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Komunikace" sheetId="2" r:id="rId2"/>
    <sheet name="SO401 - Veřejné osvětlení" sheetId="3" r:id="rId3"/>
    <sheet name="VORN - Vedlejší a ostatní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101 - Komunikace'!$C$122:$K$246</definedName>
    <definedName name="_xlnm.Print_Area" localSheetId="1">'SO 101 - Komunikace'!$C$4:$J$76,'SO 101 - Komunikace'!$C$82:$J$104,'SO 101 - Komunikace'!$C$110:$K$246</definedName>
    <definedName name="_xlnm.Print_Titles" localSheetId="1">'SO 101 - Komunikace'!$122:$122</definedName>
    <definedName name="_xlnm._FilterDatabase" localSheetId="2" hidden="1">'SO401 - Veřejné osvětlení'!$C$118:$K$197</definedName>
    <definedName name="_xlnm.Print_Area" localSheetId="2">'SO401 - Veřejné osvětlení'!$C$4:$J$76,'SO401 - Veřejné osvětlení'!$C$82:$J$100,'SO401 - Veřejné osvětlení'!$C$106:$K$197</definedName>
    <definedName name="_xlnm.Print_Titles" localSheetId="2">'SO401 - Veřejné osvětlení'!$118:$118</definedName>
    <definedName name="_xlnm._FilterDatabase" localSheetId="3" hidden="1">'VORN - Vedlejší a ostatní...'!$C$120:$K$133</definedName>
    <definedName name="_xlnm.Print_Area" localSheetId="3">'VORN - Vedlejší a ostatní...'!$C$4:$J$76,'VORN - Vedlejší a ostatní...'!$C$82:$J$102,'VORN - Vedlejší a ostatní...'!$C$108:$K$133</definedName>
    <definedName name="_xlnm.Print_Titles" localSheetId="3">'VORN - Vedlejší a ostatní...'!$120:$120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3"/>
  <c r="BH133"/>
  <c r="BG133"/>
  <c r="BF133"/>
  <c r="T133"/>
  <c r="T132"/>
  <c r="R133"/>
  <c r="R132"/>
  <c r="P133"/>
  <c r="P132"/>
  <c r="BI131"/>
  <c r="BH131"/>
  <c r="BG131"/>
  <c r="BF131"/>
  <c r="T131"/>
  <c r="T130"/>
  <c r="R131"/>
  <c r="R130"/>
  <c r="P131"/>
  <c r="P130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3" r="J37"/>
  <c r="J36"/>
  <c i="1" r="AY96"/>
  <c i="3" r="J35"/>
  <c i="1" r="AX96"/>
  <c i="3"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3"/>
  <c r="E111"/>
  <c r="F89"/>
  <c r="E87"/>
  <c r="J24"/>
  <c r="E24"/>
  <c r="J92"/>
  <c r="J23"/>
  <c r="J21"/>
  <c r="E21"/>
  <c r="J115"/>
  <c r="J20"/>
  <c r="J18"/>
  <c r="E18"/>
  <c r="F116"/>
  <c r="J17"/>
  <c r="J15"/>
  <c r="E15"/>
  <c r="F115"/>
  <c r="J14"/>
  <c r="J12"/>
  <c r="J113"/>
  <c r="E7"/>
  <c r="E85"/>
  <c i="2" r="T168"/>
  <c r="R168"/>
  <c r="P168"/>
  <c r="BK168"/>
  <c r="J168"/>
  <c r="J99"/>
  <c r="J37"/>
  <c r="J36"/>
  <c i="1" r="AY95"/>
  <c i="2" r="J35"/>
  <c i="1" r="AX95"/>
  <c i="2"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0"/>
  <c r="BH180"/>
  <c r="BG180"/>
  <c r="BF180"/>
  <c r="T180"/>
  <c r="R180"/>
  <c r="P180"/>
  <c r="BI169"/>
  <c r="BH169"/>
  <c r="BG169"/>
  <c r="BF169"/>
  <c r="T169"/>
  <c r="R169"/>
  <c r="P16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1" r="L90"/>
  <c r="AM90"/>
  <c r="AM89"/>
  <c r="L89"/>
  <c r="AM87"/>
  <c r="L87"/>
  <c r="L85"/>
  <c r="L84"/>
  <c i="2" r="BK246"/>
  <c r="J245"/>
  <c r="J243"/>
  <c r="J242"/>
  <c r="BK240"/>
  <c r="BK239"/>
  <c r="BK234"/>
  <c r="BK232"/>
  <c r="BK231"/>
  <c r="BK228"/>
  <c r="BK227"/>
  <c r="BK226"/>
  <c r="BK225"/>
  <c r="BK224"/>
  <c r="BK223"/>
  <c r="BK222"/>
  <c r="BK221"/>
  <c r="BK216"/>
  <c r="BK212"/>
  <c r="BK210"/>
  <c r="BK206"/>
  <c r="BK204"/>
  <c r="BK200"/>
  <c r="BK196"/>
  <c r="BK192"/>
  <c r="BK188"/>
  <c r="BK180"/>
  <c r="J180"/>
  <c r="BK169"/>
  <c r="J169"/>
  <c r="BK156"/>
  <c r="J156"/>
  <c r="BK154"/>
  <c r="J154"/>
  <c r="BK151"/>
  <c r="J151"/>
  <c r="BK148"/>
  <c r="J148"/>
  <c r="BK147"/>
  <c r="J147"/>
  <c r="BK145"/>
  <c r="BK144"/>
  <c r="J144"/>
  <c r="J143"/>
  <c r="J141"/>
  <c r="J137"/>
  <c r="J134"/>
  <c r="J130"/>
  <c r="J126"/>
  <c i="1" r="AS94"/>
  <c i="3" r="BK191"/>
  <c r="J188"/>
  <c r="J186"/>
  <c r="J185"/>
  <c r="J183"/>
  <c r="BK181"/>
  <c r="J179"/>
  <c r="J177"/>
  <c r="BK175"/>
  <c r="J173"/>
  <c r="J171"/>
  <c r="BK169"/>
  <c r="J167"/>
  <c r="J165"/>
  <c r="J163"/>
  <c r="J161"/>
  <c r="J158"/>
  <c r="BK156"/>
  <c r="J153"/>
  <c r="J151"/>
  <c r="BK149"/>
  <c r="BK148"/>
  <c r="BK146"/>
  <c r="BK144"/>
  <c r="J142"/>
  <c r="J140"/>
  <c r="J138"/>
  <c r="BK136"/>
  <c r="J134"/>
  <c r="BK132"/>
  <c r="BK130"/>
  <c r="J128"/>
  <c r="J126"/>
  <c r="J124"/>
  <c r="J122"/>
  <c r="J197"/>
  <c r="BK195"/>
  <c r="BK193"/>
  <c r="J191"/>
  <c r="BK188"/>
  <c r="BK186"/>
  <c r="J184"/>
  <c r="J182"/>
  <c r="J180"/>
  <c r="J178"/>
  <c r="BK176"/>
  <c r="J174"/>
  <c r="J172"/>
  <c r="J170"/>
  <c r="J168"/>
  <c r="J166"/>
  <c r="J164"/>
  <c r="J162"/>
  <c r="BK161"/>
  <c r="BK158"/>
  <c r="J156"/>
  <c r="J155"/>
  <c r="BK153"/>
  <c r="BK151"/>
  <c r="J148"/>
  <c r="J146"/>
  <c r="J144"/>
  <c r="BK142"/>
  <c r="BK140"/>
  <c r="BK138"/>
  <c r="J136"/>
  <c r="BK134"/>
  <c r="J132"/>
  <c r="J130"/>
  <c r="BK128"/>
  <c r="BK126"/>
  <c r="BK124"/>
  <c r="BK122"/>
  <c i="4" r="BK129"/>
  <c r="BK126"/>
  <c r="BK124"/>
  <c r="J133"/>
  <c r="BK131"/>
  <c r="J129"/>
  <c r="J127"/>
  <c r="J126"/>
  <c r="J125"/>
  <c r="J124"/>
  <c i="2" r="J246"/>
  <c r="BK245"/>
  <c r="BK243"/>
  <c r="BK242"/>
  <c r="J240"/>
  <c r="J239"/>
  <c r="J234"/>
  <c r="J232"/>
  <c r="J231"/>
  <c r="J228"/>
  <c r="J227"/>
  <c r="J226"/>
  <c r="J225"/>
  <c r="J224"/>
  <c r="J223"/>
  <c r="J222"/>
  <c r="J221"/>
  <c r="J216"/>
  <c r="J212"/>
  <c r="J210"/>
  <c r="J206"/>
  <c r="J204"/>
  <c r="J200"/>
  <c r="J196"/>
  <c r="J192"/>
  <c r="J188"/>
  <c r="J145"/>
  <c r="BK143"/>
  <c r="BK141"/>
  <c r="BK137"/>
  <c r="BK134"/>
  <c r="BK130"/>
  <c r="BK126"/>
  <c i="3" r="BK197"/>
  <c r="BK196"/>
  <c r="J195"/>
  <c r="J194"/>
  <c r="J193"/>
  <c r="J192"/>
  <c r="J190"/>
  <c r="J187"/>
  <c r="BK184"/>
  <c r="BK182"/>
  <c r="BK180"/>
  <c r="BK178"/>
  <c r="J176"/>
  <c r="BK174"/>
  <c r="BK172"/>
  <c r="BK170"/>
  <c r="BK168"/>
  <c r="BK166"/>
  <c r="BK164"/>
  <c r="BK162"/>
  <c r="BK160"/>
  <c r="BK157"/>
  <c r="BK154"/>
  <c r="BK152"/>
  <c r="BK150"/>
  <c r="J149"/>
  <c r="J147"/>
  <c r="BK145"/>
  <c r="BK143"/>
  <c r="BK141"/>
  <c r="BK139"/>
  <c r="J137"/>
  <c r="BK135"/>
  <c r="J133"/>
  <c r="BK131"/>
  <c r="J129"/>
  <c r="BK127"/>
  <c r="BK125"/>
  <c r="BK123"/>
  <c r="J121"/>
  <c r="J196"/>
  <c r="BK194"/>
  <c r="BK192"/>
  <c r="BK190"/>
  <c r="BK187"/>
  <c r="BK185"/>
  <c r="BK183"/>
  <c r="J181"/>
  <c r="BK179"/>
  <c r="BK177"/>
  <c r="J175"/>
  <c r="BK173"/>
  <c r="BK171"/>
  <c r="J169"/>
  <c r="BK167"/>
  <c r="BK165"/>
  <c r="BK163"/>
  <c r="J160"/>
  <c r="J157"/>
  <c r="BK155"/>
  <c r="J154"/>
  <c r="J152"/>
  <c r="J150"/>
  <c r="BK147"/>
  <c r="J145"/>
  <c r="J143"/>
  <c r="J141"/>
  <c r="J139"/>
  <c r="BK137"/>
  <c r="J135"/>
  <c r="BK133"/>
  <c r="J131"/>
  <c r="BK129"/>
  <c r="J127"/>
  <c r="J125"/>
  <c r="J123"/>
  <c r="BK121"/>
  <c i="4" r="BK133"/>
  <c r="J131"/>
  <c r="BK127"/>
  <c r="BK125"/>
  <c i="2" l="1" r="BK125"/>
  <c r="J125"/>
  <c r="J98"/>
  <c r="R125"/>
  <c r="BK179"/>
  <c r="J179"/>
  <c r="J100"/>
  <c r="T179"/>
  <c r="P220"/>
  <c r="T220"/>
  <c r="P238"/>
  <c r="T238"/>
  <c r="P244"/>
  <c r="T244"/>
  <c i="3" r="P120"/>
  <c r="R120"/>
  <c r="BK159"/>
  <c r="J159"/>
  <c r="J98"/>
  <c r="R159"/>
  <c r="R189"/>
  <c i="4" r="BK123"/>
  <c r="J123"/>
  <c r="J98"/>
  <c r="R123"/>
  <c r="R122"/>
  <c r="R121"/>
  <c i="2" r="P125"/>
  <c r="T125"/>
  <c r="T124"/>
  <c r="T123"/>
  <c r="P179"/>
  <c r="R179"/>
  <c r="BK220"/>
  <c r="J220"/>
  <c r="J101"/>
  <c r="R220"/>
  <c r="BK238"/>
  <c r="J238"/>
  <c r="J102"/>
  <c r="R238"/>
  <c r="BK244"/>
  <c r="J244"/>
  <c r="J103"/>
  <c r="R244"/>
  <c i="3" r="BK120"/>
  <c r="T120"/>
  <c r="P159"/>
  <c r="T159"/>
  <c r="BK189"/>
  <c r="J189"/>
  <c r="J99"/>
  <c r="P189"/>
  <c r="T189"/>
  <c i="4" r="P123"/>
  <c r="P122"/>
  <c r="P121"/>
  <c i="1" r="AU97"/>
  <c i="4" r="T123"/>
  <c r="T122"/>
  <c r="T121"/>
  <c r="BK128"/>
  <c r="J128"/>
  <c r="J99"/>
  <c r="BK130"/>
  <c r="J130"/>
  <c r="J100"/>
  <c r="BK132"/>
  <c r="J132"/>
  <c r="J101"/>
  <c i="3" r="J120"/>
  <c r="J97"/>
  <c i="4" r="J89"/>
  <c r="F118"/>
  <c r="BE124"/>
  <c r="E85"/>
  <c r="BE125"/>
  <c r="BE126"/>
  <c r="BE127"/>
  <c r="BE129"/>
  <c r="BE131"/>
  <c r="BE133"/>
  <c i="3" r="J89"/>
  <c r="J91"/>
  <c r="E109"/>
  <c r="J116"/>
  <c r="BE121"/>
  <c r="BE127"/>
  <c r="BE128"/>
  <c r="BE132"/>
  <c r="BE133"/>
  <c r="BE134"/>
  <c r="BE136"/>
  <c r="BE137"/>
  <c r="BE139"/>
  <c r="BE141"/>
  <c r="BE142"/>
  <c r="BE146"/>
  <c r="BE148"/>
  <c r="BE149"/>
  <c r="BE152"/>
  <c r="BE154"/>
  <c r="BE157"/>
  <c r="BE158"/>
  <c r="BE161"/>
  <c r="BE162"/>
  <c r="BE163"/>
  <c r="BE164"/>
  <c r="BE166"/>
  <c r="BE169"/>
  <c r="BE171"/>
  <c r="BE172"/>
  <c r="BE175"/>
  <c r="BE176"/>
  <c r="BE178"/>
  <c r="BE179"/>
  <c r="BE182"/>
  <c r="BE183"/>
  <c r="BE184"/>
  <c r="BE185"/>
  <c r="BE186"/>
  <c r="BE187"/>
  <c r="BE191"/>
  <c r="BE192"/>
  <c r="BE193"/>
  <c r="BE194"/>
  <c r="BE195"/>
  <c r="BE197"/>
  <c r="F91"/>
  <c r="F92"/>
  <c r="BE122"/>
  <c r="BE123"/>
  <c r="BE124"/>
  <c r="BE125"/>
  <c r="BE126"/>
  <c r="BE129"/>
  <c r="BE130"/>
  <c r="BE131"/>
  <c r="BE135"/>
  <c r="BE138"/>
  <c r="BE140"/>
  <c r="BE143"/>
  <c r="BE144"/>
  <c r="BE145"/>
  <c r="BE147"/>
  <c r="BE150"/>
  <c r="BE151"/>
  <c r="BE153"/>
  <c r="BE155"/>
  <c r="BE156"/>
  <c r="BE160"/>
  <c r="BE165"/>
  <c r="BE167"/>
  <c r="BE168"/>
  <c r="BE170"/>
  <c r="BE173"/>
  <c r="BE174"/>
  <c r="BE177"/>
  <c r="BE180"/>
  <c r="BE181"/>
  <c r="BE188"/>
  <c r="BE190"/>
  <c r="BE196"/>
  <c i="2" r="E85"/>
  <c r="J89"/>
  <c r="F92"/>
  <c r="BE126"/>
  <c r="BE130"/>
  <c r="BE134"/>
  <c r="BE137"/>
  <c r="BE141"/>
  <c r="BE143"/>
  <c r="BE144"/>
  <c r="BE145"/>
  <c r="BE147"/>
  <c r="BE148"/>
  <c r="BE151"/>
  <c r="BE154"/>
  <c r="BE156"/>
  <c r="BE169"/>
  <c r="BE180"/>
  <c r="BE188"/>
  <c r="BE192"/>
  <c r="BE196"/>
  <c r="BE200"/>
  <c r="BE204"/>
  <c r="BE206"/>
  <c r="BE210"/>
  <c r="BE212"/>
  <c r="BE216"/>
  <c r="BE221"/>
  <c r="BE222"/>
  <c r="BE223"/>
  <c r="BE224"/>
  <c r="BE225"/>
  <c r="BE226"/>
  <c r="BE227"/>
  <c r="BE228"/>
  <c r="BE231"/>
  <c r="BE232"/>
  <c r="BE234"/>
  <c r="BE239"/>
  <c r="BE240"/>
  <c r="BE242"/>
  <c r="BE243"/>
  <c r="BE245"/>
  <c r="BE246"/>
  <c r="J34"/>
  <c i="1" r="AW95"/>
  <c i="2" r="F35"/>
  <c i="1" r="BB95"/>
  <c i="2" r="F37"/>
  <c i="1" r="BD95"/>
  <c i="3" r="F34"/>
  <c i="1" r="BA96"/>
  <c i="3" r="F37"/>
  <c i="1" r="BD96"/>
  <c i="4" r="F36"/>
  <c i="1" r="BC97"/>
  <c i="4" r="F35"/>
  <c i="1" r="BB97"/>
  <c i="2" r="F34"/>
  <c i="1" r="BA95"/>
  <c i="2" r="F36"/>
  <c i="1" r="BC95"/>
  <c i="3" r="F35"/>
  <c i="1" r="BB96"/>
  <c i="3" r="F36"/>
  <c i="1" r="BC96"/>
  <c i="3" r="J34"/>
  <c i="1" r="AW96"/>
  <c i="4" r="F34"/>
  <c i="1" r="BA97"/>
  <c i="4" r="J34"/>
  <c i="1" r="AW97"/>
  <c i="4" r="F37"/>
  <c i="1" r="BD97"/>
  <c i="3" l="1" r="T119"/>
  <c i="2" r="P124"/>
  <c r="P123"/>
  <c i="1" r="AU95"/>
  <c i="3" r="P119"/>
  <c i="1" r="AU96"/>
  <c i="2" r="R124"/>
  <c r="R123"/>
  <c i="3" r="BK119"/>
  <c r="J119"/>
  <c r="J96"/>
  <c r="R119"/>
  <c i="2" r="BK124"/>
  <c r="J124"/>
  <c r="J97"/>
  <c i="4" r="BK122"/>
  <c r="J122"/>
  <c r="J97"/>
  <c i="2" r="F33"/>
  <c i="1" r="AZ95"/>
  <c i="3" r="J33"/>
  <c i="1" r="AV96"/>
  <c r="AT96"/>
  <c i="4" r="F33"/>
  <c i="1" r="AZ97"/>
  <c i="4" r="J33"/>
  <c i="1" r="AV97"/>
  <c r="AT97"/>
  <c r="BA94"/>
  <c r="W30"/>
  <c i="2" r="J33"/>
  <c i="1" r="AV95"/>
  <c r="AT95"/>
  <c i="3" r="F33"/>
  <c i="1" r="AZ96"/>
  <c r="BB94"/>
  <c r="W31"/>
  <c r="BD94"/>
  <c r="W33"/>
  <c r="BC94"/>
  <c r="W32"/>
  <c i="4" l="1" r="BK121"/>
  <c r="J121"/>
  <c r="J96"/>
  <c i="2" r="BK123"/>
  <c r="J123"/>
  <c r="J96"/>
  <c i="1" r="AU94"/>
  <c i="3" r="J30"/>
  <c i="1" r="AG96"/>
  <c r="AZ94"/>
  <c r="W29"/>
  <c r="AY94"/>
  <c r="AX94"/>
  <c r="AW94"/>
  <c r="AK30"/>
  <c i="3" l="1" r="J39"/>
  <c i="1" r="AN96"/>
  <c i="4" r="J30"/>
  <c i="1" r="AG97"/>
  <c i="2" r="J30"/>
  <c i="1" r="AG95"/>
  <c r="AV94"/>
  <c r="AK29"/>
  <c i="4" l="1" r="J39"/>
  <c i="2" r="J39"/>
  <c i="1" r="AN97"/>
  <c r="AN95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<sst xmlns="http://schemas.openxmlformats.org/spreadsheetml/2006/main">
  <si>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</si>
  <si>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</si>
  <si>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</si>
  <si>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</si>
  <si>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</si>
  <si>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{826d8344-8fc6-4b94-92c1-744bc815f8e8}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</si>
  <si>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</si>
  <si>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</si>
  <si>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</si>
  <si>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</si>
  <si>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</si>
  <si>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</si>
  <si>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</si>
  <si>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</si>
  <si>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99a/2022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</si>
  <si>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</si>
  <si>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</si>
  <si>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podél silnice III/3351, k.ú. Kostelní Střimelice</t>
  </si>
  <si>
    <t>KSO:</t>
  </si>
  <si>
    <t>CC-CZ:</t>
  </si>
  <si>
    <t>Místo:</t>
  </si>
  <si>
    <t>obec Kostelní Střimelice</t>
  </si>
  <si>
    <t>Datum:</t>
  </si>
  <si>
    <t>16. 4. 2022</t>
  </si>
  <si>
    <t>Zadavatel:</t>
  </si>
  <si>
    <t>IČ:</t>
  </si>
  <si>
    <t>Obec Stříbrná Skalice</t>
  </si>
  <si>
    <t>DIČ:</t>
  </si>
  <si>
    <t>Uchazeč:</t>
  </si>
  <si>
    <t>Vyplň údaj</t>
  </si>
  <si>
    <t>Projektant:</t>
  </si>
  <si>
    <t>Bc. Jan Touš (ČKAIT 0202139)</t>
  </si>
  <si>
    <t>True</t>
  </si>
  <si>
    <t>Zpracovatel:</t>
  </si>
  <si>
    <t>01890000</t>
  </si>
  <si>
    <t>Jan Petr</t>
  </si>
  <si>
    <t>CZ8604200451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</si>
  <si>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</si>
  <si>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</si>
  <si>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</si>
  <si>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</si>
  <si>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</si>
  <si>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</si>
  <si>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</si>
  <si>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</si>
  <si>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</si>
  <si>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</si>
  <si>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</si>
  <si>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</si>
  <si>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</si>
  <si>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</si>
  <si>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</si>
  <si>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</si>
  <si>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</si>
  <si>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</si>
  <si>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</si>
  <si>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</si>
  <si>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</si>
  <si>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</si>
  <si>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</si>
  <si>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</si>
  <si>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</si>
  <si>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</si>
  <si>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</si>
  <si>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</si>
  <si>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</si>
  <si>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</si>
  <si>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</si>
  <si>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</si>
  <si>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</si>
  <si>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</si>
  <si>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</si>
  <si>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</si>
  <si>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</si>
  <si>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</si>
  <si>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</si>
  <si>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</si>
  <si>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</si>
  <si>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</si>
  <si>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</si>
  <si>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</si>
  <si>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</si>
  <si>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</si>
  <si>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</si>
  <si>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</si>
  <si>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</si>
  <si>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</si>
  <si>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{738f5da4-b485-405e-8baa-a9b90f04b39a}</t>
  </si>
  <si>
    <t>2</t>
  </si>
  <si>
    <t>SO401</t>
  </si>
  <si>
    <t>Veřejné osvětlení</t>
  </si>
  <si>
    <t>{d5525a20-d14e-4cf0-8274-1589b5a09c19}</t>
  </si>
  <si>
    <t>VORN</t>
  </si>
  <si>
    <t>Vedlejší a ostatní rozpočtové náklady</t>
  </si>
  <si>
    <t>VON</t>
  </si>
  <si>
    <t>{b64b7e66-4e78-4b0d-80c6-a873f3d43529}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</si>
  <si>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</si>
  <si>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</si>
  <si>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</si>
  <si>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</si>
  <si>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</si>
  <si>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</si>
  <si>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</si>
  <si>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</si>
  <si>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</si>
  <si>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</si>
  <si>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</si>
  <si>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</si>
  <si>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</si>
  <si>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</si>
  <si>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</si>
  <si>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</si>
  <si>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</si>
  <si>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</si>
  <si>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</si>
  <si>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</si>
  <si>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</si>
  <si>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</si>
  <si>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</si>
  <si>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</si>
  <si>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</si>
  <si>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</si>
  <si>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</si>
  <si>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</si>
  <si>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</si>
  <si>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</si>
  <si>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</si>
  <si>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</si>
  <si>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</si>
  <si>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113154123</t>
  </si>
  <si>
    <t>Frézování živičného krytu tl 50 mm pruh š přes 0,5 do 1 m pl do 500 m2 bez překážek v trase</t>
  </si>
  <si>
    <t>m2</t>
  </si>
  <si>
    <t>CS ÚRS 2022 01</t>
  </si>
  <si>
    <t>4</t>
  </si>
  <si>
    <t>-880526908</t>
  </si>
  <si>
    <t>VV</t>
  </si>
  <si>
    <t>komunikace</t>
  </si>
  <si>
    <t>133,217+12,527+3,837+8,548+3,85+37,789</t>
  </si>
  <si>
    <t>Součet</t>
  </si>
  <si>
    <t>122251104</t>
  </si>
  <si>
    <t>Odkopávky a prokopávky nezapažené v hornině třídy těžitelnosti I skupiny 3 objem do 500 m3 strojně</t>
  </si>
  <si>
    <t>m3</t>
  </si>
  <si>
    <t>840787889</t>
  </si>
  <si>
    <t>21,163*0,37</t>
  </si>
  <si>
    <t>(500,749+18+13,744)*0,24</t>
  </si>
  <si>
    <t>3</t>
  </si>
  <si>
    <t>129001101</t>
  </si>
  <si>
    <t>Příplatek za ztížení odkopávky nebo prokopávky v blízkosti inženýrských sítí</t>
  </si>
  <si>
    <t>752164665</t>
  </si>
  <si>
    <t>135,628/100*50</t>
  </si>
  <si>
    <t>162751117</t>
  </si>
  <si>
    <t>Vodorovné přemístění přes 9 000 do 10000 m výkopku/sypaniny z horniny třídy těžitelnosti I skupiny 1 až 3</t>
  </si>
  <si>
    <t>1082618103</t>
  </si>
  <si>
    <t>odvoz přebytečného výkopku</t>
  </si>
  <si>
    <t>135,628</t>
  </si>
  <si>
    <t>5</t>
  </si>
  <si>
    <t>162751119</t>
  </si>
  <si>
    <t>Příplatek k vodorovnému přemístění výkopku/sypaniny z horniny třídy těžitelnosti I skupiny 1 až 3 ZKD 1000 m přes 10000 m</t>
  </si>
  <si>
    <t>563398342</t>
  </si>
  <si>
    <t>135,628*10 'Přepočtené koeficientem množství</t>
  </si>
  <si>
    <t>6</t>
  </si>
  <si>
    <t>166151101</t>
  </si>
  <si>
    <t>Přehození neulehlého výkopku z horniny třídy těžitelnosti I skupiny 1 až 3 strojně</t>
  </si>
  <si>
    <t>-253282200</t>
  </si>
  <si>
    <t>7</t>
  </si>
  <si>
    <t>167151111</t>
  </si>
  <si>
    <t>Nakládání výkopku z hornin třídy těžitelnosti I skupiny 1 až 3 přes 100 m3</t>
  </si>
  <si>
    <t>1723045808</t>
  </si>
  <si>
    <t>8</t>
  </si>
  <si>
    <t>171201231</t>
  </si>
  <si>
    <t>Poplatek za uložení zeminy a kamení na recyklační skládce (skládkovné) kód odpadu 17 05 04</t>
  </si>
  <si>
    <t>t</t>
  </si>
  <si>
    <t>-484322209</t>
  </si>
  <si>
    <t>135,628*1,6 'Přepočtené koeficientem množství</t>
  </si>
  <si>
    <t>9</t>
  </si>
  <si>
    <t>171251201</t>
  </si>
  <si>
    <t>Uložení sypaniny na skládky nebo meziskládky</t>
  </si>
  <si>
    <t>1071122223</t>
  </si>
  <si>
    <t>10</t>
  </si>
  <si>
    <t>181111121</t>
  </si>
  <si>
    <t>Plošná úprava terénu do 500 m2 zemina skupiny 1 až 4 nerovnosti přes 100 do 150 mm v rovinně a svahu do 1:5</t>
  </si>
  <si>
    <t>241974556</t>
  </si>
  <si>
    <t>"úprava terénu" 56,406+6,759+9,606+17,13+5,164+2,07+15,823+7,661+15,731+12,706+37,447+2,5</t>
  </si>
  <si>
    <t>11</t>
  </si>
  <si>
    <t>181411131</t>
  </si>
  <si>
    <t>Založení parkového trávníku výsevem pl do 1000 m2 v rovině a ve svahu do 1:5</t>
  </si>
  <si>
    <t>575774089</t>
  </si>
  <si>
    <t>12</t>
  </si>
  <si>
    <t>M</t>
  </si>
  <si>
    <t>00572410</t>
  </si>
  <si>
    <t>osivo směs travní parková</t>
  </si>
  <si>
    <t>kg</t>
  </si>
  <si>
    <t>634299666</t>
  </si>
  <si>
    <t>189,003*0,02 'Přepočtené koeficientem množství</t>
  </si>
  <si>
    <t>13</t>
  </si>
  <si>
    <t>181951112</t>
  </si>
  <si>
    <t>Úprava pláně v hornině třídy těžitelnosti I skupiny 1 až 3 se zhutněním strojně</t>
  </si>
  <si>
    <t>21502304</t>
  </si>
  <si>
    <t>chodník</t>
  </si>
  <si>
    <t>67,766+26,876+30,475-1,321+34,85+144,575+25,833+17,705+0,653*6+146,072+4</t>
  </si>
  <si>
    <t>kontrastní pás</t>
  </si>
  <si>
    <t>9*2</t>
  </si>
  <si>
    <t>vjezd</t>
  </si>
  <si>
    <t>9,763+5,7*2</t>
  </si>
  <si>
    <t>bezbariérové úpravy</t>
  </si>
  <si>
    <t>1,369*2+1,321*2+1,323*4+3,072</t>
  </si>
  <si>
    <t>Vodorovné konstrukce</t>
  </si>
  <si>
    <t>14</t>
  </si>
  <si>
    <t>451577777</t>
  </si>
  <si>
    <t>Podklad nebo lože pod dlažbu vodorovný nebo do sklonu 1:5 z kameniva těženého tl přes 30 do 100 mm</t>
  </si>
  <si>
    <t>979352453</t>
  </si>
  <si>
    <t>Komunikace pozemní</t>
  </si>
  <si>
    <t>564851111</t>
  </si>
  <si>
    <t>Podklad ze štěrkodrtě ŠD plochy přes 100 m2 tl 150 mm</t>
  </si>
  <si>
    <t>917520561</t>
  </si>
  <si>
    <t>16</t>
  </si>
  <si>
    <t>564871011</t>
  </si>
  <si>
    <t>Podklad ze štěrkodrtě ŠD plochy do 100 m2 tl 250 mm</t>
  </si>
  <si>
    <t>-786964753</t>
  </si>
  <si>
    <t>17</t>
  </si>
  <si>
    <t>573211107</t>
  </si>
  <si>
    <t>Postřik živičný spojovací z asfaltu v množství 0,30 kg/m2</t>
  </si>
  <si>
    <t>-238704413</t>
  </si>
  <si>
    <t>18</t>
  </si>
  <si>
    <t>577144111</t>
  </si>
  <si>
    <t>Asfaltový beton vrstva obrusná ACO 11 (ABS) tř. I tl 50 mm š do 3 m z nemodifikovaného asfaltu</t>
  </si>
  <si>
    <t>-1453313682</t>
  </si>
  <si>
    <t>19</t>
  </si>
  <si>
    <t>596811123</t>
  </si>
  <si>
    <t>Kladení betonové dlažby komunikací pro pěší do lože z kameniva velikosti do 0,09 m2 pl přes 300 m2</t>
  </si>
  <si>
    <t>2145090646</t>
  </si>
  <si>
    <t>20</t>
  </si>
  <si>
    <t>59248005.R01</t>
  </si>
  <si>
    <t>dlažba plošná betonová chodníková tl. 60mm přírodní</t>
  </si>
  <si>
    <t>801077845</t>
  </si>
  <si>
    <t>500,749*1,01 'Přepočtené koeficientem množství</t>
  </si>
  <si>
    <t>596811311</t>
  </si>
  <si>
    <t>Kladení velkoformátové betonové dlažby tl do 100 mm velikosti do 0,5 m2 pl do 300 m2</t>
  </si>
  <si>
    <t>-176713732</t>
  </si>
  <si>
    <t>22</t>
  </si>
  <si>
    <t>59246018.R01</t>
  </si>
  <si>
    <t>dlažba plošná betonová tl 80mm přírodní</t>
  </si>
  <si>
    <t>2045175929</t>
  </si>
  <si>
    <t>21,163*1,03 'Přepočtené koeficientem množství</t>
  </si>
  <si>
    <t>23</t>
  </si>
  <si>
    <t>598R001</t>
  </si>
  <si>
    <t>Dodávka a montáž kontrastní dlažby - specifikace a provedení zcela dle PD</t>
  </si>
  <si>
    <t>-1994144646</t>
  </si>
  <si>
    <t>24</t>
  </si>
  <si>
    <t>598R002</t>
  </si>
  <si>
    <t>Dodávka a montáž bezbariérové úpravy - specifikace a provedení zcela dle PD</t>
  </si>
  <si>
    <t>-357334136</t>
  </si>
  <si>
    <t>Ostatní konstrukce a práce, bourání</t>
  </si>
  <si>
    <t>25</t>
  </si>
  <si>
    <t>900R001</t>
  </si>
  <si>
    <t>Provedení vodorovného dopravního značení autobusových zastávek včetně předznačení</t>
  </si>
  <si>
    <t>kus</t>
  </si>
  <si>
    <t>-1888442690</t>
  </si>
  <si>
    <t>26</t>
  </si>
  <si>
    <t>914111121</t>
  </si>
  <si>
    <t>Montáž svislé dopravní značky do velikosti 2 m2 objímkami na sloupek nebo konzolu</t>
  </si>
  <si>
    <t>-768304809</t>
  </si>
  <si>
    <t>27</t>
  </si>
  <si>
    <t>40445645</t>
  </si>
  <si>
    <t>informativní značky jiné IJ4b 500mm</t>
  </si>
  <si>
    <t>-1428412624</t>
  </si>
  <si>
    <t>28</t>
  </si>
  <si>
    <t>914511112</t>
  </si>
  <si>
    <t>Montáž sloupku dopravních značek délky do 3,5 m s betonovým základem a patkou</t>
  </si>
  <si>
    <t>803610904</t>
  </si>
  <si>
    <t>29</t>
  </si>
  <si>
    <t>40445235</t>
  </si>
  <si>
    <t>sloupek pro dopravní značku Al D 60mm v 3,5m</t>
  </si>
  <si>
    <t>1368495951</t>
  </si>
  <si>
    <t>30</t>
  </si>
  <si>
    <t>40445240</t>
  </si>
  <si>
    <t>patka pro sloupek Al D 60mm</t>
  </si>
  <si>
    <t>1228402992</t>
  </si>
  <si>
    <t>31</t>
  </si>
  <si>
    <t>916131113</t>
  </si>
  <si>
    <t>Osazení silničního obrubníku betonového ležatého s boční opěrou do lože z betonu prostého</t>
  </si>
  <si>
    <t>m</t>
  </si>
  <si>
    <t>925550546</t>
  </si>
  <si>
    <t>32</t>
  </si>
  <si>
    <t>59217026.R01</t>
  </si>
  <si>
    <t>obrubník silniční šíře 150 mm- specifikace a provedení zcela dle PD</t>
  </si>
  <si>
    <t>-1179168832</t>
  </si>
  <si>
    <t>P</t>
  </si>
  <si>
    <t xml:space="preserve">Poznámka k položce:_x000d_
nutno zohlednit různé výšky osazení obrubníků </t>
  </si>
  <si>
    <t>430*1,02 'Přepočtené koeficientem množství</t>
  </si>
  <si>
    <t>33</t>
  </si>
  <si>
    <t>916231113</t>
  </si>
  <si>
    <t>Osazení chodníkového obrubníku betonového ležatého s boční opěrou do lože z betonu prostého</t>
  </si>
  <si>
    <t>-1344799749</t>
  </si>
  <si>
    <t>34</t>
  </si>
  <si>
    <t>59217017.R01</t>
  </si>
  <si>
    <t>obrubník chodníkový šíře 80 mm - specifikace a provedení zcela dle PD</t>
  </si>
  <si>
    <t>1312520120</t>
  </si>
  <si>
    <t>445*1,02 'Přepočtené koeficientem množství</t>
  </si>
  <si>
    <t>35</t>
  </si>
  <si>
    <t>916991121</t>
  </si>
  <si>
    <t>Lože pod obrubníky, krajníky nebo obruby z dlažebních kostek z betonu prostého</t>
  </si>
  <si>
    <t>-234123512</t>
  </si>
  <si>
    <t>430*0,15*0,15</t>
  </si>
  <si>
    <t>445*0,08*0,1</t>
  </si>
  <si>
    <t>997</t>
  </si>
  <si>
    <t>Přesun sutě</t>
  </si>
  <si>
    <t>36</t>
  </si>
  <si>
    <t>997221571</t>
  </si>
  <si>
    <t>Vodorovná doprava vybouraných hmot do 1 km</t>
  </si>
  <si>
    <t>CS ÚRS 2021 02</t>
  </si>
  <si>
    <t>-1718915338</t>
  </si>
  <si>
    <t>37</t>
  </si>
  <si>
    <t>997221579</t>
  </si>
  <si>
    <t>Příplatek ZKD 1 km u vodorovné dopravy vybouraných hmot</t>
  </si>
  <si>
    <t>-1563291938</t>
  </si>
  <si>
    <t>22,973*15 'Přepočtené koeficientem množství</t>
  </si>
  <si>
    <t>38</t>
  </si>
  <si>
    <t>997221611</t>
  </si>
  <si>
    <t>Nakládání suti na dopravní prostředky pro vodorovnou dopravu</t>
  </si>
  <si>
    <t>320327538</t>
  </si>
  <si>
    <t>39</t>
  </si>
  <si>
    <t>997221645</t>
  </si>
  <si>
    <t>Poplatek za uložení na skládce (skládkovné) odpadu asfaltového bez dehtu kód odpadu 17 03 02</t>
  </si>
  <si>
    <t>-974301788</t>
  </si>
  <si>
    <t>998</t>
  </si>
  <si>
    <t>Přesun hmot</t>
  </si>
  <si>
    <t>40</t>
  </si>
  <si>
    <t>998223011</t>
  </si>
  <si>
    <t>Přesun hmot pro pozemní komunikace s krytem dlážděným</t>
  </si>
  <si>
    <t>-504724155</t>
  </si>
  <si>
    <t>41</t>
  </si>
  <si>
    <t>998223091</t>
  </si>
  <si>
    <t>Příplatek k přesunu hmot pro pozemní komunikace s krytem dlážděným za zvětšený přesun do 1000 m</t>
  </si>
  <si>
    <t>2142352512</t>
  </si>
  <si>
    <t>SO401 - Veřejné osvětlení</t>
  </si>
  <si>
    <t xml:space="preserve"> </t>
  </si>
  <si>
    <t>21-M - Elektromontáže</t>
  </si>
  <si>
    <t>46-M - Zemní práce při extr.mont.pracích</t>
  </si>
  <si>
    <t>VRN - Vedlejší rozpočtové náklady</t>
  </si>
  <si>
    <t>21-M</t>
  </si>
  <si>
    <t>Elektromontáže</t>
  </si>
  <si>
    <t>218260010</t>
  </si>
  <si>
    <t>Demontáž Al kabelů závěsných (AES) do 1 kV žíly 4x16 mm2 - shození s povolením a snesením samonosného kabelu</t>
  </si>
  <si>
    <t>64</t>
  </si>
  <si>
    <t>218202013</t>
  </si>
  <si>
    <t>Demontáž svítidla výbojkového průmyslového nebo venkovního z výložníku</t>
  </si>
  <si>
    <t>218204103</t>
  </si>
  <si>
    <t>Demontáž výložníků osvětlení jednoramenných sloupových hmotnosti do 35 kg</t>
  </si>
  <si>
    <t>Pol3</t>
  </si>
  <si>
    <t>Úprava napájecího místa</t>
  </si>
  <si>
    <t>kpl</t>
  </si>
  <si>
    <t>741210101</t>
  </si>
  <si>
    <t>Montáž rozváděčů litinových, hliníkových nebo plastových sestava do 50 kg</t>
  </si>
  <si>
    <t>Pol4</t>
  </si>
  <si>
    <t>Rozpojovací skříň na stožár</t>
  </si>
  <si>
    <t>ks</t>
  </si>
  <si>
    <t>256</t>
  </si>
  <si>
    <t>741110102</t>
  </si>
  <si>
    <t>Montáž trubka pancéřová plastová tuhá D přes 23 do 29 mm uložená pevně</t>
  </si>
  <si>
    <t>34571108</t>
  </si>
  <si>
    <t>trubka elektroinstalační pancéřová pevná z PH D 20,6/25mm, délka 3m</t>
  </si>
  <si>
    <t>210204011</t>
  </si>
  <si>
    <t>Montáž stožárů osvětlení ocelových samostatně stojících délky do 12 m</t>
  </si>
  <si>
    <t>31674065</t>
  </si>
  <si>
    <t>stožár osvětlovací sadový Pz 133/89/60 v 5,0m</t>
  </si>
  <si>
    <t>31674067</t>
  </si>
  <si>
    <t>stožár osvětlovací sadový Pz 133/89/60 v 6,0m</t>
  </si>
  <si>
    <t>Pol12</t>
  </si>
  <si>
    <t>Ochranné manžeta plastová</t>
  </si>
  <si>
    <t>741122134</t>
  </si>
  <si>
    <t>Montáž kabel Cu plný kulatý žíla 4x16 až 25 mm2 zatažený v trubkách (např. CYKY)</t>
  </si>
  <si>
    <t>34111080</t>
  </si>
  <si>
    <t>kabel instalační jádro Cu plné izolace PVC plášť PVC 450/750V (CYKY) 4x16mm2</t>
  </si>
  <si>
    <t>210100252</t>
  </si>
  <si>
    <t>Ukončení kabelů smršťovací záklopkou nebo páskou se zapojením bez letování žíly do 4x25 mm2</t>
  </si>
  <si>
    <t>KSCZ4X 6-25</t>
  </si>
  <si>
    <t>Koncovka KSCZ4X 6-25</t>
  </si>
  <si>
    <t>741410041</t>
  </si>
  <si>
    <t>Montáž vodič uzemňovací drát nebo lano D do 10 mm v městské zástavbě</t>
  </si>
  <si>
    <t>35441073</t>
  </si>
  <si>
    <t>drát D 10mm FeZn</t>
  </si>
  <si>
    <t>210220301</t>
  </si>
  <si>
    <t>Montáž svorek hromosvodných se 2 šrouby</t>
  </si>
  <si>
    <t>35441996</t>
  </si>
  <si>
    <t>svorka odbočovací a spojovací pro spojování kruhových a páskových vodičů, FeZn</t>
  </si>
  <si>
    <t>35441895</t>
  </si>
  <si>
    <t>svorka připojovací k připojení kovových částí</t>
  </si>
  <si>
    <t>42</t>
  </si>
  <si>
    <t>210204201</t>
  </si>
  <si>
    <t>Montáž elektrovýzbroje stožárů osvětlení 1 okruh</t>
  </si>
  <si>
    <t>44</t>
  </si>
  <si>
    <t>M009</t>
  </si>
  <si>
    <t>Svorkovnice stožárová včetně pojistek</t>
  </si>
  <si>
    <t>46</t>
  </si>
  <si>
    <t>210812011</t>
  </si>
  <si>
    <t>Montáž kabelu Cu plného nebo laněného do 1 kV žíly 3x1,5 až 6 mm2 (např. CYKY) bez ukončení uloženého volně nebo v liště</t>
  </si>
  <si>
    <t>48</t>
  </si>
  <si>
    <t>34111030</t>
  </si>
  <si>
    <t>kabel instalační jádro Cu plné izolace PVC plášť PVC 450/750V (CYKY) 3x1,5mm2</t>
  </si>
  <si>
    <t>50</t>
  </si>
  <si>
    <t>210202013</t>
  </si>
  <si>
    <t>Montáž svítidlo výbojkové průmyslové nebo venkovní na výložník</t>
  </si>
  <si>
    <t>52</t>
  </si>
  <si>
    <t>Pol6</t>
  </si>
  <si>
    <t>Svítidlo LED 26W</t>
  </si>
  <si>
    <t>54</t>
  </si>
  <si>
    <t>Pol7</t>
  </si>
  <si>
    <t>Svítidlo LED 10W</t>
  </si>
  <si>
    <t>56</t>
  </si>
  <si>
    <t>Pol8</t>
  </si>
  <si>
    <t>Recyklační poplatek svítidlo</t>
  </si>
  <si>
    <t>58</t>
  </si>
  <si>
    <t>210100096</t>
  </si>
  <si>
    <t>Ukončení vodičů na svorkovnici s otevřením a uzavřením krytu včetně zapojení průřezu žíly do 2,5 mm2</t>
  </si>
  <si>
    <t>60</t>
  </si>
  <si>
    <t>210100101</t>
  </si>
  <si>
    <t>Ukončení vodičů na svorkovnici s otevřením a uzavřením krytu včetně zapojení průřezu žíly do 16 mm2</t>
  </si>
  <si>
    <t>62</t>
  </si>
  <si>
    <t>210220020</t>
  </si>
  <si>
    <t>Montáž uzemňovacího vedení vodičů FeZn pomocí svorek v zemi páskou do 120 mm2 ve městské zástavbě</t>
  </si>
  <si>
    <t>35442062</t>
  </si>
  <si>
    <t>pás zemnící 30x4mm FeZn</t>
  </si>
  <si>
    <t>66</t>
  </si>
  <si>
    <t>210220302</t>
  </si>
  <si>
    <t>Montáž svorek hromosvodných se 3 a více šrouby</t>
  </si>
  <si>
    <t>68</t>
  </si>
  <si>
    <t>35441986</t>
  </si>
  <si>
    <t>svorka odbočovací a spojovací pro pásek 30x4 mm, FeZn</t>
  </si>
  <si>
    <t>70</t>
  </si>
  <si>
    <t>945421110</t>
  </si>
  <si>
    <t>Hydraulická zvedací plošina na automobilovém podvozku výška zdvihu do 18 m včetně obsluhy</t>
  </si>
  <si>
    <t>hod</t>
  </si>
  <si>
    <t>72</t>
  </si>
  <si>
    <t>011464000</t>
  </si>
  <si>
    <t>Měření (monitoring) úrovně osvětlení</t>
  </si>
  <si>
    <t>74</t>
  </si>
  <si>
    <t>210280003</t>
  </si>
  <si>
    <t>Zkoušky a prohlídky el rozvodů a zařízení celková prohlídka pro objem montážních prací přes 500 do 1 000 tis Kč</t>
  </si>
  <si>
    <t>76</t>
  </si>
  <si>
    <t>46-M</t>
  </si>
  <si>
    <t>Zemní práce při extr.mont.pracích</t>
  </si>
  <si>
    <t>460010023</t>
  </si>
  <si>
    <t>Vytyčení trasy vedení kabelového podzemního v terénu volném</t>
  </si>
  <si>
    <t>km</t>
  </si>
  <si>
    <t>78</t>
  </si>
  <si>
    <t>460141114</t>
  </si>
  <si>
    <t>Hloubení nezapažených jam při elektromontážích strojně v hornině tř II skupiny 5</t>
  </si>
  <si>
    <t>80</t>
  </si>
  <si>
    <t>460080013</t>
  </si>
  <si>
    <t>Základové konstrukce při elektromontážích z monolitického betonu tř. C 12/15</t>
  </si>
  <si>
    <t>82</t>
  </si>
  <si>
    <t>871361101</t>
  </si>
  <si>
    <t>Montáž potrubí z PVC SDR 11 těsněných gumovým kroužkem otevřený výkop D 280 x 10,8 mm</t>
  </si>
  <si>
    <t>84</t>
  </si>
  <si>
    <t>43</t>
  </si>
  <si>
    <t>28611140</t>
  </si>
  <si>
    <t>trubka kanalizační PVC DN 250x1000mm SN4</t>
  </si>
  <si>
    <t>86</t>
  </si>
  <si>
    <t>460520172</t>
  </si>
  <si>
    <t>Montáž trubek ochranných plastových uložených volně do rýhy ohebných přes 32 do 50 mm</t>
  </si>
  <si>
    <t>88</t>
  </si>
  <si>
    <t>45</t>
  </si>
  <si>
    <t>34571350</t>
  </si>
  <si>
    <t>trubka elektroinstalační ohebná dvouplášťová korugovaná (chránička) D 32/40mm, HDPE+LDPE</t>
  </si>
  <si>
    <t>90</t>
  </si>
  <si>
    <t>460171174</t>
  </si>
  <si>
    <t>Hloubení kabelových nezapažených rýh strojně š 35 cm hl 80 cm v hornině tř II skupiny 5</t>
  </si>
  <si>
    <t>92</t>
  </si>
  <si>
    <t>47</t>
  </si>
  <si>
    <t>460661111</t>
  </si>
  <si>
    <t>Kabelové lože z písku pro kabely nn bez zakrytí š lože do 35 cm</t>
  </si>
  <si>
    <t>94</t>
  </si>
  <si>
    <t>460791213</t>
  </si>
  <si>
    <t>Montáž trubek ochranných plastových uložených volně do rýhy ohebných přes 50 do 90 mm</t>
  </si>
  <si>
    <t>96</t>
  </si>
  <si>
    <t>49</t>
  </si>
  <si>
    <t>34571352</t>
  </si>
  <si>
    <t>trubka elektroinstalační ohebná dvouplášťová korugovaná (chránička) D 52/63mm, HDPE+LDPE</t>
  </si>
  <si>
    <t>98</t>
  </si>
  <si>
    <t>460671113</t>
  </si>
  <si>
    <t>Výstražná fólie pro krytí kabelů šířky 34 cm</t>
  </si>
  <si>
    <t>100</t>
  </si>
  <si>
    <t>51</t>
  </si>
  <si>
    <t>34575105</t>
  </si>
  <si>
    <t>deska kabelová krycí PVC červená, 300x2mm</t>
  </si>
  <si>
    <t>102</t>
  </si>
  <si>
    <t>460451184</t>
  </si>
  <si>
    <t>Zásyp kabelových rýh strojně se zhutněním š 35 cm hl 80 cm z horniny tř II skupiny 5</t>
  </si>
  <si>
    <t>104</t>
  </si>
  <si>
    <t>53</t>
  </si>
  <si>
    <t>460581121</t>
  </si>
  <si>
    <t>Zatravnění včetně zalití vodou na rovině</t>
  </si>
  <si>
    <t>106</t>
  </si>
  <si>
    <t>468041123</t>
  </si>
  <si>
    <t>Řezání živičného podkladu nebo krytu při elektromontážích hl přes 10 do 15 cm</t>
  </si>
  <si>
    <t>108</t>
  </si>
  <si>
    <t>55</t>
  </si>
  <si>
    <t>468011143</t>
  </si>
  <si>
    <t>Odstranění podkladu nebo krytu komunikace při elektromontážích ze živice tl přes 10 do 15 cm</t>
  </si>
  <si>
    <t>110</t>
  </si>
  <si>
    <t>468041112</t>
  </si>
  <si>
    <t>Řezání betonového podkladu nebo krytu při elektromontážích hl přes 10 do 15 cm</t>
  </si>
  <si>
    <t>112</t>
  </si>
  <si>
    <t>57</t>
  </si>
  <si>
    <t>468011131</t>
  </si>
  <si>
    <t>Odstranění podkladu nebo krytu komunikace při elektromontážích z betonu prostého tl do 15 cm</t>
  </si>
  <si>
    <t>114</t>
  </si>
  <si>
    <t>460171314</t>
  </si>
  <si>
    <t>Hloubení kabelových nezapažených rýh strojně š 50 cm hl 110 cm v hornině tř II skupiny 5</t>
  </si>
  <si>
    <t>116</t>
  </si>
  <si>
    <t>59</t>
  </si>
  <si>
    <t>460281111</t>
  </si>
  <si>
    <t>Pažení příložné plné výkopů rýh kabelových hl do 2 m</t>
  </si>
  <si>
    <t>118</t>
  </si>
  <si>
    <t>460791214</t>
  </si>
  <si>
    <t>Montáž trubek ochranných plastových uložených volně do rýhy ohebných přes 90 do 110 mm</t>
  </si>
  <si>
    <t>120</t>
  </si>
  <si>
    <t>61</t>
  </si>
  <si>
    <t>34571355</t>
  </si>
  <si>
    <t>trubka elektroinstalační ohebná dvouplášťová korugovaná (chránička) D 94/110mm, HDPE+LDPE</t>
  </si>
  <si>
    <t>122</t>
  </si>
  <si>
    <t>460742131</t>
  </si>
  <si>
    <t>Osazení kabelových prostupů z trub plastových do rýhy s obetonováním průměru do 10 cm</t>
  </si>
  <si>
    <t>124</t>
  </si>
  <si>
    <t>63</t>
  </si>
  <si>
    <t>460281121</t>
  </si>
  <si>
    <t>Odstranění pažení příložného plného výkopů rýh kabelových hl do 2 m</t>
  </si>
  <si>
    <t>126</t>
  </si>
  <si>
    <t>460451324</t>
  </si>
  <si>
    <t>Zásyp kabelových rýh strojně se zhutněním š 50 cm hl 110 cm z horniny tř II skupiny 5</t>
  </si>
  <si>
    <t>128</t>
  </si>
  <si>
    <t>65</t>
  </si>
  <si>
    <t>460871132</t>
  </si>
  <si>
    <t>Podklad vozovky a chodníku ze štěrkopísku se zhutněním při elektromontážích tl přes 5 do 10 cm</t>
  </si>
  <si>
    <t>130</t>
  </si>
  <si>
    <t>460871172</t>
  </si>
  <si>
    <t>Podklad vozovky a chodníku z betonu prostého při elektromontážích tl přes 10 do 15 cm</t>
  </si>
  <si>
    <t>132</t>
  </si>
  <si>
    <t>67</t>
  </si>
  <si>
    <t>576153311</t>
  </si>
  <si>
    <t>Asfaltový koberec mastixový SMA 16 (AKMH) tl 60 mm š do 3 m</t>
  </si>
  <si>
    <t>134</t>
  </si>
  <si>
    <t>VRN</t>
  </si>
  <si>
    <t>Vedlejší rozpočtové náklady</t>
  </si>
  <si>
    <t>141R00</t>
  </si>
  <si>
    <t>Přirážka za podružný materiál</t>
  </si>
  <si>
    <t>%</t>
  </si>
  <si>
    <t>136</t>
  </si>
  <si>
    <t>69</t>
  </si>
  <si>
    <t>013254000</t>
  </si>
  <si>
    <t>Dokumentace skutečného provedení stavby</t>
  </si>
  <si>
    <t>138</t>
  </si>
  <si>
    <t>034002000</t>
  </si>
  <si>
    <t>Zabezpečení staveniště</t>
  </si>
  <si>
    <t>140</t>
  </si>
  <si>
    <t>71</t>
  </si>
  <si>
    <t>065002000</t>
  </si>
  <si>
    <t>Mimostaveništní doprava materiálů</t>
  </si>
  <si>
    <t>142</t>
  </si>
  <si>
    <t>071103000</t>
  </si>
  <si>
    <t>Provoz investora</t>
  </si>
  <si>
    <t>144</t>
  </si>
  <si>
    <t>73</t>
  </si>
  <si>
    <t>201R00</t>
  </si>
  <si>
    <t>Podíl přidružených výkonů</t>
  </si>
  <si>
    <t>146</t>
  </si>
  <si>
    <t>202R00</t>
  </si>
  <si>
    <t>Zednické výpomoci</t>
  </si>
  <si>
    <t>148</t>
  </si>
  <si>
    <t>75</t>
  </si>
  <si>
    <t>00R00</t>
  </si>
  <si>
    <t>Likvidace odpadu, odvoz suti a vybouraných hmot na skládku,</t>
  </si>
  <si>
    <t>150</t>
  </si>
  <si>
    <t>VORN - Vedlejší a ostatní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</si>
  <si>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</si>
  <si>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</si>
  <si>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</si>
  <si>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</si>
  <si>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</si>
  <si>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</si>
  <si>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012103000</t>
  </si>
  <si>
    <t>Geodetické práce před výstavbou</t>
  </si>
  <si>
    <t>…</t>
  </si>
  <si>
    <t>1024</t>
  </si>
  <si>
    <t>-939187408</t>
  </si>
  <si>
    <t>012203000</t>
  </si>
  <si>
    <t>Geodetické práce při provádění stavby</t>
  </si>
  <si>
    <t>-1626306922</t>
  </si>
  <si>
    <t>012303000</t>
  </si>
  <si>
    <t>Geodetické práce po výstavbě</t>
  </si>
  <si>
    <t>-1286003597</t>
  </si>
  <si>
    <t>667548163</t>
  </si>
  <si>
    <t>VRN3</t>
  </si>
  <si>
    <t>Zařízení staveniště</t>
  </si>
  <si>
    <t>030001000</t>
  </si>
  <si>
    <t>2050429196</t>
  </si>
  <si>
    <t>VRN4</t>
  </si>
  <si>
    <t>Inženýrská činnost</t>
  </si>
  <si>
    <t>045002000</t>
  </si>
  <si>
    <t>Kompletační a koordinační činnost</t>
  </si>
  <si>
    <t>1845518141</t>
  </si>
  <si>
    <t>VRN7</t>
  </si>
  <si>
    <t>Provozní vlivy</t>
  </si>
  <si>
    <t>072103001</t>
  </si>
  <si>
    <t>Projednání DIO a zajištění DIR komunikace II.a III. třídy</t>
  </si>
  <si>
    <t>419213947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</si>
</sst>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7" fontId="35" fillId="2" borderId="22" xfId="0" applyNumberFormat="1" applyFont="1" applyFill="1" applyBorder="1" applyAlignment="1" applyProtection="1">
      <alignment vertical="center"/>
      <protection locked="0"/>
    </xf>
    <xf numFmtId="167" fontId="22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34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36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99a/2022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Chodník podél silnice III/3351, k.ú. Kostelní Střimelice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obec Kostelní Střimelice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16. 4. 2022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Stříbrná Skalice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Bc. Jan Touš (ČKAIT 0202139)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Jan Petr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77</v>
      </c>
      <c r="BT94" s="117" t="s">
        <v>78</v>
      </c>
      <c r="BU94" s="118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16.5" customHeight="1">
      <c r="A95" s="119" t="s">
        <v>82</v>
      </c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85</v>
      </c>
      <c r="AR95" s="126"/>
      <c r="AS95" s="127">
        <v>0</v>
      </c>
      <c r="AT95" s="128">
        <f>ROUND(SUM(AV95:AW95),2)</f>
        <v>0</v>
      </c>
      <c r="AU95" s="129">
        <f>'SO 101 - Komunikace'!P123</f>
        <v>0</v>
      </c>
      <c r="AV95" s="128">
        <f>'SO 101 - Komunikace'!J33</f>
        <v>0</v>
      </c>
      <c r="AW95" s="128">
        <f>'SO 101 - Komunikace'!J34</f>
        <v>0</v>
      </c>
      <c r="AX95" s="128">
        <f>'SO 101 - Komunikace'!J35</f>
        <v>0</v>
      </c>
      <c r="AY95" s="128">
        <f>'SO 101 - Komunikace'!J36</f>
        <v>0</v>
      </c>
      <c r="AZ95" s="128">
        <f>'SO 101 - Komunikace'!F33</f>
        <v>0</v>
      </c>
      <c r="BA95" s="128">
        <f>'SO 101 - Komunikace'!F34</f>
        <v>0</v>
      </c>
      <c r="BB95" s="128">
        <f>'SO 101 - Komunikace'!F35</f>
        <v>0</v>
      </c>
      <c r="BC95" s="128">
        <f>'SO 101 - Komunikace'!F36</f>
        <v>0</v>
      </c>
      <c r="BD95" s="130">
        <f>'SO 101 - Komunikace'!F37</f>
        <v>0</v>
      </c>
      <c r="BE95" s="7"/>
      <c r="BT95" s="131" t="s">
        <v>86</v>
      </c>
      <c r="BV95" s="131" t="s">
        <v>80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7" customFormat="1" ht="16.5" customHeight="1">
      <c r="A96" s="119" t="s">
        <v>82</v>
      </c>
      <c r="B96" s="120"/>
      <c r="C96" s="121"/>
      <c r="D96" s="122" t="s">
        <v>89</v>
      </c>
      <c r="E96" s="122"/>
      <c r="F96" s="122"/>
      <c r="G96" s="122"/>
      <c r="H96" s="122"/>
      <c r="I96" s="123"/>
      <c r="J96" s="122" t="s">
        <v>90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'SO401 - Veřejné osvětlení'!J30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85</v>
      </c>
      <c r="AR96" s="126"/>
      <c r="AS96" s="127">
        <v>0</v>
      </c>
      <c r="AT96" s="128">
        <f>ROUND(SUM(AV96:AW96),2)</f>
        <v>0</v>
      </c>
      <c r="AU96" s="129">
        <f>'SO401 - Veřejné osvětlení'!P119</f>
        <v>0</v>
      </c>
      <c r="AV96" s="128">
        <f>'SO401 - Veřejné osvětlení'!J33</f>
        <v>0</v>
      </c>
      <c r="AW96" s="128">
        <f>'SO401 - Veřejné osvětlení'!J34</f>
        <v>0</v>
      </c>
      <c r="AX96" s="128">
        <f>'SO401 - Veřejné osvětlení'!J35</f>
        <v>0</v>
      </c>
      <c r="AY96" s="128">
        <f>'SO401 - Veřejné osvětlení'!J36</f>
        <v>0</v>
      </c>
      <c r="AZ96" s="128">
        <f>'SO401 - Veřejné osvětlení'!F33</f>
        <v>0</v>
      </c>
      <c r="BA96" s="128">
        <f>'SO401 - Veřejné osvětlení'!F34</f>
        <v>0</v>
      </c>
      <c r="BB96" s="128">
        <f>'SO401 - Veřejné osvětlení'!F35</f>
        <v>0</v>
      </c>
      <c r="BC96" s="128">
        <f>'SO401 - Veřejné osvětlení'!F36</f>
        <v>0</v>
      </c>
      <c r="BD96" s="130">
        <f>'SO401 - Veřejné osvětlení'!F37</f>
        <v>0</v>
      </c>
      <c r="BE96" s="7"/>
      <c r="BT96" s="131" t="s">
        <v>86</v>
      </c>
      <c r="BV96" s="131" t="s">
        <v>80</v>
      </c>
      <c r="BW96" s="131" t="s">
        <v>91</v>
      </c>
      <c r="BX96" s="131" t="s">
        <v>5</v>
      </c>
      <c r="CL96" s="131" t="s">
        <v>1</v>
      </c>
      <c r="CM96" s="131" t="s">
        <v>88</v>
      </c>
    </row>
    <row r="97" s="7" customFormat="1" ht="16.5" customHeight="1">
      <c r="A97" s="119" t="s">
        <v>82</v>
      </c>
      <c r="B97" s="120"/>
      <c r="C97" s="121"/>
      <c r="D97" s="122" t="s">
        <v>92</v>
      </c>
      <c r="E97" s="122"/>
      <c r="F97" s="122"/>
      <c r="G97" s="122"/>
      <c r="H97" s="122"/>
      <c r="I97" s="123"/>
      <c r="J97" s="122" t="s">
        <v>93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'VORN - Vedlejší a ostatní...'!J30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94</v>
      </c>
      <c r="AR97" s="126"/>
      <c r="AS97" s="132">
        <v>0</v>
      </c>
      <c r="AT97" s="133">
        <f>ROUND(SUM(AV97:AW97),2)</f>
        <v>0</v>
      </c>
      <c r="AU97" s="134">
        <f>'VORN - Vedlejší a ostatní...'!P121</f>
        <v>0</v>
      </c>
      <c r="AV97" s="133">
        <f>'VORN - Vedlejší a ostatní...'!J33</f>
        <v>0</v>
      </c>
      <c r="AW97" s="133">
        <f>'VORN - Vedlejší a ostatní...'!J34</f>
        <v>0</v>
      </c>
      <c r="AX97" s="133">
        <f>'VORN - Vedlejší a ostatní...'!J35</f>
        <v>0</v>
      </c>
      <c r="AY97" s="133">
        <f>'VORN - Vedlejší a ostatní...'!J36</f>
        <v>0</v>
      </c>
      <c r="AZ97" s="133">
        <f>'VORN - Vedlejší a ostatní...'!F33</f>
        <v>0</v>
      </c>
      <c r="BA97" s="133">
        <f>'VORN - Vedlejší a ostatní...'!F34</f>
        <v>0</v>
      </c>
      <c r="BB97" s="133">
        <f>'VORN - Vedlejší a ostatní...'!F35</f>
        <v>0</v>
      </c>
      <c r="BC97" s="133">
        <f>'VORN - Vedlejší a ostatní...'!F36</f>
        <v>0</v>
      </c>
      <c r="BD97" s="135">
        <f>'VORN - Vedlejší a ostatní...'!F37</f>
        <v>0</v>
      </c>
      <c r="BE97" s="7"/>
      <c r="BT97" s="131" t="s">
        <v>86</v>
      </c>
      <c r="BV97" s="131" t="s">
        <v>80</v>
      </c>
      <c r="BW97" s="131" t="s">
        <v>95</v>
      </c>
      <c r="BX97" s="131" t="s">
        <v>5</v>
      </c>
      <c r="CL97" s="131" t="s">
        <v>1</v>
      </c>
      <c r="CM97" s="131" t="s">
        <v>88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JrvwSGYnMCzAtHBCgfhmRpVH1ie2805WZCl03A+7Ukr8FHB1Vc6HW4AHbypUaog/PEwox8dxbUGV4N1vgEwbyQ==" hashValue="GFOmPoFnafqXffTdlLGboBnfl4NblPKgl77LKzsXKw4YAezTEfPqSYEfPu3ojxjgkY5CT11e1d2rXrXHMEhlcA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101 - Komunikace'!C2" display="/"/>
    <hyperlink ref="A96" location="'SO401 - Veřejné osvětlení'!C2" display="/"/>
    <hyperlink ref="A97" location="'VORN - Vedlejší a ostatní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podél silnice III/3351, k.ú. Kostelní Střimelice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16. 4. 2022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36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ROUND((SUM(BE123:BE246)),  2)</f>
        <v>0</v>
      </c>
      <c r="G33" s="38"/>
      <c r="H33" s="38"/>
      <c r="I33" s="155">
        <v>0.20999999999999999</v>
      </c>
      <c r="J33" s="154">
        <f>ROUND(((SUM(BE123:BE246))*I33),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ROUND((SUM(BF123:BF246)),  2)</f>
        <v>0</v>
      </c>
      <c r="G34" s="38"/>
      <c r="H34" s="38"/>
      <c r="I34" s="155">
        <v>0.14999999999999999</v>
      </c>
      <c r="J34" s="154">
        <f>ROUND(((SUM(BF123:BF246))*I34),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ROUND((SUM(BG123:BG246)),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ROUND((SUM(BH123:BH246)),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ROUND((SUM(BI123:BI246)),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podél silnice III/3351, k.ú. Kostelní Střimelice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obec Kostelní Střimelice</v>
      </c>
      <c r="G89" s="40"/>
      <c r="H89" s="40"/>
      <c r="I89" s="32" t="s">
        <v>22</v>
      </c>
      <c r="J89" s="79" t="str">
        <f>IF(J12="","",J12)</f>
        <v>16. 4. 2022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Obec Stříbrná Skalice</v>
      </c>
      <c r="G91" s="40"/>
      <c r="H91" s="40"/>
      <c r="I91" s="32" t="s">
        <v>30</v>
      </c>
      <c r="J91" s="36" t="str">
        <f>E21</f>
        <v>Bc. Jan Touš (ČKAIT 0202139)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Jan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104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105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106</v>
      </c>
      <c r="E99" s="188"/>
      <c r="F99" s="188"/>
      <c r="G99" s="188"/>
      <c r="H99" s="188"/>
      <c r="I99" s="188"/>
      <c r="J99" s="189">
        <f>J168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J179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108</v>
      </c>
      <c r="E101" s="188"/>
      <c r="F101" s="188"/>
      <c r="G101" s="188"/>
      <c r="H101" s="188"/>
      <c r="I101" s="188"/>
      <c r="J101" s="189">
        <f>J220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109</v>
      </c>
      <c r="E102" s="188"/>
      <c r="F102" s="188"/>
      <c r="G102" s="188"/>
      <c r="H102" s="188"/>
      <c r="I102" s="188"/>
      <c r="J102" s="189">
        <f>J238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110</v>
      </c>
      <c r="E103" s="188"/>
      <c r="F103" s="188"/>
      <c r="G103" s="188"/>
      <c r="H103" s="188"/>
      <c r="I103" s="188"/>
      <c r="J103" s="189">
        <f>J244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Chodník podél silnice III/3351, k.ú. Kostelní Střimelice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97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101 - Komunikace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obec Kostelní Střimelice</v>
      </c>
      <c r="G117" s="40"/>
      <c r="H117" s="40"/>
      <c r="I117" s="32" t="s">
        <v>22</v>
      </c>
      <c r="J117" s="79" t="str">
        <f>IF(J12="","",J12)</f>
        <v>16. 4. 2022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24</v>
      </c>
      <c r="D119" s="40"/>
      <c r="E119" s="40"/>
      <c r="F119" s="27" t="str">
        <f>E15</f>
        <v>Obec Stříbrná Skalice</v>
      </c>
      <c r="G119" s="40"/>
      <c r="H119" s="40"/>
      <c r="I119" s="32" t="s">
        <v>30</v>
      </c>
      <c r="J119" s="36" t="str">
        <f>E21</f>
        <v>Bc. Jan Touš (ČKAIT 0202139)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Jan Petr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112</v>
      </c>
      <c r="D122" s="194" t="s">
        <v>63</v>
      </c>
      <c r="E122" s="194" t="s">
        <v>59</v>
      </c>
      <c r="F122" s="194" t="s">
        <v>60</v>
      </c>
      <c r="G122" s="194" t="s">
        <v>113</v>
      </c>
      <c r="H122" s="194" t="s">
        <v>114</v>
      </c>
      <c r="I122" s="194" t="s">
        <v>115</v>
      </c>
      <c r="J122" s="194" t="s">
        <v>101</v>
      </c>
      <c r="K122" s="195" t="s">
        <v>116</v>
      </c>
      <c r="L122" s="196"/>
      <c r="M122" s="100" t="s">
        <v>1</v>
      </c>
      <c r="N122" s="101" t="s">
        <v>42</v>
      </c>
      <c r="O122" s="101" t="s">
        <v>117</v>
      </c>
      <c r="P122" s="101" t="s">
        <v>118</v>
      </c>
      <c r="Q122" s="101" t="s">
        <v>119</v>
      </c>
      <c r="R122" s="101" t="s">
        <v>120</v>
      </c>
      <c r="S122" s="101" t="s">
        <v>121</v>
      </c>
      <c r="T122" s="102" t="s">
        <v>122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123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</f>
        <v>0</v>
      </c>
      <c r="Q123" s="104"/>
      <c r="R123" s="199">
        <f>R124</f>
        <v>664.91304618000004</v>
      </c>
      <c r="S123" s="104"/>
      <c r="T123" s="200">
        <f>T124</f>
        <v>22.973320000000001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77</v>
      </c>
      <c r="AU123" s="17" t="s">
        <v>103</v>
      </c>
      <c r="BK123" s="201">
        <f>BK124</f>
        <v>0</v>
      </c>
    </row>
    <row r="124" s="12" customFormat="1" ht="25.92" customHeight="1">
      <c r="A124" s="12"/>
      <c r="B124" s="202"/>
      <c r="C124" s="203"/>
      <c r="D124" s="204" t="s">
        <v>77</v>
      </c>
      <c r="E124" s="205" t="s">
        <v>124</v>
      </c>
      <c r="F124" s="205" t="s">
        <v>125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P125+P168+P179+P220+P238+P244</f>
        <v>0</v>
      </c>
      <c r="Q124" s="210"/>
      <c r="R124" s="211">
        <f>R125+R168+R179+R220+R238+R244</f>
        <v>664.91304618000004</v>
      </c>
      <c r="S124" s="210"/>
      <c r="T124" s="212">
        <f>T125+T168+T179+T220+T238+T244</f>
        <v>22.973320000000001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86</v>
      </c>
      <c r="AT124" s="214" t="s">
        <v>77</v>
      </c>
      <c r="AU124" s="214" t="s">
        <v>78</v>
      </c>
      <c r="AY124" s="213" t="s">
        <v>126</v>
      </c>
      <c r="BK124" s="215">
        <f>BK125+BK168+BK179+BK220+BK238+BK244</f>
        <v>0</v>
      </c>
    </row>
    <row r="125" s="12" customFormat="1" ht="22.8" customHeight="1">
      <c r="A125" s="12"/>
      <c r="B125" s="202"/>
      <c r="C125" s="203"/>
      <c r="D125" s="204" t="s">
        <v>77</v>
      </c>
      <c r="E125" s="216" t="s">
        <v>86</v>
      </c>
      <c r="F125" s="216" t="s">
        <v>127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SUM(P126:P167)</f>
        <v>0</v>
      </c>
      <c r="Q125" s="210"/>
      <c r="R125" s="211">
        <f>SUM(R126:R167)</f>
        <v>0.0137684</v>
      </c>
      <c r="S125" s="210"/>
      <c r="T125" s="212">
        <f>SUM(T126:T167)</f>
        <v>22.973320000000001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86</v>
      </c>
      <c r="AT125" s="214" t="s">
        <v>77</v>
      </c>
      <c r="AU125" s="214" t="s">
        <v>86</v>
      </c>
      <c r="AY125" s="213" t="s">
        <v>126</v>
      </c>
      <c r="BK125" s="215">
        <f>SUM(BK126:BK167)</f>
        <v>0</v>
      </c>
    </row>
    <row r="126" s="2" customFormat="1" ht="33" customHeight="1">
      <c r="A126" s="38"/>
      <c r="B126" s="39"/>
      <c r="C126" s="218" t="s">
        <v>86</v>
      </c>
      <c r="D126" s="218" t="s">
        <v>128</v>
      </c>
      <c r="E126" s="219" t="s">
        <v>129</v>
      </c>
      <c r="F126" s="220" t="s">
        <v>130</v>
      </c>
      <c r="G126" s="221" t="s">
        <v>131</v>
      </c>
      <c r="H126" s="222">
        <v>199.768</v>
      </c>
      <c r="I126" s="223"/>
      <c r="J126" s="224">
        <f>ROUND(I126*H126,2)</f>
        <v>0</v>
      </c>
      <c r="K126" s="220" t="s">
        <v>132</v>
      </c>
      <c r="L126" s="44"/>
      <c r="M126" s="225" t="s">
        <v>1</v>
      </c>
      <c r="N126" s="226" t="s">
        <v>43</v>
      </c>
      <c r="O126" s="91"/>
      <c r="P126" s="227">
        <f>O126*H126</f>
        <v>0</v>
      </c>
      <c r="Q126" s="227">
        <v>5.0000000000000002E-05</v>
      </c>
      <c r="R126" s="227">
        <f>Q126*H126</f>
        <v>0.0099883999999999997</v>
      </c>
      <c r="S126" s="227">
        <v>0.11500000000000001</v>
      </c>
      <c r="T126" s="228">
        <f>S126*H126</f>
        <v>22.973320000000001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133</v>
      </c>
      <c r="AT126" s="229" t="s">
        <v>128</v>
      </c>
      <c r="AU126" s="229" t="s">
        <v>88</v>
      </c>
      <c r="AY126" s="17" t="s">
        <v>126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86</v>
      </c>
      <c r="BK126" s="230">
        <f>ROUND(I126*H126,2)</f>
        <v>0</v>
      </c>
      <c r="BL126" s="17" t="s">
        <v>133</v>
      </c>
      <c r="BM126" s="229" t="s">
        <v>134</v>
      </c>
    </row>
    <row r="127" s="13" customFormat="1">
      <c r="A127" s="13"/>
      <c r="B127" s="231"/>
      <c r="C127" s="232"/>
      <c r="D127" s="233" t="s">
        <v>135</v>
      </c>
      <c r="E127" s="234" t="s">
        <v>1</v>
      </c>
      <c r="F127" s="235" t="s">
        <v>136</v>
      </c>
      <c r="G127" s="232"/>
      <c r="H127" s="234" t="s">
        <v>1</v>
      </c>
      <c r="I127" s="236"/>
      <c r="J127" s="232"/>
      <c r="K127" s="232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135</v>
      </c>
      <c r="AU127" s="241" t="s">
        <v>88</v>
      </c>
      <c r="AV127" s="13" t="s">
        <v>86</v>
      </c>
      <c r="AW127" s="13" t="s">
        <v>32</v>
      </c>
      <c r="AX127" s="13" t="s">
        <v>78</v>
      </c>
      <c r="AY127" s="241" t="s">
        <v>126</v>
      </c>
    </row>
    <row r="128" s="14" customFormat="1">
      <c r="A128" s="14"/>
      <c r="B128" s="242"/>
      <c r="C128" s="243"/>
      <c r="D128" s="233" t="s">
        <v>135</v>
      </c>
      <c r="E128" s="244" t="s">
        <v>1</v>
      </c>
      <c r="F128" s="245" t="s">
        <v>137</v>
      </c>
      <c r="G128" s="243"/>
      <c r="H128" s="246">
        <v>199.768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135</v>
      </c>
      <c r="AU128" s="252" t="s">
        <v>88</v>
      </c>
      <c r="AV128" s="14" t="s">
        <v>88</v>
      </c>
      <c r="AW128" s="14" t="s">
        <v>32</v>
      </c>
      <c r="AX128" s="14" t="s">
        <v>78</v>
      </c>
      <c r="AY128" s="252" t="s">
        <v>126</v>
      </c>
    </row>
    <row r="129" s="15" customFormat="1">
      <c r="A129" s="15"/>
      <c r="B129" s="253"/>
      <c r="C129" s="254"/>
      <c r="D129" s="233" t="s">
        <v>135</v>
      </c>
      <c r="E129" s="255" t="s">
        <v>1</v>
      </c>
      <c r="F129" s="256" t="s">
        <v>138</v>
      </c>
      <c r="G129" s="254"/>
      <c r="H129" s="257">
        <v>199.768</v>
      </c>
      <c r="I129" s="258"/>
      <c r="J129" s="254"/>
      <c r="K129" s="254"/>
      <c r="L129" s="259"/>
      <c r="M129" s="260"/>
      <c r="N129" s="261"/>
      <c r="O129" s="261"/>
      <c r="P129" s="261"/>
      <c r="Q129" s="261"/>
      <c r="R129" s="261"/>
      <c r="S129" s="261"/>
      <c r="T129" s="262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3" t="s">
        <v>135</v>
      </c>
      <c r="AU129" s="263" t="s">
        <v>88</v>
      </c>
      <c r="AV129" s="15" t="s">
        <v>133</v>
      </c>
      <c r="AW129" s="15" t="s">
        <v>32</v>
      </c>
      <c r="AX129" s="15" t="s">
        <v>86</v>
      </c>
      <c r="AY129" s="263" t="s">
        <v>126</v>
      </c>
    </row>
    <row r="130" s="2" customFormat="1" ht="33" customHeight="1">
      <c r="A130" s="38"/>
      <c r="B130" s="39"/>
      <c r="C130" s="218" t="s">
        <v>88</v>
      </c>
      <c r="D130" s="218" t="s">
        <v>128</v>
      </c>
      <c r="E130" s="219" t="s">
        <v>139</v>
      </c>
      <c r="F130" s="220" t="s">
        <v>140</v>
      </c>
      <c r="G130" s="221" t="s">
        <v>141</v>
      </c>
      <c r="H130" s="222">
        <v>135.62799999999999</v>
      </c>
      <c r="I130" s="223"/>
      <c r="J130" s="224">
        <f>ROUND(I130*H130,2)</f>
        <v>0</v>
      </c>
      <c r="K130" s="220" t="s">
        <v>132</v>
      </c>
      <c r="L130" s="44"/>
      <c r="M130" s="225" t="s">
        <v>1</v>
      </c>
      <c r="N130" s="226" t="s">
        <v>43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133</v>
      </c>
      <c r="AT130" s="229" t="s">
        <v>128</v>
      </c>
      <c r="AU130" s="229" t="s">
        <v>88</v>
      </c>
      <c r="AY130" s="17" t="s">
        <v>126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86</v>
      </c>
      <c r="BK130" s="230">
        <f>ROUND(I130*H130,2)</f>
        <v>0</v>
      </c>
      <c r="BL130" s="17" t="s">
        <v>133</v>
      </c>
      <c r="BM130" s="229" t="s">
        <v>142</v>
      </c>
    </row>
    <row r="131" s="14" customFormat="1">
      <c r="A131" s="14"/>
      <c r="B131" s="242"/>
      <c r="C131" s="243"/>
      <c r="D131" s="233" t="s">
        <v>135</v>
      </c>
      <c r="E131" s="244" t="s">
        <v>1</v>
      </c>
      <c r="F131" s="245" t="s">
        <v>143</v>
      </c>
      <c r="G131" s="243"/>
      <c r="H131" s="246">
        <v>7.8300000000000001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135</v>
      </c>
      <c r="AU131" s="252" t="s">
        <v>88</v>
      </c>
      <c r="AV131" s="14" t="s">
        <v>88</v>
      </c>
      <c r="AW131" s="14" t="s">
        <v>32</v>
      </c>
      <c r="AX131" s="14" t="s">
        <v>78</v>
      </c>
      <c r="AY131" s="252" t="s">
        <v>126</v>
      </c>
    </row>
    <row r="132" s="14" customFormat="1">
      <c r="A132" s="14"/>
      <c r="B132" s="242"/>
      <c r="C132" s="243"/>
      <c r="D132" s="233" t="s">
        <v>135</v>
      </c>
      <c r="E132" s="244" t="s">
        <v>1</v>
      </c>
      <c r="F132" s="245" t="s">
        <v>144</v>
      </c>
      <c r="G132" s="243"/>
      <c r="H132" s="246">
        <v>127.798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2" t="s">
        <v>135</v>
      </c>
      <c r="AU132" s="252" t="s">
        <v>88</v>
      </c>
      <c r="AV132" s="14" t="s">
        <v>88</v>
      </c>
      <c r="AW132" s="14" t="s">
        <v>32</v>
      </c>
      <c r="AX132" s="14" t="s">
        <v>78</v>
      </c>
      <c r="AY132" s="252" t="s">
        <v>126</v>
      </c>
    </row>
    <row r="133" s="15" customFormat="1">
      <c r="A133" s="15"/>
      <c r="B133" s="253"/>
      <c r="C133" s="254"/>
      <c r="D133" s="233" t="s">
        <v>135</v>
      </c>
      <c r="E133" s="255" t="s">
        <v>1</v>
      </c>
      <c r="F133" s="256" t="s">
        <v>138</v>
      </c>
      <c r="G133" s="254"/>
      <c r="H133" s="257">
        <v>135.62800000000001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3" t="s">
        <v>135</v>
      </c>
      <c r="AU133" s="263" t="s">
        <v>88</v>
      </c>
      <c r="AV133" s="15" t="s">
        <v>133</v>
      </c>
      <c r="AW133" s="15" t="s">
        <v>32</v>
      </c>
      <c r="AX133" s="15" t="s">
        <v>86</v>
      </c>
      <c r="AY133" s="263" t="s">
        <v>126</v>
      </c>
    </row>
    <row r="134" s="2" customFormat="1" ht="24.15" customHeight="1">
      <c r="A134" s="38"/>
      <c r="B134" s="39"/>
      <c r="C134" s="218" t="s">
        <v>145</v>
      </c>
      <c r="D134" s="218" t="s">
        <v>128</v>
      </c>
      <c r="E134" s="219" t="s">
        <v>146</v>
      </c>
      <c r="F134" s="220" t="s">
        <v>147</v>
      </c>
      <c r="G134" s="221" t="s">
        <v>141</v>
      </c>
      <c r="H134" s="222">
        <v>67.813999999999993</v>
      </c>
      <c r="I134" s="223"/>
      <c r="J134" s="224">
        <f>ROUND(I134*H134,2)</f>
        <v>0</v>
      </c>
      <c r="K134" s="220" t="s">
        <v>132</v>
      </c>
      <c r="L134" s="44"/>
      <c r="M134" s="225" t="s">
        <v>1</v>
      </c>
      <c r="N134" s="226" t="s">
        <v>43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133</v>
      </c>
      <c r="AT134" s="229" t="s">
        <v>128</v>
      </c>
      <c r="AU134" s="229" t="s">
        <v>88</v>
      </c>
      <c r="AY134" s="17" t="s">
        <v>126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86</v>
      </c>
      <c r="BK134" s="230">
        <f>ROUND(I134*H134,2)</f>
        <v>0</v>
      </c>
      <c r="BL134" s="17" t="s">
        <v>133</v>
      </c>
      <c r="BM134" s="229" t="s">
        <v>148</v>
      </c>
    </row>
    <row r="135" s="14" customFormat="1">
      <c r="A135" s="14"/>
      <c r="B135" s="242"/>
      <c r="C135" s="243"/>
      <c r="D135" s="233" t="s">
        <v>135</v>
      </c>
      <c r="E135" s="244" t="s">
        <v>1</v>
      </c>
      <c r="F135" s="245" t="s">
        <v>149</v>
      </c>
      <c r="G135" s="243"/>
      <c r="H135" s="246">
        <v>67.813999999999993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2" t="s">
        <v>135</v>
      </c>
      <c r="AU135" s="252" t="s">
        <v>88</v>
      </c>
      <c r="AV135" s="14" t="s">
        <v>88</v>
      </c>
      <c r="AW135" s="14" t="s">
        <v>32</v>
      </c>
      <c r="AX135" s="14" t="s">
        <v>78</v>
      </c>
      <c r="AY135" s="252" t="s">
        <v>126</v>
      </c>
    </row>
    <row r="136" s="15" customFormat="1">
      <c r="A136" s="15"/>
      <c r="B136" s="253"/>
      <c r="C136" s="254"/>
      <c r="D136" s="233" t="s">
        <v>135</v>
      </c>
      <c r="E136" s="255" t="s">
        <v>1</v>
      </c>
      <c r="F136" s="256" t="s">
        <v>138</v>
      </c>
      <c r="G136" s="254"/>
      <c r="H136" s="257">
        <v>67.813999999999993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3" t="s">
        <v>135</v>
      </c>
      <c r="AU136" s="263" t="s">
        <v>88</v>
      </c>
      <c r="AV136" s="15" t="s">
        <v>133</v>
      </c>
      <c r="AW136" s="15" t="s">
        <v>32</v>
      </c>
      <c r="AX136" s="15" t="s">
        <v>86</v>
      </c>
      <c r="AY136" s="263" t="s">
        <v>126</v>
      </c>
    </row>
    <row r="137" s="2" customFormat="1" ht="37.8" customHeight="1">
      <c r="A137" s="38"/>
      <c r="B137" s="39"/>
      <c r="C137" s="218" t="s">
        <v>133</v>
      </c>
      <c r="D137" s="218" t="s">
        <v>128</v>
      </c>
      <c r="E137" s="219" t="s">
        <v>150</v>
      </c>
      <c r="F137" s="220" t="s">
        <v>151</v>
      </c>
      <c r="G137" s="221" t="s">
        <v>141</v>
      </c>
      <c r="H137" s="222">
        <v>135.62799999999999</v>
      </c>
      <c r="I137" s="223"/>
      <c r="J137" s="224">
        <f>ROUND(I137*H137,2)</f>
        <v>0</v>
      </c>
      <c r="K137" s="220" t="s">
        <v>132</v>
      </c>
      <c r="L137" s="44"/>
      <c r="M137" s="225" t="s">
        <v>1</v>
      </c>
      <c r="N137" s="226" t="s">
        <v>43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133</v>
      </c>
      <c r="AT137" s="229" t="s">
        <v>128</v>
      </c>
      <c r="AU137" s="229" t="s">
        <v>88</v>
      </c>
      <c r="AY137" s="17" t="s">
        <v>126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86</v>
      </c>
      <c r="BK137" s="230">
        <f>ROUND(I137*H137,2)</f>
        <v>0</v>
      </c>
      <c r="BL137" s="17" t="s">
        <v>133</v>
      </c>
      <c r="BM137" s="229" t="s">
        <v>152</v>
      </c>
    </row>
    <row r="138" s="13" customFormat="1">
      <c r="A138" s="13"/>
      <c r="B138" s="231"/>
      <c r="C138" s="232"/>
      <c r="D138" s="233" t="s">
        <v>135</v>
      </c>
      <c r="E138" s="234" t="s">
        <v>1</v>
      </c>
      <c r="F138" s="235" t="s">
        <v>153</v>
      </c>
      <c r="G138" s="232"/>
      <c r="H138" s="234" t="s">
        <v>1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135</v>
      </c>
      <c r="AU138" s="241" t="s">
        <v>88</v>
      </c>
      <c r="AV138" s="13" t="s">
        <v>86</v>
      </c>
      <c r="AW138" s="13" t="s">
        <v>32</v>
      </c>
      <c r="AX138" s="13" t="s">
        <v>78</v>
      </c>
      <c r="AY138" s="241" t="s">
        <v>126</v>
      </c>
    </row>
    <row r="139" s="14" customFormat="1">
      <c r="A139" s="14"/>
      <c r="B139" s="242"/>
      <c r="C139" s="243"/>
      <c r="D139" s="233" t="s">
        <v>135</v>
      </c>
      <c r="E139" s="244" t="s">
        <v>1</v>
      </c>
      <c r="F139" s="245" t="s">
        <v>154</v>
      </c>
      <c r="G139" s="243"/>
      <c r="H139" s="246">
        <v>135.62799999999999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2" t="s">
        <v>135</v>
      </c>
      <c r="AU139" s="252" t="s">
        <v>88</v>
      </c>
      <c r="AV139" s="14" t="s">
        <v>88</v>
      </c>
      <c r="AW139" s="14" t="s">
        <v>32</v>
      </c>
      <c r="AX139" s="14" t="s">
        <v>78</v>
      </c>
      <c r="AY139" s="252" t="s">
        <v>126</v>
      </c>
    </row>
    <row r="140" s="15" customFormat="1">
      <c r="A140" s="15"/>
      <c r="B140" s="253"/>
      <c r="C140" s="254"/>
      <c r="D140" s="233" t="s">
        <v>135</v>
      </c>
      <c r="E140" s="255" t="s">
        <v>1</v>
      </c>
      <c r="F140" s="256" t="s">
        <v>138</v>
      </c>
      <c r="G140" s="254"/>
      <c r="H140" s="257">
        <v>135.62799999999999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3" t="s">
        <v>135</v>
      </c>
      <c r="AU140" s="263" t="s">
        <v>88</v>
      </c>
      <c r="AV140" s="15" t="s">
        <v>133</v>
      </c>
      <c r="AW140" s="15" t="s">
        <v>32</v>
      </c>
      <c r="AX140" s="15" t="s">
        <v>86</v>
      </c>
      <c r="AY140" s="263" t="s">
        <v>126</v>
      </c>
    </row>
    <row r="141" s="2" customFormat="1" ht="37.8" customHeight="1">
      <c r="A141" s="38"/>
      <c r="B141" s="39"/>
      <c r="C141" s="218" t="s">
        <v>155</v>
      </c>
      <c r="D141" s="218" t="s">
        <v>128</v>
      </c>
      <c r="E141" s="219" t="s">
        <v>156</v>
      </c>
      <c r="F141" s="220" t="s">
        <v>157</v>
      </c>
      <c r="G141" s="221" t="s">
        <v>141</v>
      </c>
      <c r="H141" s="222">
        <v>1356.28</v>
      </c>
      <c r="I141" s="223"/>
      <c r="J141" s="224">
        <f>ROUND(I141*H141,2)</f>
        <v>0</v>
      </c>
      <c r="K141" s="220" t="s">
        <v>132</v>
      </c>
      <c r="L141" s="44"/>
      <c r="M141" s="225" t="s">
        <v>1</v>
      </c>
      <c r="N141" s="226" t="s">
        <v>43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133</v>
      </c>
      <c r="AT141" s="229" t="s">
        <v>128</v>
      </c>
      <c r="AU141" s="229" t="s">
        <v>88</v>
      </c>
      <c r="AY141" s="17" t="s">
        <v>126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86</v>
      </c>
      <c r="BK141" s="230">
        <f>ROUND(I141*H141,2)</f>
        <v>0</v>
      </c>
      <c r="BL141" s="17" t="s">
        <v>133</v>
      </c>
      <c r="BM141" s="229" t="s">
        <v>158</v>
      </c>
    </row>
    <row r="142" s="14" customFormat="1">
      <c r="A142" s="14"/>
      <c r="B142" s="242"/>
      <c r="C142" s="243"/>
      <c r="D142" s="233" t="s">
        <v>135</v>
      </c>
      <c r="E142" s="243"/>
      <c r="F142" s="245" t="s">
        <v>159</v>
      </c>
      <c r="G142" s="243"/>
      <c r="H142" s="246">
        <v>1356.28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135</v>
      </c>
      <c r="AU142" s="252" t="s">
        <v>88</v>
      </c>
      <c r="AV142" s="14" t="s">
        <v>88</v>
      </c>
      <c r="AW142" s="14" t="s">
        <v>4</v>
      </c>
      <c r="AX142" s="14" t="s">
        <v>86</v>
      </c>
      <c r="AY142" s="252" t="s">
        <v>126</v>
      </c>
    </row>
    <row r="143" s="2" customFormat="1" ht="24.15" customHeight="1">
      <c r="A143" s="38"/>
      <c r="B143" s="39"/>
      <c r="C143" s="218" t="s">
        <v>160</v>
      </c>
      <c r="D143" s="218" t="s">
        <v>128</v>
      </c>
      <c r="E143" s="219" t="s">
        <v>161</v>
      </c>
      <c r="F143" s="220" t="s">
        <v>162</v>
      </c>
      <c r="G143" s="221" t="s">
        <v>141</v>
      </c>
      <c r="H143" s="222">
        <v>135.62799999999999</v>
      </c>
      <c r="I143" s="223"/>
      <c r="J143" s="224">
        <f>ROUND(I143*H143,2)</f>
        <v>0</v>
      </c>
      <c r="K143" s="220" t="s">
        <v>132</v>
      </c>
      <c r="L143" s="44"/>
      <c r="M143" s="225" t="s">
        <v>1</v>
      </c>
      <c r="N143" s="226" t="s">
        <v>43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133</v>
      </c>
      <c r="AT143" s="229" t="s">
        <v>128</v>
      </c>
      <c r="AU143" s="229" t="s">
        <v>88</v>
      </c>
      <c r="AY143" s="17" t="s">
        <v>126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86</v>
      </c>
      <c r="BK143" s="230">
        <f>ROUND(I143*H143,2)</f>
        <v>0</v>
      </c>
      <c r="BL143" s="17" t="s">
        <v>133</v>
      </c>
      <c r="BM143" s="229" t="s">
        <v>163</v>
      </c>
    </row>
    <row r="144" s="2" customFormat="1" ht="24.15" customHeight="1">
      <c r="A144" s="38"/>
      <c r="B144" s="39"/>
      <c r="C144" s="218" t="s">
        <v>164</v>
      </c>
      <c r="D144" s="218" t="s">
        <v>128</v>
      </c>
      <c r="E144" s="219" t="s">
        <v>165</v>
      </c>
      <c r="F144" s="220" t="s">
        <v>166</v>
      </c>
      <c r="G144" s="221" t="s">
        <v>141</v>
      </c>
      <c r="H144" s="222">
        <v>135.62799999999999</v>
      </c>
      <c r="I144" s="223"/>
      <c r="J144" s="224">
        <f>ROUND(I144*H144,2)</f>
        <v>0</v>
      </c>
      <c r="K144" s="220" t="s">
        <v>132</v>
      </c>
      <c r="L144" s="44"/>
      <c r="M144" s="225" t="s">
        <v>1</v>
      </c>
      <c r="N144" s="226" t="s">
        <v>43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133</v>
      </c>
      <c r="AT144" s="229" t="s">
        <v>128</v>
      </c>
      <c r="AU144" s="229" t="s">
        <v>88</v>
      </c>
      <c r="AY144" s="17" t="s">
        <v>126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86</v>
      </c>
      <c r="BK144" s="230">
        <f>ROUND(I144*H144,2)</f>
        <v>0</v>
      </c>
      <c r="BL144" s="17" t="s">
        <v>133</v>
      </c>
      <c r="BM144" s="229" t="s">
        <v>167</v>
      </c>
    </row>
    <row r="145" s="2" customFormat="1" ht="33" customHeight="1">
      <c r="A145" s="38"/>
      <c r="B145" s="39"/>
      <c r="C145" s="218" t="s">
        <v>168</v>
      </c>
      <c r="D145" s="218" t="s">
        <v>128</v>
      </c>
      <c r="E145" s="219" t="s">
        <v>169</v>
      </c>
      <c r="F145" s="220" t="s">
        <v>170</v>
      </c>
      <c r="G145" s="221" t="s">
        <v>171</v>
      </c>
      <c r="H145" s="222">
        <v>217.005</v>
      </c>
      <c r="I145" s="223"/>
      <c r="J145" s="224">
        <f>ROUND(I145*H145,2)</f>
        <v>0</v>
      </c>
      <c r="K145" s="220" t="s">
        <v>132</v>
      </c>
      <c r="L145" s="44"/>
      <c r="M145" s="225" t="s">
        <v>1</v>
      </c>
      <c r="N145" s="226" t="s">
        <v>43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133</v>
      </c>
      <c r="AT145" s="229" t="s">
        <v>128</v>
      </c>
      <c r="AU145" s="229" t="s">
        <v>88</v>
      </c>
      <c r="AY145" s="17" t="s">
        <v>126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86</v>
      </c>
      <c r="BK145" s="230">
        <f>ROUND(I145*H145,2)</f>
        <v>0</v>
      </c>
      <c r="BL145" s="17" t="s">
        <v>133</v>
      </c>
      <c r="BM145" s="229" t="s">
        <v>172</v>
      </c>
    </row>
    <row r="146" s="14" customFormat="1">
      <c r="A146" s="14"/>
      <c r="B146" s="242"/>
      <c r="C146" s="243"/>
      <c r="D146" s="233" t="s">
        <v>135</v>
      </c>
      <c r="E146" s="243"/>
      <c r="F146" s="245" t="s">
        <v>173</v>
      </c>
      <c r="G146" s="243"/>
      <c r="H146" s="246">
        <v>217.005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135</v>
      </c>
      <c r="AU146" s="252" t="s">
        <v>88</v>
      </c>
      <c r="AV146" s="14" t="s">
        <v>88</v>
      </c>
      <c r="AW146" s="14" t="s">
        <v>4</v>
      </c>
      <c r="AX146" s="14" t="s">
        <v>86</v>
      </c>
      <c r="AY146" s="252" t="s">
        <v>126</v>
      </c>
    </row>
    <row r="147" s="2" customFormat="1" ht="16.5" customHeight="1">
      <c r="A147" s="38"/>
      <c r="B147" s="39"/>
      <c r="C147" s="218" t="s">
        <v>174</v>
      </c>
      <c r="D147" s="218" t="s">
        <v>128</v>
      </c>
      <c r="E147" s="219" t="s">
        <v>175</v>
      </c>
      <c r="F147" s="220" t="s">
        <v>176</v>
      </c>
      <c r="G147" s="221" t="s">
        <v>141</v>
      </c>
      <c r="H147" s="222">
        <v>135.62799999999999</v>
      </c>
      <c r="I147" s="223"/>
      <c r="J147" s="224">
        <f>ROUND(I147*H147,2)</f>
        <v>0</v>
      </c>
      <c r="K147" s="220" t="s">
        <v>132</v>
      </c>
      <c r="L147" s="44"/>
      <c r="M147" s="225" t="s">
        <v>1</v>
      </c>
      <c r="N147" s="226" t="s">
        <v>43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133</v>
      </c>
      <c r="AT147" s="229" t="s">
        <v>128</v>
      </c>
      <c r="AU147" s="229" t="s">
        <v>88</v>
      </c>
      <c r="AY147" s="17" t="s">
        <v>126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86</v>
      </c>
      <c r="BK147" s="230">
        <f>ROUND(I147*H147,2)</f>
        <v>0</v>
      </c>
      <c r="BL147" s="17" t="s">
        <v>133</v>
      </c>
      <c r="BM147" s="229" t="s">
        <v>177</v>
      </c>
    </row>
    <row r="148" s="2" customFormat="1" ht="37.8" customHeight="1">
      <c r="A148" s="38"/>
      <c r="B148" s="39"/>
      <c r="C148" s="218" t="s">
        <v>178</v>
      </c>
      <c r="D148" s="218" t="s">
        <v>128</v>
      </c>
      <c r="E148" s="219" t="s">
        <v>179</v>
      </c>
      <c r="F148" s="220" t="s">
        <v>180</v>
      </c>
      <c r="G148" s="221" t="s">
        <v>131</v>
      </c>
      <c r="H148" s="222">
        <v>189.00299999999999</v>
      </c>
      <c r="I148" s="223"/>
      <c r="J148" s="224">
        <f>ROUND(I148*H148,2)</f>
        <v>0</v>
      </c>
      <c r="K148" s="220" t="s">
        <v>132</v>
      </c>
      <c r="L148" s="44"/>
      <c r="M148" s="225" t="s">
        <v>1</v>
      </c>
      <c r="N148" s="226" t="s">
        <v>43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133</v>
      </c>
      <c r="AT148" s="229" t="s">
        <v>128</v>
      </c>
      <c r="AU148" s="229" t="s">
        <v>88</v>
      </c>
      <c r="AY148" s="17" t="s">
        <v>126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86</v>
      </c>
      <c r="BK148" s="230">
        <f>ROUND(I148*H148,2)</f>
        <v>0</v>
      </c>
      <c r="BL148" s="17" t="s">
        <v>133</v>
      </c>
      <c r="BM148" s="229" t="s">
        <v>181</v>
      </c>
    </row>
    <row r="149" s="14" customFormat="1">
      <c r="A149" s="14"/>
      <c r="B149" s="242"/>
      <c r="C149" s="243"/>
      <c r="D149" s="233" t="s">
        <v>135</v>
      </c>
      <c r="E149" s="244" t="s">
        <v>1</v>
      </c>
      <c r="F149" s="245" t="s">
        <v>182</v>
      </c>
      <c r="G149" s="243"/>
      <c r="H149" s="246">
        <v>189.00299999999999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135</v>
      </c>
      <c r="AU149" s="252" t="s">
        <v>88</v>
      </c>
      <c r="AV149" s="14" t="s">
        <v>88</v>
      </c>
      <c r="AW149" s="14" t="s">
        <v>32</v>
      </c>
      <c r="AX149" s="14" t="s">
        <v>78</v>
      </c>
      <c r="AY149" s="252" t="s">
        <v>126</v>
      </c>
    </row>
    <row r="150" s="15" customFormat="1">
      <c r="A150" s="15"/>
      <c r="B150" s="253"/>
      <c r="C150" s="254"/>
      <c r="D150" s="233" t="s">
        <v>135</v>
      </c>
      <c r="E150" s="255" t="s">
        <v>1</v>
      </c>
      <c r="F150" s="256" t="s">
        <v>138</v>
      </c>
      <c r="G150" s="254"/>
      <c r="H150" s="257">
        <v>189.00299999999999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3" t="s">
        <v>135</v>
      </c>
      <c r="AU150" s="263" t="s">
        <v>88</v>
      </c>
      <c r="AV150" s="15" t="s">
        <v>133</v>
      </c>
      <c r="AW150" s="15" t="s">
        <v>32</v>
      </c>
      <c r="AX150" s="15" t="s">
        <v>86</v>
      </c>
      <c r="AY150" s="263" t="s">
        <v>126</v>
      </c>
    </row>
    <row r="151" s="2" customFormat="1" ht="24.15" customHeight="1">
      <c r="A151" s="38"/>
      <c r="B151" s="39"/>
      <c r="C151" s="218" t="s">
        <v>183</v>
      </c>
      <c r="D151" s="218" t="s">
        <v>128</v>
      </c>
      <c r="E151" s="219" t="s">
        <v>184</v>
      </c>
      <c r="F151" s="220" t="s">
        <v>185</v>
      </c>
      <c r="G151" s="221" t="s">
        <v>131</v>
      </c>
      <c r="H151" s="222">
        <v>189.00299999999999</v>
      </c>
      <c r="I151" s="223"/>
      <c r="J151" s="224">
        <f>ROUND(I151*H151,2)</f>
        <v>0</v>
      </c>
      <c r="K151" s="220" t="s">
        <v>132</v>
      </c>
      <c r="L151" s="44"/>
      <c r="M151" s="225" t="s">
        <v>1</v>
      </c>
      <c r="N151" s="226" t="s">
        <v>43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133</v>
      </c>
      <c r="AT151" s="229" t="s">
        <v>128</v>
      </c>
      <c r="AU151" s="229" t="s">
        <v>88</v>
      </c>
      <c r="AY151" s="17" t="s">
        <v>126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86</v>
      </c>
      <c r="BK151" s="230">
        <f>ROUND(I151*H151,2)</f>
        <v>0</v>
      </c>
      <c r="BL151" s="17" t="s">
        <v>133</v>
      </c>
      <c r="BM151" s="229" t="s">
        <v>186</v>
      </c>
    </row>
    <row r="152" s="14" customFormat="1">
      <c r="A152" s="14"/>
      <c r="B152" s="242"/>
      <c r="C152" s="243"/>
      <c r="D152" s="233" t="s">
        <v>135</v>
      </c>
      <c r="E152" s="244" t="s">
        <v>1</v>
      </c>
      <c r="F152" s="245" t="s">
        <v>182</v>
      </c>
      <c r="G152" s="243"/>
      <c r="H152" s="246">
        <v>189.00299999999999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2" t="s">
        <v>135</v>
      </c>
      <c r="AU152" s="252" t="s">
        <v>88</v>
      </c>
      <c r="AV152" s="14" t="s">
        <v>88</v>
      </c>
      <c r="AW152" s="14" t="s">
        <v>32</v>
      </c>
      <c r="AX152" s="14" t="s">
        <v>78</v>
      </c>
      <c r="AY152" s="252" t="s">
        <v>126</v>
      </c>
    </row>
    <row r="153" s="15" customFormat="1">
      <c r="A153" s="15"/>
      <c r="B153" s="253"/>
      <c r="C153" s="254"/>
      <c r="D153" s="233" t="s">
        <v>135</v>
      </c>
      <c r="E153" s="255" t="s">
        <v>1</v>
      </c>
      <c r="F153" s="256" t="s">
        <v>138</v>
      </c>
      <c r="G153" s="254"/>
      <c r="H153" s="257">
        <v>189.00299999999999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3" t="s">
        <v>135</v>
      </c>
      <c r="AU153" s="263" t="s">
        <v>88</v>
      </c>
      <c r="AV153" s="15" t="s">
        <v>133</v>
      </c>
      <c r="AW153" s="15" t="s">
        <v>32</v>
      </c>
      <c r="AX153" s="15" t="s">
        <v>86</v>
      </c>
      <c r="AY153" s="263" t="s">
        <v>126</v>
      </c>
    </row>
    <row r="154" s="2" customFormat="1" ht="16.5" customHeight="1">
      <c r="A154" s="38"/>
      <c r="B154" s="39"/>
      <c r="C154" s="264" t="s">
        <v>187</v>
      </c>
      <c r="D154" s="264" t="s">
        <v>188</v>
      </c>
      <c r="E154" s="265" t="s">
        <v>189</v>
      </c>
      <c r="F154" s="266" t="s">
        <v>190</v>
      </c>
      <c r="G154" s="267" t="s">
        <v>191</v>
      </c>
      <c r="H154" s="268">
        <v>3.7799999999999998</v>
      </c>
      <c r="I154" s="269"/>
      <c r="J154" s="270">
        <f>ROUND(I154*H154,2)</f>
        <v>0</v>
      </c>
      <c r="K154" s="266" t="s">
        <v>132</v>
      </c>
      <c r="L154" s="271"/>
      <c r="M154" s="272" t="s">
        <v>1</v>
      </c>
      <c r="N154" s="273" t="s">
        <v>43</v>
      </c>
      <c r="O154" s="91"/>
      <c r="P154" s="227">
        <f>O154*H154</f>
        <v>0</v>
      </c>
      <c r="Q154" s="227">
        <v>0.001</v>
      </c>
      <c r="R154" s="227">
        <f>Q154*H154</f>
        <v>0.0037799999999999999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168</v>
      </c>
      <c r="AT154" s="229" t="s">
        <v>188</v>
      </c>
      <c r="AU154" s="229" t="s">
        <v>88</v>
      </c>
      <c r="AY154" s="17" t="s">
        <v>126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86</v>
      </c>
      <c r="BK154" s="230">
        <f>ROUND(I154*H154,2)</f>
        <v>0</v>
      </c>
      <c r="BL154" s="17" t="s">
        <v>133</v>
      </c>
      <c r="BM154" s="229" t="s">
        <v>192</v>
      </c>
    </row>
    <row r="155" s="14" customFormat="1">
      <c r="A155" s="14"/>
      <c r="B155" s="242"/>
      <c r="C155" s="243"/>
      <c r="D155" s="233" t="s">
        <v>135</v>
      </c>
      <c r="E155" s="243"/>
      <c r="F155" s="245" t="s">
        <v>193</v>
      </c>
      <c r="G155" s="243"/>
      <c r="H155" s="246">
        <v>3.7799999999999998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2" t="s">
        <v>135</v>
      </c>
      <c r="AU155" s="252" t="s">
        <v>88</v>
      </c>
      <c r="AV155" s="14" t="s">
        <v>88</v>
      </c>
      <c r="AW155" s="14" t="s">
        <v>4</v>
      </c>
      <c r="AX155" s="14" t="s">
        <v>86</v>
      </c>
      <c r="AY155" s="252" t="s">
        <v>126</v>
      </c>
    </row>
    <row r="156" s="2" customFormat="1" ht="24.15" customHeight="1">
      <c r="A156" s="38"/>
      <c r="B156" s="39"/>
      <c r="C156" s="218" t="s">
        <v>194</v>
      </c>
      <c r="D156" s="218" t="s">
        <v>128</v>
      </c>
      <c r="E156" s="219" t="s">
        <v>195</v>
      </c>
      <c r="F156" s="220" t="s">
        <v>196</v>
      </c>
      <c r="G156" s="221" t="s">
        <v>131</v>
      </c>
      <c r="H156" s="222">
        <v>753.42399999999998</v>
      </c>
      <c r="I156" s="223"/>
      <c r="J156" s="224">
        <f>ROUND(I156*H156,2)</f>
        <v>0</v>
      </c>
      <c r="K156" s="220" t="s">
        <v>132</v>
      </c>
      <c r="L156" s="44"/>
      <c r="M156" s="225" t="s">
        <v>1</v>
      </c>
      <c r="N156" s="226" t="s">
        <v>43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133</v>
      </c>
      <c r="AT156" s="229" t="s">
        <v>128</v>
      </c>
      <c r="AU156" s="229" t="s">
        <v>88</v>
      </c>
      <c r="AY156" s="17" t="s">
        <v>126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86</v>
      </c>
      <c r="BK156" s="230">
        <f>ROUND(I156*H156,2)</f>
        <v>0</v>
      </c>
      <c r="BL156" s="17" t="s">
        <v>133</v>
      </c>
      <c r="BM156" s="229" t="s">
        <v>197</v>
      </c>
    </row>
    <row r="157" s="13" customFormat="1">
      <c r="A157" s="13"/>
      <c r="B157" s="231"/>
      <c r="C157" s="232"/>
      <c r="D157" s="233" t="s">
        <v>135</v>
      </c>
      <c r="E157" s="234" t="s">
        <v>1</v>
      </c>
      <c r="F157" s="235" t="s">
        <v>198</v>
      </c>
      <c r="G157" s="232"/>
      <c r="H157" s="234" t="s">
        <v>1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135</v>
      </c>
      <c r="AU157" s="241" t="s">
        <v>88</v>
      </c>
      <c r="AV157" s="13" t="s">
        <v>86</v>
      </c>
      <c r="AW157" s="13" t="s">
        <v>32</v>
      </c>
      <c r="AX157" s="13" t="s">
        <v>78</v>
      </c>
      <c r="AY157" s="241" t="s">
        <v>126</v>
      </c>
    </row>
    <row r="158" s="14" customFormat="1">
      <c r="A158" s="14"/>
      <c r="B158" s="242"/>
      <c r="C158" s="243"/>
      <c r="D158" s="233" t="s">
        <v>135</v>
      </c>
      <c r="E158" s="244" t="s">
        <v>1</v>
      </c>
      <c r="F158" s="245" t="s">
        <v>199</v>
      </c>
      <c r="G158" s="243"/>
      <c r="H158" s="246">
        <v>500.74900000000002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135</v>
      </c>
      <c r="AU158" s="252" t="s">
        <v>88</v>
      </c>
      <c r="AV158" s="14" t="s">
        <v>88</v>
      </c>
      <c r="AW158" s="14" t="s">
        <v>32</v>
      </c>
      <c r="AX158" s="14" t="s">
        <v>78</v>
      </c>
      <c r="AY158" s="252" t="s">
        <v>126</v>
      </c>
    </row>
    <row r="159" s="13" customFormat="1">
      <c r="A159" s="13"/>
      <c r="B159" s="231"/>
      <c r="C159" s="232"/>
      <c r="D159" s="233" t="s">
        <v>135</v>
      </c>
      <c r="E159" s="234" t="s">
        <v>1</v>
      </c>
      <c r="F159" s="235" t="s">
        <v>200</v>
      </c>
      <c r="G159" s="232"/>
      <c r="H159" s="234" t="s">
        <v>1</v>
      </c>
      <c r="I159" s="236"/>
      <c r="J159" s="232"/>
      <c r="K159" s="232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135</v>
      </c>
      <c r="AU159" s="241" t="s">
        <v>88</v>
      </c>
      <c r="AV159" s="13" t="s">
        <v>86</v>
      </c>
      <c r="AW159" s="13" t="s">
        <v>32</v>
      </c>
      <c r="AX159" s="13" t="s">
        <v>78</v>
      </c>
      <c r="AY159" s="241" t="s">
        <v>126</v>
      </c>
    </row>
    <row r="160" s="14" customFormat="1">
      <c r="A160" s="14"/>
      <c r="B160" s="242"/>
      <c r="C160" s="243"/>
      <c r="D160" s="233" t="s">
        <v>135</v>
      </c>
      <c r="E160" s="244" t="s">
        <v>1</v>
      </c>
      <c r="F160" s="245" t="s">
        <v>201</v>
      </c>
      <c r="G160" s="243"/>
      <c r="H160" s="246">
        <v>18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135</v>
      </c>
      <c r="AU160" s="252" t="s">
        <v>88</v>
      </c>
      <c r="AV160" s="14" t="s">
        <v>88</v>
      </c>
      <c r="AW160" s="14" t="s">
        <v>32</v>
      </c>
      <c r="AX160" s="14" t="s">
        <v>78</v>
      </c>
      <c r="AY160" s="252" t="s">
        <v>126</v>
      </c>
    </row>
    <row r="161" s="13" customFormat="1">
      <c r="A161" s="13"/>
      <c r="B161" s="231"/>
      <c r="C161" s="232"/>
      <c r="D161" s="233" t="s">
        <v>135</v>
      </c>
      <c r="E161" s="234" t="s">
        <v>1</v>
      </c>
      <c r="F161" s="235" t="s">
        <v>136</v>
      </c>
      <c r="G161" s="232"/>
      <c r="H161" s="234" t="s">
        <v>1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135</v>
      </c>
      <c r="AU161" s="241" t="s">
        <v>88</v>
      </c>
      <c r="AV161" s="13" t="s">
        <v>86</v>
      </c>
      <c r="AW161" s="13" t="s">
        <v>32</v>
      </c>
      <c r="AX161" s="13" t="s">
        <v>78</v>
      </c>
      <c r="AY161" s="241" t="s">
        <v>126</v>
      </c>
    </row>
    <row r="162" s="14" customFormat="1">
      <c r="A162" s="14"/>
      <c r="B162" s="242"/>
      <c r="C162" s="243"/>
      <c r="D162" s="233" t="s">
        <v>135</v>
      </c>
      <c r="E162" s="244" t="s">
        <v>1</v>
      </c>
      <c r="F162" s="245" t="s">
        <v>137</v>
      </c>
      <c r="G162" s="243"/>
      <c r="H162" s="246">
        <v>199.768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135</v>
      </c>
      <c r="AU162" s="252" t="s">
        <v>88</v>
      </c>
      <c r="AV162" s="14" t="s">
        <v>88</v>
      </c>
      <c r="AW162" s="14" t="s">
        <v>32</v>
      </c>
      <c r="AX162" s="14" t="s">
        <v>78</v>
      </c>
      <c r="AY162" s="252" t="s">
        <v>126</v>
      </c>
    </row>
    <row r="163" s="13" customFormat="1">
      <c r="A163" s="13"/>
      <c r="B163" s="231"/>
      <c r="C163" s="232"/>
      <c r="D163" s="233" t="s">
        <v>135</v>
      </c>
      <c r="E163" s="234" t="s">
        <v>1</v>
      </c>
      <c r="F163" s="235" t="s">
        <v>202</v>
      </c>
      <c r="G163" s="232"/>
      <c r="H163" s="234" t="s">
        <v>1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135</v>
      </c>
      <c r="AU163" s="241" t="s">
        <v>88</v>
      </c>
      <c r="AV163" s="13" t="s">
        <v>86</v>
      </c>
      <c r="AW163" s="13" t="s">
        <v>32</v>
      </c>
      <c r="AX163" s="13" t="s">
        <v>78</v>
      </c>
      <c r="AY163" s="241" t="s">
        <v>126</v>
      </c>
    </row>
    <row r="164" s="14" customFormat="1">
      <c r="A164" s="14"/>
      <c r="B164" s="242"/>
      <c r="C164" s="243"/>
      <c r="D164" s="233" t="s">
        <v>135</v>
      </c>
      <c r="E164" s="244" t="s">
        <v>1</v>
      </c>
      <c r="F164" s="245" t="s">
        <v>203</v>
      </c>
      <c r="G164" s="243"/>
      <c r="H164" s="246">
        <v>21.163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2" t="s">
        <v>135</v>
      </c>
      <c r="AU164" s="252" t="s">
        <v>88</v>
      </c>
      <c r="AV164" s="14" t="s">
        <v>88</v>
      </c>
      <c r="AW164" s="14" t="s">
        <v>32</v>
      </c>
      <c r="AX164" s="14" t="s">
        <v>78</v>
      </c>
      <c r="AY164" s="252" t="s">
        <v>126</v>
      </c>
    </row>
    <row r="165" s="13" customFormat="1">
      <c r="A165" s="13"/>
      <c r="B165" s="231"/>
      <c r="C165" s="232"/>
      <c r="D165" s="233" t="s">
        <v>135</v>
      </c>
      <c r="E165" s="234" t="s">
        <v>1</v>
      </c>
      <c r="F165" s="235" t="s">
        <v>204</v>
      </c>
      <c r="G165" s="232"/>
      <c r="H165" s="234" t="s">
        <v>1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135</v>
      </c>
      <c r="AU165" s="241" t="s">
        <v>88</v>
      </c>
      <c r="AV165" s="13" t="s">
        <v>86</v>
      </c>
      <c r="AW165" s="13" t="s">
        <v>32</v>
      </c>
      <c r="AX165" s="13" t="s">
        <v>78</v>
      </c>
      <c r="AY165" s="241" t="s">
        <v>126</v>
      </c>
    </row>
    <row r="166" s="14" customFormat="1">
      <c r="A166" s="14"/>
      <c r="B166" s="242"/>
      <c r="C166" s="243"/>
      <c r="D166" s="233" t="s">
        <v>135</v>
      </c>
      <c r="E166" s="244" t="s">
        <v>1</v>
      </c>
      <c r="F166" s="245" t="s">
        <v>205</v>
      </c>
      <c r="G166" s="243"/>
      <c r="H166" s="246">
        <v>13.744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2" t="s">
        <v>135</v>
      </c>
      <c r="AU166" s="252" t="s">
        <v>88</v>
      </c>
      <c r="AV166" s="14" t="s">
        <v>88</v>
      </c>
      <c r="AW166" s="14" t="s">
        <v>32</v>
      </c>
      <c r="AX166" s="14" t="s">
        <v>78</v>
      </c>
      <c r="AY166" s="252" t="s">
        <v>126</v>
      </c>
    </row>
    <row r="167" s="15" customFormat="1">
      <c r="A167" s="15"/>
      <c r="B167" s="253"/>
      <c r="C167" s="254"/>
      <c r="D167" s="233" t="s">
        <v>135</v>
      </c>
      <c r="E167" s="255" t="s">
        <v>1</v>
      </c>
      <c r="F167" s="256" t="s">
        <v>138</v>
      </c>
      <c r="G167" s="254"/>
      <c r="H167" s="257">
        <v>753.42400000000009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3" t="s">
        <v>135</v>
      </c>
      <c r="AU167" s="263" t="s">
        <v>88</v>
      </c>
      <c r="AV167" s="15" t="s">
        <v>133</v>
      </c>
      <c r="AW167" s="15" t="s">
        <v>32</v>
      </c>
      <c r="AX167" s="15" t="s">
        <v>86</v>
      </c>
      <c r="AY167" s="263" t="s">
        <v>126</v>
      </c>
    </row>
    <row r="168" s="12" customFormat="1" ht="22.8" customHeight="1">
      <c r="A168" s="12"/>
      <c r="B168" s="202"/>
      <c r="C168" s="203"/>
      <c r="D168" s="204" t="s">
        <v>77</v>
      </c>
      <c r="E168" s="216" t="s">
        <v>133</v>
      </c>
      <c r="F168" s="216" t="s">
        <v>206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SUM(P169:P178)</f>
        <v>0</v>
      </c>
      <c r="Q168" s="210"/>
      <c r="R168" s="211">
        <f>SUM(R169:R178)</f>
        <v>89.647979519999993</v>
      </c>
      <c r="S168" s="210"/>
      <c r="T168" s="212">
        <f>SUM(T169:T178)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86</v>
      </c>
      <c r="AT168" s="214" t="s">
        <v>77</v>
      </c>
      <c r="AU168" s="214" t="s">
        <v>86</v>
      </c>
      <c r="AY168" s="213" t="s">
        <v>126</v>
      </c>
      <c r="BK168" s="215">
        <f>SUM(BK169:BK178)</f>
        <v>0</v>
      </c>
    </row>
    <row r="169" s="2" customFormat="1" ht="33" customHeight="1">
      <c r="A169" s="38"/>
      <c r="B169" s="39"/>
      <c r="C169" s="218" t="s">
        <v>207</v>
      </c>
      <c r="D169" s="218" t="s">
        <v>128</v>
      </c>
      <c r="E169" s="219" t="s">
        <v>208</v>
      </c>
      <c r="F169" s="220" t="s">
        <v>209</v>
      </c>
      <c r="G169" s="221" t="s">
        <v>131</v>
      </c>
      <c r="H169" s="222">
        <v>553.65599999999995</v>
      </c>
      <c r="I169" s="223"/>
      <c r="J169" s="224">
        <f>ROUND(I169*H169,2)</f>
        <v>0</v>
      </c>
      <c r="K169" s="220" t="s">
        <v>132</v>
      </c>
      <c r="L169" s="44"/>
      <c r="M169" s="225" t="s">
        <v>1</v>
      </c>
      <c r="N169" s="226" t="s">
        <v>43</v>
      </c>
      <c r="O169" s="91"/>
      <c r="P169" s="227">
        <f>O169*H169</f>
        <v>0</v>
      </c>
      <c r="Q169" s="227">
        <v>0.16192000000000001</v>
      </c>
      <c r="R169" s="227">
        <f>Q169*H169</f>
        <v>89.647979519999993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133</v>
      </c>
      <c r="AT169" s="229" t="s">
        <v>128</v>
      </c>
      <c r="AU169" s="229" t="s">
        <v>88</v>
      </c>
      <c r="AY169" s="17" t="s">
        <v>126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86</v>
      </c>
      <c r="BK169" s="230">
        <f>ROUND(I169*H169,2)</f>
        <v>0</v>
      </c>
      <c r="BL169" s="17" t="s">
        <v>133</v>
      </c>
      <c r="BM169" s="229" t="s">
        <v>210</v>
      </c>
    </row>
    <row r="170" s="13" customFormat="1">
      <c r="A170" s="13"/>
      <c r="B170" s="231"/>
      <c r="C170" s="232"/>
      <c r="D170" s="233" t="s">
        <v>135</v>
      </c>
      <c r="E170" s="234" t="s">
        <v>1</v>
      </c>
      <c r="F170" s="235" t="s">
        <v>198</v>
      </c>
      <c r="G170" s="232"/>
      <c r="H170" s="234" t="s">
        <v>1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135</v>
      </c>
      <c r="AU170" s="241" t="s">
        <v>88</v>
      </c>
      <c r="AV170" s="13" t="s">
        <v>86</v>
      </c>
      <c r="AW170" s="13" t="s">
        <v>32</v>
      </c>
      <c r="AX170" s="13" t="s">
        <v>78</v>
      </c>
      <c r="AY170" s="241" t="s">
        <v>126</v>
      </c>
    </row>
    <row r="171" s="14" customFormat="1">
      <c r="A171" s="14"/>
      <c r="B171" s="242"/>
      <c r="C171" s="243"/>
      <c r="D171" s="233" t="s">
        <v>135</v>
      </c>
      <c r="E171" s="244" t="s">
        <v>1</v>
      </c>
      <c r="F171" s="245" t="s">
        <v>199</v>
      </c>
      <c r="G171" s="243"/>
      <c r="H171" s="246">
        <v>500.74900000000002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135</v>
      </c>
      <c r="AU171" s="252" t="s">
        <v>88</v>
      </c>
      <c r="AV171" s="14" t="s">
        <v>88</v>
      </c>
      <c r="AW171" s="14" t="s">
        <v>32</v>
      </c>
      <c r="AX171" s="14" t="s">
        <v>78</v>
      </c>
      <c r="AY171" s="252" t="s">
        <v>126</v>
      </c>
    </row>
    <row r="172" s="13" customFormat="1">
      <c r="A172" s="13"/>
      <c r="B172" s="231"/>
      <c r="C172" s="232"/>
      <c r="D172" s="233" t="s">
        <v>135</v>
      </c>
      <c r="E172" s="234" t="s">
        <v>1</v>
      </c>
      <c r="F172" s="235" t="s">
        <v>200</v>
      </c>
      <c r="G172" s="232"/>
      <c r="H172" s="234" t="s">
        <v>1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135</v>
      </c>
      <c r="AU172" s="241" t="s">
        <v>88</v>
      </c>
      <c r="AV172" s="13" t="s">
        <v>86</v>
      </c>
      <c r="AW172" s="13" t="s">
        <v>32</v>
      </c>
      <c r="AX172" s="13" t="s">
        <v>78</v>
      </c>
      <c r="AY172" s="241" t="s">
        <v>126</v>
      </c>
    </row>
    <row r="173" s="14" customFormat="1">
      <c r="A173" s="14"/>
      <c r="B173" s="242"/>
      <c r="C173" s="243"/>
      <c r="D173" s="233" t="s">
        <v>135</v>
      </c>
      <c r="E173" s="244" t="s">
        <v>1</v>
      </c>
      <c r="F173" s="245" t="s">
        <v>201</v>
      </c>
      <c r="G173" s="243"/>
      <c r="H173" s="246">
        <v>18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2" t="s">
        <v>135</v>
      </c>
      <c r="AU173" s="252" t="s">
        <v>88</v>
      </c>
      <c r="AV173" s="14" t="s">
        <v>88</v>
      </c>
      <c r="AW173" s="14" t="s">
        <v>32</v>
      </c>
      <c r="AX173" s="14" t="s">
        <v>78</v>
      </c>
      <c r="AY173" s="252" t="s">
        <v>126</v>
      </c>
    </row>
    <row r="174" s="13" customFormat="1">
      <c r="A174" s="13"/>
      <c r="B174" s="231"/>
      <c r="C174" s="232"/>
      <c r="D174" s="233" t="s">
        <v>135</v>
      </c>
      <c r="E174" s="234" t="s">
        <v>1</v>
      </c>
      <c r="F174" s="235" t="s">
        <v>204</v>
      </c>
      <c r="G174" s="232"/>
      <c r="H174" s="234" t="s">
        <v>1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135</v>
      </c>
      <c r="AU174" s="241" t="s">
        <v>88</v>
      </c>
      <c r="AV174" s="13" t="s">
        <v>86</v>
      </c>
      <c r="AW174" s="13" t="s">
        <v>32</v>
      </c>
      <c r="AX174" s="13" t="s">
        <v>78</v>
      </c>
      <c r="AY174" s="241" t="s">
        <v>126</v>
      </c>
    </row>
    <row r="175" s="14" customFormat="1">
      <c r="A175" s="14"/>
      <c r="B175" s="242"/>
      <c r="C175" s="243"/>
      <c r="D175" s="233" t="s">
        <v>135</v>
      </c>
      <c r="E175" s="244" t="s">
        <v>1</v>
      </c>
      <c r="F175" s="245" t="s">
        <v>205</v>
      </c>
      <c r="G175" s="243"/>
      <c r="H175" s="246">
        <v>13.744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2" t="s">
        <v>135</v>
      </c>
      <c r="AU175" s="252" t="s">
        <v>88</v>
      </c>
      <c r="AV175" s="14" t="s">
        <v>88</v>
      </c>
      <c r="AW175" s="14" t="s">
        <v>32</v>
      </c>
      <c r="AX175" s="14" t="s">
        <v>78</v>
      </c>
      <c r="AY175" s="252" t="s">
        <v>126</v>
      </c>
    </row>
    <row r="176" s="13" customFormat="1">
      <c r="A176" s="13"/>
      <c r="B176" s="231"/>
      <c r="C176" s="232"/>
      <c r="D176" s="233" t="s">
        <v>135</v>
      </c>
      <c r="E176" s="234" t="s">
        <v>1</v>
      </c>
      <c r="F176" s="235" t="s">
        <v>202</v>
      </c>
      <c r="G176" s="232"/>
      <c r="H176" s="234" t="s">
        <v>1</v>
      </c>
      <c r="I176" s="236"/>
      <c r="J176" s="232"/>
      <c r="K176" s="232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135</v>
      </c>
      <c r="AU176" s="241" t="s">
        <v>88</v>
      </c>
      <c r="AV176" s="13" t="s">
        <v>86</v>
      </c>
      <c r="AW176" s="13" t="s">
        <v>32</v>
      </c>
      <c r="AX176" s="13" t="s">
        <v>78</v>
      </c>
      <c r="AY176" s="241" t="s">
        <v>126</v>
      </c>
    </row>
    <row r="177" s="14" customFormat="1">
      <c r="A177" s="14"/>
      <c r="B177" s="242"/>
      <c r="C177" s="243"/>
      <c r="D177" s="233" t="s">
        <v>135</v>
      </c>
      <c r="E177" s="244" t="s">
        <v>1</v>
      </c>
      <c r="F177" s="245" t="s">
        <v>203</v>
      </c>
      <c r="G177" s="243"/>
      <c r="H177" s="246">
        <v>21.163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2" t="s">
        <v>135</v>
      </c>
      <c r="AU177" s="252" t="s">
        <v>88</v>
      </c>
      <c r="AV177" s="14" t="s">
        <v>88</v>
      </c>
      <c r="AW177" s="14" t="s">
        <v>32</v>
      </c>
      <c r="AX177" s="14" t="s">
        <v>78</v>
      </c>
      <c r="AY177" s="252" t="s">
        <v>126</v>
      </c>
    </row>
    <row r="178" s="15" customFormat="1">
      <c r="A178" s="15"/>
      <c r="B178" s="253"/>
      <c r="C178" s="254"/>
      <c r="D178" s="233" t="s">
        <v>135</v>
      </c>
      <c r="E178" s="255" t="s">
        <v>1</v>
      </c>
      <c r="F178" s="256" t="s">
        <v>138</v>
      </c>
      <c r="G178" s="254"/>
      <c r="H178" s="257">
        <v>553.65600000000006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3" t="s">
        <v>135</v>
      </c>
      <c r="AU178" s="263" t="s">
        <v>88</v>
      </c>
      <c r="AV178" s="15" t="s">
        <v>133</v>
      </c>
      <c r="AW178" s="15" t="s">
        <v>32</v>
      </c>
      <c r="AX178" s="15" t="s">
        <v>86</v>
      </c>
      <c r="AY178" s="263" t="s">
        <v>126</v>
      </c>
    </row>
    <row r="179" s="12" customFormat="1" ht="22.8" customHeight="1">
      <c r="A179" s="12"/>
      <c r="B179" s="202"/>
      <c r="C179" s="203"/>
      <c r="D179" s="204" t="s">
        <v>77</v>
      </c>
      <c r="E179" s="216" t="s">
        <v>155</v>
      </c>
      <c r="F179" s="216" t="s">
        <v>211</v>
      </c>
      <c r="G179" s="203"/>
      <c r="H179" s="203"/>
      <c r="I179" s="206"/>
      <c r="J179" s="217">
        <f>BK179</f>
        <v>0</v>
      </c>
      <c r="K179" s="203"/>
      <c r="L179" s="208"/>
      <c r="M179" s="209"/>
      <c r="N179" s="210"/>
      <c r="O179" s="210"/>
      <c r="P179" s="211">
        <f>SUM(P180:P219)</f>
        <v>0</v>
      </c>
      <c r="Q179" s="210"/>
      <c r="R179" s="211">
        <f>SUM(R180:R219)</f>
        <v>340.21150036</v>
      </c>
      <c r="S179" s="210"/>
      <c r="T179" s="212">
        <f>SUM(T180:T219)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3" t="s">
        <v>86</v>
      </c>
      <c r="AT179" s="214" t="s">
        <v>77</v>
      </c>
      <c r="AU179" s="214" t="s">
        <v>86</v>
      </c>
      <c r="AY179" s="213" t="s">
        <v>126</v>
      </c>
      <c r="BK179" s="215">
        <f>SUM(BK180:BK219)</f>
        <v>0</v>
      </c>
    </row>
    <row r="180" s="2" customFormat="1" ht="24.15" customHeight="1">
      <c r="A180" s="38"/>
      <c r="B180" s="39"/>
      <c r="C180" s="218" t="s">
        <v>8</v>
      </c>
      <c r="D180" s="218" t="s">
        <v>128</v>
      </c>
      <c r="E180" s="219" t="s">
        <v>212</v>
      </c>
      <c r="F180" s="220" t="s">
        <v>213</v>
      </c>
      <c r="G180" s="221" t="s">
        <v>131</v>
      </c>
      <c r="H180" s="222">
        <v>532.49300000000005</v>
      </c>
      <c r="I180" s="223"/>
      <c r="J180" s="224">
        <f>ROUND(I180*H180,2)</f>
        <v>0</v>
      </c>
      <c r="K180" s="220" t="s">
        <v>132</v>
      </c>
      <c r="L180" s="44"/>
      <c r="M180" s="225" t="s">
        <v>1</v>
      </c>
      <c r="N180" s="226" t="s">
        <v>43</v>
      </c>
      <c r="O180" s="91"/>
      <c r="P180" s="227">
        <f>O180*H180</f>
        <v>0</v>
      </c>
      <c r="Q180" s="227">
        <v>0.34499999999999997</v>
      </c>
      <c r="R180" s="227">
        <f>Q180*H180</f>
        <v>183.71008499999999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133</v>
      </c>
      <c r="AT180" s="229" t="s">
        <v>128</v>
      </c>
      <c r="AU180" s="229" t="s">
        <v>88</v>
      </c>
      <c r="AY180" s="17" t="s">
        <v>126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86</v>
      </c>
      <c r="BK180" s="230">
        <f>ROUND(I180*H180,2)</f>
        <v>0</v>
      </c>
      <c r="BL180" s="17" t="s">
        <v>133</v>
      </c>
      <c r="BM180" s="229" t="s">
        <v>214</v>
      </c>
    </row>
    <row r="181" s="13" customFormat="1">
      <c r="A181" s="13"/>
      <c r="B181" s="231"/>
      <c r="C181" s="232"/>
      <c r="D181" s="233" t="s">
        <v>135</v>
      </c>
      <c r="E181" s="234" t="s">
        <v>1</v>
      </c>
      <c r="F181" s="235" t="s">
        <v>198</v>
      </c>
      <c r="G181" s="232"/>
      <c r="H181" s="234" t="s">
        <v>1</v>
      </c>
      <c r="I181" s="236"/>
      <c r="J181" s="232"/>
      <c r="K181" s="232"/>
      <c r="L181" s="237"/>
      <c r="M181" s="238"/>
      <c r="N181" s="239"/>
      <c r="O181" s="239"/>
      <c r="P181" s="239"/>
      <c r="Q181" s="239"/>
      <c r="R181" s="239"/>
      <c r="S181" s="239"/>
      <c r="T181" s="24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1" t="s">
        <v>135</v>
      </c>
      <c r="AU181" s="241" t="s">
        <v>88</v>
      </c>
      <c r="AV181" s="13" t="s">
        <v>86</v>
      </c>
      <c r="AW181" s="13" t="s">
        <v>32</v>
      </c>
      <c r="AX181" s="13" t="s">
        <v>78</v>
      </c>
      <c r="AY181" s="241" t="s">
        <v>126</v>
      </c>
    </row>
    <row r="182" s="14" customFormat="1">
      <c r="A182" s="14"/>
      <c r="B182" s="242"/>
      <c r="C182" s="243"/>
      <c r="D182" s="233" t="s">
        <v>135</v>
      </c>
      <c r="E182" s="244" t="s">
        <v>1</v>
      </c>
      <c r="F182" s="245" t="s">
        <v>199</v>
      </c>
      <c r="G182" s="243"/>
      <c r="H182" s="246">
        <v>500.74900000000002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2" t="s">
        <v>135</v>
      </c>
      <c r="AU182" s="252" t="s">
        <v>88</v>
      </c>
      <c r="AV182" s="14" t="s">
        <v>88</v>
      </c>
      <c r="AW182" s="14" t="s">
        <v>32</v>
      </c>
      <c r="AX182" s="14" t="s">
        <v>78</v>
      </c>
      <c r="AY182" s="252" t="s">
        <v>126</v>
      </c>
    </row>
    <row r="183" s="13" customFormat="1">
      <c r="A183" s="13"/>
      <c r="B183" s="231"/>
      <c r="C183" s="232"/>
      <c r="D183" s="233" t="s">
        <v>135</v>
      </c>
      <c r="E183" s="234" t="s">
        <v>1</v>
      </c>
      <c r="F183" s="235" t="s">
        <v>200</v>
      </c>
      <c r="G183" s="232"/>
      <c r="H183" s="234" t="s">
        <v>1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135</v>
      </c>
      <c r="AU183" s="241" t="s">
        <v>88</v>
      </c>
      <c r="AV183" s="13" t="s">
        <v>86</v>
      </c>
      <c r="AW183" s="13" t="s">
        <v>32</v>
      </c>
      <c r="AX183" s="13" t="s">
        <v>78</v>
      </c>
      <c r="AY183" s="241" t="s">
        <v>126</v>
      </c>
    </row>
    <row r="184" s="14" customFormat="1">
      <c r="A184" s="14"/>
      <c r="B184" s="242"/>
      <c r="C184" s="243"/>
      <c r="D184" s="233" t="s">
        <v>135</v>
      </c>
      <c r="E184" s="244" t="s">
        <v>1</v>
      </c>
      <c r="F184" s="245" t="s">
        <v>201</v>
      </c>
      <c r="G184" s="243"/>
      <c r="H184" s="246">
        <v>18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135</v>
      </c>
      <c r="AU184" s="252" t="s">
        <v>88</v>
      </c>
      <c r="AV184" s="14" t="s">
        <v>88</v>
      </c>
      <c r="AW184" s="14" t="s">
        <v>32</v>
      </c>
      <c r="AX184" s="14" t="s">
        <v>78</v>
      </c>
      <c r="AY184" s="252" t="s">
        <v>126</v>
      </c>
    </row>
    <row r="185" s="13" customFormat="1">
      <c r="A185" s="13"/>
      <c r="B185" s="231"/>
      <c r="C185" s="232"/>
      <c r="D185" s="233" t="s">
        <v>135</v>
      </c>
      <c r="E185" s="234" t="s">
        <v>1</v>
      </c>
      <c r="F185" s="235" t="s">
        <v>204</v>
      </c>
      <c r="G185" s="232"/>
      <c r="H185" s="234" t="s">
        <v>1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135</v>
      </c>
      <c r="AU185" s="241" t="s">
        <v>88</v>
      </c>
      <c r="AV185" s="13" t="s">
        <v>86</v>
      </c>
      <c r="AW185" s="13" t="s">
        <v>32</v>
      </c>
      <c r="AX185" s="13" t="s">
        <v>78</v>
      </c>
      <c r="AY185" s="241" t="s">
        <v>126</v>
      </c>
    </row>
    <row r="186" s="14" customFormat="1">
      <c r="A186" s="14"/>
      <c r="B186" s="242"/>
      <c r="C186" s="243"/>
      <c r="D186" s="233" t="s">
        <v>135</v>
      </c>
      <c r="E186" s="244" t="s">
        <v>1</v>
      </c>
      <c r="F186" s="245" t="s">
        <v>205</v>
      </c>
      <c r="G186" s="243"/>
      <c r="H186" s="246">
        <v>13.744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2" t="s">
        <v>135</v>
      </c>
      <c r="AU186" s="252" t="s">
        <v>88</v>
      </c>
      <c r="AV186" s="14" t="s">
        <v>88</v>
      </c>
      <c r="AW186" s="14" t="s">
        <v>32</v>
      </c>
      <c r="AX186" s="14" t="s">
        <v>78</v>
      </c>
      <c r="AY186" s="252" t="s">
        <v>126</v>
      </c>
    </row>
    <row r="187" s="15" customFormat="1">
      <c r="A187" s="15"/>
      <c r="B187" s="253"/>
      <c r="C187" s="254"/>
      <c r="D187" s="233" t="s">
        <v>135</v>
      </c>
      <c r="E187" s="255" t="s">
        <v>1</v>
      </c>
      <c r="F187" s="256" t="s">
        <v>138</v>
      </c>
      <c r="G187" s="254"/>
      <c r="H187" s="257">
        <v>532.49300000000005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3" t="s">
        <v>135</v>
      </c>
      <c r="AU187" s="263" t="s">
        <v>88</v>
      </c>
      <c r="AV187" s="15" t="s">
        <v>133</v>
      </c>
      <c r="AW187" s="15" t="s">
        <v>32</v>
      </c>
      <c r="AX187" s="15" t="s">
        <v>86</v>
      </c>
      <c r="AY187" s="263" t="s">
        <v>126</v>
      </c>
    </row>
    <row r="188" s="2" customFormat="1" ht="21.75" customHeight="1">
      <c r="A188" s="38"/>
      <c r="B188" s="39"/>
      <c r="C188" s="218" t="s">
        <v>215</v>
      </c>
      <c r="D188" s="218" t="s">
        <v>128</v>
      </c>
      <c r="E188" s="219" t="s">
        <v>216</v>
      </c>
      <c r="F188" s="220" t="s">
        <v>217</v>
      </c>
      <c r="G188" s="221" t="s">
        <v>131</v>
      </c>
      <c r="H188" s="222">
        <v>21.163</v>
      </c>
      <c r="I188" s="223"/>
      <c r="J188" s="224">
        <f>ROUND(I188*H188,2)</f>
        <v>0</v>
      </c>
      <c r="K188" s="220" t="s">
        <v>132</v>
      </c>
      <c r="L188" s="44"/>
      <c r="M188" s="225" t="s">
        <v>1</v>
      </c>
      <c r="N188" s="226" t="s">
        <v>43</v>
      </c>
      <c r="O188" s="91"/>
      <c r="P188" s="227">
        <f>O188*H188</f>
        <v>0</v>
      </c>
      <c r="Q188" s="227">
        <v>0.57499999999999996</v>
      </c>
      <c r="R188" s="227">
        <f>Q188*H188</f>
        <v>12.168724999999999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133</v>
      </c>
      <c r="AT188" s="229" t="s">
        <v>128</v>
      </c>
      <c r="AU188" s="229" t="s">
        <v>88</v>
      </c>
      <c r="AY188" s="17" t="s">
        <v>126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86</v>
      </c>
      <c r="BK188" s="230">
        <f>ROUND(I188*H188,2)</f>
        <v>0</v>
      </c>
      <c r="BL188" s="17" t="s">
        <v>133</v>
      </c>
      <c r="BM188" s="229" t="s">
        <v>218</v>
      </c>
    </row>
    <row r="189" s="13" customFormat="1">
      <c r="A189" s="13"/>
      <c r="B189" s="231"/>
      <c r="C189" s="232"/>
      <c r="D189" s="233" t="s">
        <v>135</v>
      </c>
      <c r="E189" s="234" t="s">
        <v>1</v>
      </c>
      <c r="F189" s="235" t="s">
        <v>202</v>
      </c>
      <c r="G189" s="232"/>
      <c r="H189" s="234" t="s">
        <v>1</v>
      </c>
      <c r="I189" s="236"/>
      <c r="J189" s="232"/>
      <c r="K189" s="232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135</v>
      </c>
      <c r="AU189" s="241" t="s">
        <v>88</v>
      </c>
      <c r="AV189" s="13" t="s">
        <v>86</v>
      </c>
      <c r="AW189" s="13" t="s">
        <v>32</v>
      </c>
      <c r="AX189" s="13" t="s">
        <v>78</v>
      </c>
      <c r="AY189" s="241" t="s">
        <v>126</v>
      </c>
    </row>
    <row r="190" s="14" customFormat="1">
      <c r="A190" s="14"/>
      <c r="B190" s="242"/>
      <c r="C190" s="243"/>
      <c r="D190" s="233" t="s">
        <v>135</v>
      </c>
      <c r="E190" s="244" t="s">
        <v>1</v>
      </c>
      <c r="F190" s="245" t="s">
        <v>203</v>
      </c>
      <c r="G190" s="243"/>
      <c r="H190" s="246">
        <v>21.163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2" t="s">
        <v>135</v>
      </c>
      <c r="AU190" s="252" t="s">
        <v>88</v>
      </c>
      <c r="AV190" s="14" t="s">
        <v>88</v>
      </c>
      <c r="AW190" s="14" t="s">
        <v>32</v>
      </c>
      <c r="AX190" s="14" t="s">
        <v>78</v>
      </c>
      <c r="AY190" s="252" t="s">
        <v>126</v>
      </c>
    </row>
    <row r="191" s="15" customFormat="1">
      <c r="A191" s="15"/>
      <c r="B191" s="253"/>
      <c r="C191" s="254"/>
      <c r="D191" s="233" t="s">
        <v>135</v>
      </c>
      <c r="E191" s="255" t="s">
        <v>1</v>
      </c>
      <c r="F191" s="256" t="s">
        <v>138</v>
      </c>
      <c r="G191" s="254"/>
      <c r="H191" s="257">
        <v>21.163</v>
      </c>
      <c r="I191" s="258"/>
      <c r="J191" s="254"/>
      <c r="K191" s="254"/>
      <c r="L191" s="259"/>
      <c r="M191" s="260"/>
      <c r="N191" s="261"/>
      <c r="O191" s="261"/>
      <c r="P191" s="261"/>
      <c r="Q191" s="261"/>
      <c r="R191" s="261"/>
      <c r="S191" s="261"/>
      <c r="T191" s="26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3" t="s">
        <v>135</v>
      </c>
      <c r="AU191" s="263" t="s">
        <v>88</v>
      </c>
      <c r="AV191" s="15" t="s">
        <v>133</v>
      </c>
      <c r="AW191" s="15" t="s">
        <v>32</v>
      </c>
      <c r="AX191" s="15" t="s">
        <v>86</v>
      </c>
      <c r="AY191" s="263" t="s">
        <v>126</v>
      </c>
    </row>
    <row r="192" s="2" customFormat="1" ht="21.75" customHeight="1">
      <c r="A192" s="38"/>
      <c r="B192" s="39"/>
      <c r="C192" s="218" t="s">
        <v>219</v>
      </c>
      <c r="D192" s="218" t="s">
        <v>128</v>
      </c>
      <c r="E192" s="219" t="s">
        <v>220</v>
      </c>
      <c r="F192" s="220" t="s">
        <v>221</v>
      </c>
      <c r="G192" s="221" t="s">
        <v>131</v>
      </c>
      <c r="H192" s="222">
        <v>199.768</v>
      </c>
      <c r="I192" s="223"/>
      <c r="J192" s="224">
        <f>ROUND(I192*H192,2)</f>
        <v>0</v>
      </c>
      <c r="K192" s="220" t="s">
        <v>132</v>
      </c>
      <c r="L192" s="44"/>
      <c r="M192" s="225" t="s">
        <v>1</v>
      </c>
      <c r="N192" s="226" t="s">
        <v>43</v>
      </c>
      <c r="O192" s="91"/>
      <c r="P192" s="227">
        <f>O192*H192</f>
        <v>0</v>
      </c>
      <c r="Q192" s="227">
        <v>0.00031</v>
      </c>
      <c r="R192" s="227">
        <f>Q192*H192</f>
        <v>0.061928080000000003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133</v>
      </c>
      <c r="AT192" s="229" t="s">
        <v>128</v>
      </c>
      <c r="AU192" s="229" t="s">
        <v>88</v>
      </c>
      <c r="AY192" s="17" t="s">
        <v>126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86</v>
      </c>
      <c r="BK192" s="230">
        <f>ROUND(I192*H192,2)</f>
        <v>0</v>
      </c>
      <c r="BL192" s="17" t="s">
        <v>133</v>
      </c>
      <c r="BM192" s="229" t="s">
        <v>222</v>
      </c>
    </row>
    <row r="193" s="13" customFormat="1">
      <c r="A193" s="13"/>
      <c r="B193" s="231"/>
      <c r="C193" s="232"/>
      <c r="D193" s="233" t="s">
        <v>135</v>
      </c>
      <c r="E193" s="234" t="s">
        <v>1</v>
      </c>
      <c r="F193" s="235" t="s">
        <v>136</v>
      </c>
      <c r="G193" s="232"/>
      <c r="H193" s="234" t="s">
        <v>1</v>
      </c>
      <c r="I193" s="236"/>
      <c r="J193" s="232"/>
      <c r="K193" s="232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135</v>
      </c>
      <c r="AU193" s="241" t="s">
        <v>88</v>
      </c>
      <c r="AV193" s="13" t="s">
        <v>86</v>
      </c>
      <c r="AW193" s="13" t="s">
        <v>32</v>
      </c>
      <c r="AX193" s="13" t="s">
        <v>78</v>
      </c>
      <c r="AY193" s="241" t="s">
        <v>126</v>
      </c>
    </row>
    <row r="194" s="14" customFormat="1">
      <c r="A194" s="14"/>
      <c r="B194" s="242"/>
      <c r="C194" s="243"/>
      <c r="D194" s="233" t="s">
        <v>135</v>
      </c>
      <c r="E194" s="244" t="s">
        <v>1</v>
      </c>
      <c r="F194" s="245" t="s">
        <v>137</v>
      </c>
      <c r="G194" s="243"/>
      <c r="H194" s="246">
        <v>199.768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2" t="s">
        <v>135</v>
      </c>
      <c r="AU194" s="252" t="s">
        <v>88</v>
      </c>
      <c r="AV194" s="14" t="s">
        <v>88</v>
      </c>
      <c r="AW194" s="14" t="s">
        <v>32</v>
      </c>
      <c r="AX194" s="14" t="s">
        <v>78</v>
      </c>
      <c r="AY194" s="252" t="s">
        <v>126</v>
      </c>
    </row>
    <row r="195" s="15" customFormat="1">
      <c r="A195" s="15"/>
      <c r="B195" s="253"/>
      <c r="C195" s="254"/>
      <c r="D195" s="233" t="s">
        <v>135</v>
      </c>
      <c r="E195" s="255" t="s">
        <v>1</v>
      </c>
      <c r="F195" s="256" t="s">
        <v>138</v>
      </c>
      <c r="G195" s="254"/>
      <c r="H195" s="257">
        <v>199.768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3" t="s">
        <v>135</v>
      </c>
      <c r="AU195" s="263" t="s">
        <v>88</v>
      </c>
      <c r="AV195" s="15" t="s">
        <v>133</v>
      </c>
      <c r="AW195" s="15" t="s">
        <v>32</v>
      </c>
      <c r="AX195" s="15" t="s">
        <v>86</v>
      </c>
      <c r="AY195" s="263" t="s">
        <v>126</v>
      </c>
    </row>
    <row r="196" s="2" customFormat="1" ht="33" customHeight="1">
      <c r="A196" s="38"/>
      <c r="B196" s="39"/>
      <c r="C196" s="218" t="s">
        <v>223</v>
      </c>
      <c r="D196" s="218" t="s">
        <v>128</v>
      </c>
      <c r="E196" s="219" t="s">
        <v>224</v>
      </c>
      <c r="F196" s="220" t="s">
        <v>225</v>
      </c>
      <c r="G196" s="221" t="s">
        <v>131</v>
      </c>
      <c r="H196" s="222">
        <v>199.768</v>
      </c>
      <c r="I196" s="223"/>
      <c r="J196" s="224">
        <f>ROUND(I196*H196,2)</f>
        <v>0</v>
      </c>
      <c r="K196" s="220" t="s">
        <v>132</v>
      </c>
      <c r="L196" s="44"/>
      <c r="M196" s="225" t="s">
        <v>1</v>
      </c>
      <c r="N196" s="226" t="s">
        <v>43</v>
      </c>
      <c r="O196" s="91"/>
      <c r="P196" s="227">
        <f>O196*H196</f>
        <v>0</v>
      </c>
      <c r="Q196" s="227">
        <v>0.12966</v>
      </c>
      <c r="R196" s="227">
        <f>Q196*H196</f>
        <v>25.90191888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133</v>
      </c>
      <c r="AT196" s="229" t="s">
        <v>128</v>
      </c>
      <c r="AU196" s="229" t="s">
        <v>88</v>
      </c>
      <c r="AY196" s="17" t="s">
        <v>126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86</v>
      </c>
      <c r="BK196" s="230">
        <f>ROUND(I196*H196,2)</f>
        <v>0</v>
      </c>
      <c r="BL196" s="17" t="s">
        <v>133</v>
      </c>
      <c r="BM196" s="229" t="s">
        <v>226</v>
      </c>
    </row>
    <row r="197" s="13" customFormat="1">
      <c r="A197" s="13"/>
      <c r="B197" s="231"/>
      <c r="C197" s="232"/>
      <c r="D197" s="233" t="s">
        <v>135</v>
      </c>
      <c r="E197" s="234" t="s">
        <v>1</v>
      </c>
      <c r="F197" s="235" t="s">
        <v>136</v>
      </c>
      <c r="G197" s="232"/>
      <c r="H197" s="234" t="s">
        <v>1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135</v>
      </c>
      <c r="AU197" s="241" t="s">
        <v>88</v>
      </c>
      <c r="AV197" s="13" t="s">
        <v>86</v>
      </c>
      <c r="AW197" s="13" t="s">
        <v>32</v>
      </c>
      <c r="AX197" s="13" t="s">
        <v>78</v>
      </c>
      <c r="AY197" s="241" t="s">
        <v>126</v>
      </c>
    </row>
    <row r="198" s="14" customFormat="1">
      <c r="A198" s="14"/>
      <c r="B198" s="242"/>
      <c r="C198" s="243"/>
      <c r="D198" s="233" t="s">
        <v>135</v>
      </c>
      <c r="E198" s="244" t="s">
        <v>1</v>
      </c>
      <c r="F198" s="245" t="s">
        <v>137</v>
      </c>
      <c r="G198" s="243"/>
      <c r="H198" s="246">
        <v>199.768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135</v>
      </c>
      <c r="AU198" s="252" t="s">
        <v>88</v>
      </c>
      <c r="AV198" s="14" t="s">
        <v>88</v>
      </c>
      <c r="AW198" s="14" t="s">
        <v>32</v>
      </c>
      <c r="AX198" s="14" t="s">
        <v>78</v>
      </c>
      <c r="AY198" s="252" t="s">
        <v>126</v>
      </c>
    </row>
    <row r="199" s="15" customFormat="1">
      <c r="A199" s="15"/>
      <c r="B199" s="253"/>
      <c r="C199" s="254"/>
      <c r="D199" s="233" t="s">
        <v>135</v>
      </c>
      <c r="E199" s="255" t="s">
        <v>1</v>
      </c>
      <c r="F199" s="256" t="s">
        <v>138</v>
      </c>
      <c r="G199" s="254"/>
      <c r="H199" s="257">
        <v>199.768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3" t="s">
        <v>135</v>
      </c>
      <c r="AU199" s="263" t="s">
        <v>88</v>
      </c>
      <c r="AV199" s="15" t="s">
        <v>133</v>
      </c>
      <c r="AW199" s="15" t="s">
        <v>32</v>
      </c>
      <c r="AX199" s="15" t="s">
        <v>86</v>
      </c>
      <c r="AY199" s="263" t="s">
        <v>126</v>
      </c>
    </row>
    <row r="200" s="2" customFormat="1" ht="33" customHeight="1">
      <c r="A200" s="38"/>
      <c r="B200" s="39"/>
      <c r="C200" s="218" t="s">
        <v>227</v>
      </c>
      <c r="D200" s="218" t="s">
        <v>128</v>
      </c>
      <c r="E200" s="219" t="s">
        <v>228</v>
      </c>
      <c r="F200" s="220" t="s">
        <v>229</v>
      </c>
      <c r="G200" s="221" t="s">
        <v>131</v>
      </c>
      <c r="H200" s="222">
        <v>500.74900000000002</v>
      </c>
      <c r="I200" s="223"/>
      <c r="J200" s="224">
        <f>ROUND(I200*H200,2)</f>
        <v>0</v>
      </c>
      <c r="K200" s="220" t="s">
        <v>132</v>
      </c>
      <c r="L200" s="44"/>
      <c r="M200" s="225" t="s">
        <v>1</v>
      </c>
      <c r="N200" s="226" t="s">
        <v>43</v>
      </c>
      <c r="O200" s="91"/>
      <c r="P200" s="227">
        <f>O200*H200</f>
        <v>0</v>
      </c>
      <c r="Q200" s="227">
        <v>0.10100000000000001</v>
      </c>
      <c r="R200" s="227">
        <f>Q200*H200</f>
        <v>50.575649000000006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133</v>
      </c>
      <c r="AT200" s="229" t="s">
        <v>128</v>
      </c>
      <c r="AU200" s="229" t="s">
        <v>88</v>
      </c>
      <c r="AY200" s="17" t="s">
        <v>126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86</v>
      </c>
      <c r="BK200" s="230">
        <f>ROUND(I200*H200,2)</f>
        <v>0</v>
      </c>
      <c r="BL200" s="17" t="s">
        <v>133</v>
      </c>
      <c r="BM200" s="229" t="s">
        <v>230</v>
      </c>
    </row>
    <row r="201" s="13" customFormat="1">
      <c r="A201" s="13"/>
      <c r="B201" s="231"/>
      <c r="C201" s="232"/>
      <c r="D201" s="233" t="s">
        <v>135</v>
      </c>
      <c r="E201" s="234" t="s">
        <v>1</v>
      </c>
      <c r="F201" s="235" t="s">
        <v>198</v>
      </c>
      <c r="G201" s="232"/>
      <c r="H201" s="234" t="s">
        <v>1</v>
      </c>
      <c r="I201" s="236"/>
      <c r="J201" s="232"/>
      <c r="K201" s="232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135</v>
      </c>
      <c r="AU201" s="241" t="s">
        <v>88</v>
      </c>
      <c r="AV201" s="13" t="s">
        <v>86</v>
      </c>
      <c r="AW201" s="13" t="s">
        <v>32</v>
      </c>
      <c r="AX201" s="13" t="s">
        <v>78</v>
      </c>
      <c r="AY201" s="241" t="s">
        <v>126</v>
      </c>
    </row>
    <row r="202" s="14" customFormat="1">
      <c r="A202" s="14"/>
      <c r="B202" s="242"/>
      <c r="C202" s="243"/>
      <c r="D202" s="233" t="s">
        <v>135</v>
      </c>
      <c r="E202" s="244" t="s">
        <v>1</v>
      </c>
      <c r="F202" s="245" t="s">
        <v>199</v>
      </c>
      <c r="G202" s="243"/>
      <c r="H202" s="246">
        <v>500.74900000000002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135</v>
      </c>
      <c r="AU202" s="252" t="s">
        <v>88</v>
      </c>
      <c r="AV202" s="14" t="s">
        <v>88</v>
      </c>
      <c r="AW202" s="14" t="s">
        <v>32</v>
      </c>
      <c r="AX202" s="14" t="s">
        <v>78</v>
      </c>
      <c r="AY202" s="252" t="s">
        <v>126</v>
      </c>
    </row>
    <row r="203" s="15" customFormat="1">
      <c r="A203" s="15"/>
      <c r="B203" s="253"/>
      <c r="C203" s="254"/>
      <c r="D203" s="233" t="s">
        <v>135</v>
      </c>
      <c r="E203" s="255" t="s">
        <v>1</v>
      </c>
      <c r="F203" s="256" t="s">
        <v>138</v>
      </c>
      <c r="G203" s="254"/>
      <c r="H203" s="257">
        <v>500.74900000000002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3" t="s">
        <v>135</v>
      </c>
      <c r="AU203" s="263" t="s">
        <v>88</v>
      </c>
      <c r="AV203" s="15" t="s">
        <v>133</v>
      </c>
      <c r="AW203" s="15" t="s">
        <v>32</v>
      </c>
      <c r="AX203" s="15" t="s">
        <v>86</v>
      </c>
      <c r="AY203" s="263" t="s">
        <v>126</v>
      </c>
    </row>
    <row r="204" s="2" customFormat="1" ht="21.75" customHeight="1">
      <c r="A204" s="38"/>
      <c r="B204" s="39"/>
      <c r="C204" s="264" t="s">
        <v>231</v>
      </c>
      <c r="D204" s="264" t="s">
        <v>188</v>
      </c>
      <c r="E204" s="265" t="s">
        <v>232</v>
      </c>
      <c r="F204" s="266" t="s">
        <v>233</v>
      </c>
      <c r="G204" s="267" t="s">
        <v>131</v>
      </c>
      <c r="H204" s="268">
        <v>505.75599999999997</v>
      </c>
      <c r="I204" s="269"/>
      <c r="J204" s="270">
        <f>ROUND(I204*H204,2)</f>
        <v>0</v>
      </c>
      <c r="K204" s="266" t="s">
        <v>1</v>
      </c>
      <c r="L204" s="271"/>
      <c r="M204" s="272" t="s">
        <v>1</v>
      </c>
      <c r="N204" s="273" t="s">
        <v>43</v>
      </c>
      <c r="O204" s="91"/>
      <c r="P204" s="227">
        <f>O204*H204</f>
        <v>0</v>
      </c>
      <c r="Q204" s="227">
        <v>0.11500000000000001</v>
      </c>
      <c r="R204" s="227">
        <f>Q204*H204</f>
        <v>58.161940000000001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168</v>
      </c>
      <c r="AT204" s="229" t="s">
        <v>188</v>
      </c>
      <c r="AU204" s="229" t="s">
        <v>88</v>
      </c>
      <c r="AY204" s="17" t="s">
        <v>126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86</v>
      </c>
      <c r="BK204" s="230">
        <f>ROUND(I204*H204,2)</f>
        <v>0</v>
      </c>
      <c r="BL204" s="17" t="s">
        <v>133</v>
      </c>
      <c r="BM204" s="229" t="s">
        <v>234</v>
      </c>
    </row>
    <row r="205" s="14" customFormat="1">
      <c r="A205" s="14"/>
      <c r="B205" s="242"/>
      <c r="C205" s="243"/>
      <c r="D205" s="233" t="s">
        <v>135</v>
      </c>
      <c r="E205" s="243"/>
      <c r="F205" s="245" t="s">
        <v>235</v>
      </c>
      <c r="G205" s="243"/>
      <c r="H205" s="246">
        <v>505.75599999999997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135</v>
      </c>
      <c r="AU205" s="252" t="s">
        <v>88</v>
      </c>
      <c r="AV205" s="14" t="s">
        <v>88</v>
      </c>
      <c r="AW205" s="14" t="s">
        <v>4</v>
      </c>
      <c r="AX205" s="14" t="s">
        <v>86</v>
      </c>
      <c r="AY205" s="252" t="s">
        <v>126</v>
      </c>
    </row>
    <row r="206" s="2" customFormat="1" ht="24.15" customHeight="1">
      <c r="A206" s="38"/>
      <c r="B206" s="39"/>
      <c r="C206" s="218" t="s">
        <v>7</v>
      </c>
      <c r="D206" s="218" t="s">
        <v>128</v>
      </c>
      <c r="E206" s="219" t="s">
        <v>236</v>
      </c>
      <c r="F206" s="220" t="s">
        <v>237</v>
      </c>
      <c r="G206" s="221" t="s">
        <v>131</v>
      </c>
      <c r="H206" s="222">
        <v>21.163</v>
      </c>
      <c r="I206" s="223"/>
      <c r="J206" s="224">
        <f>ROUND(I206*H206,2)</f>
        <v>0</v>
      </c>
      <c r="K206" s="220" t="s">
        <v>132</v>
      </c>
      <c r="L206" s="44"/>
      <c r="M206" s="225" t="s">
        <v>1</v>
      </c>
      <c r="N206" s="226" t="s">
        <v>43</v>
      </c>
      <c r="O206" s="91"/>
      <c r="P206" s="227">
        <f>O206*H206</f>
        <v>0</v>
      </c>
      <c r="Q206" s="227">
        <v>0.088800000000000004</v>
      </c>
      <c r="R206" s="227">
        <f>Q206*H206</f>
        <v>1.8792744000000001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133</v>
      </c>
      <c r="AT206" s="229" t="s">
        <v>128</v>
      </c>
      <c r="AU206" s="229" t="s">
        <v>88</v>
      </c>
      <c r="AY206" s="17" t="s">
        <v>126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86</v>
      </c>
      <c r="BK206" s="230">
        <f>ROUND(I206*H206,2)</f>
        <v>0</v>
      </c>
      <c r="BL206" s="17" t="s">
        <v>133</v>
      </c>
      <c r="BM206" s="229" t="s">
        <v>238</v>
      </c>
    </row>
    <row r="207" s="13" customFormat="1">
      <c r="A207" s="13"/>
      <c r="B207" s="231"/>
      <c r="C207" s="232"/>
      <c r="D207" s="233" t="s">
        <v>135</v>
      </c>
      <c r="E207" s="234" t="s">
        <v>1</v>
      </c>
      <c r="F207" s="235" t="s">
        <v>202</v>
      </c>
      <c r="G207" s="232"/>
      <c r="H207" s="234" t="s">
        <v>1</v>
      </c>
      <c r="I207" s="236"/>
      <c r="J207" s="232"/>
      <c r="K207" s="232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135</v>
      </c>
      <c r="AU207" s="241" t="s">
        <v>88</v>
      </c>
      <c r="AV207" s="13" t="s">
        <v>86</v>
      </c>
      <c r="AW207" s="13" t="s">
        <v>32</v>
      </c>
      <c r="AX207" s="13" t="s">
        <v>78</v>
      </c>
      <c r="AY207" s="241" t="s">
        <v>126</v>
      </c>
    </row>
    <row r="208" s="14" customFormat="1">
      <c r="A208" s="14"/>
      <c r="B208" s="242"/>
      <c r="C208" s="243"/>
      <c r="D208" s="233" t="s">
        <v>135</v>
      </c>
      <c r="E208" s="244" t="s">
        <v>1</v>
      </c>
      <c r="F208" s="245" t="s">
        <v>203</v>
      </c>
      <c r="G208" s="243"/>
      <c r="H208" s="246">
        <v>21.163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2" t="s">
        <v>135</v>
      </c>
      <c r="AU208" s="252" t="s">
        <v>88</v>
      </c>
      <c r="AV208" s="14" t="s">
        <v>88</v>
      </c>
      <c r="AW208" s="14" t="s">
        <v>32</v>
      </c>
      <c r="AX208" s="14" t="s">
        <v>78</v>
      </c>
      <c r="AY208" s="252" t="s">
        <v>126</v>
      </c>
    </row>
    <row r="209" s="15" customFormat="1">
      <c r="A209" s="15"/>
      <c r="B209" s="253"/>
      <c r="C209" s="254"/>
      <c r="D209" s="233" t="s">
        <v>135</v>
      </c>
      <c r="E209" s="255" t="s">
        <v>1</v>
      </c>
      <c r="F209" s="256" t="s">
        <v>138</v>
      </c>
      <c r="G209" s="254"/>
      <c r="H209" s="257">
        <v>21.163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3" t="s">
        <v>135</v>
      </c>
      <c r="AU209" s="263" t="s">
        <v>88</v>
      </c>
      <c r="AV209" s="15" t="s">
        <v>133</v>
      </c>
      <c r="AW209" s="15" t="s">
        <v>32</v>
      </c>
      <c r="AX209" s="15" t="s">
        <v>86</v>
      </c>
      <c r="AY209" s="263" t="s">
        <v>126</v>
      </c>
    </row>
    <row r="210" s="2" customFormat="1" ht="16.5" customHeight="1">
      <c r="A210" s="38"/>
      <c r="B210" s="39"/>
      <c r="C210" s="264" t="s">
        <v>239</v>
      </c>
      <c r="D210" s="264" t="s">
        <v>188</v>
      </c>
      <c r="E210" s="265" t="s">
        <v>240</v>
      </c>
      <c r="F210" s="266" t="s">
        <v>241</v>
      </c>
      <c r="G210" s="267" t="s">
        <v>131</v>
      </c>
      <c r="H210" s="268">
        <v>21.797999999999998</v>
      </c>
      <c r="I210" s="269"/>
      <c r="J210" s="270">
        <f>ROUND(I210*H210,2)</f>
        <v>0</v>
      </c>
      <c r="K210" s="266" t="s">
        <v>1</v>
      </c>
      <c r="L210" s="271"/>
      <c r="M210" s="272" t="s">
        <v>1</v>
      </c>
      <c r="N210" s="273" t="s">
        <v>43</v>
      </c>
      <c r="O210" s="91"/>
      <c r="P210" s="227">
        <f>O210*H210</f>
        <v>0</v>
      </c>
      <c r="Q210" s="227">
        <v>0.20999999999999999</v>
      </c>
      <c r="R210" s="227">
        <f>Q210*H210</f>
        <v>4.5775799999999993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168</v>
      </c>
      <c r="AT210" s="229" t="s">
        <v>188</v>
      </c>
      <c r="AU210" s="229" t="s">
        <v>88</v>
      </c>
      <c r="AY210" s="17" t="s">
        <v>126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86</v>
      </c>
      <c r="BK210" s="230">
        <f>ROUND(I210*H210,2)</f>
        <v>0</v>
      </c>
      <c r="BL210" s="17" t="s">
        <v>133</v>
      </c>
      <c r="BM210" s="229" t="s">
        <v>242</v>
      </c>
    </row>
    <row r="211" s="14" customFormat="1">
      <c r="A211" s="14"/>
      <c r="B211" s="242"/>
      <c r="C211" s="243"/>
      <c r="D211" s="233" t="s">
        <v>135</v>
      </c>
      <c r="E211" s="243"/>
      <c r="F211" s="245" t="s">
        <v>243</v>
      </c>
      <c r="G211" s="243"/>
      <c r="H211" s="246">
        <v>21.797999999999998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2" t="s">
        <v>135</v>
      </c>
      <c r="AU211" s="252" t="s">
        <v>88</v>
      </c>
      <c r="AV211" s="14" t="s">
        <v>88</v>
      </c>
      <c r="AW211" s="14" t="s">
        <v>4</v>
      </c>
      <c r="AX211" s="14" t="s">
        <v>86</v>
      </c>
      <c r="AY211" s="252" t="s">
        <v>126</v>
      </c>
    </row>
    <row r="212" s="2" customFormat="1" ht="24.15" customHeight="1">
      <c r="A212" s="38"/>
      <c r="B212" s="39"/>
      <c r="C212" s="218" t="s">
        <v>244</v>
      </c>
      <c r="D212" s="218" t="s">
        <v>128</v>
      </c>
      <c r="E212" s="219" t="s">
        <v>245</v>
      </c>
      <c r="F212" s="220" t="s">
        <v>246</v>
      </c>
      <c r="G212" s="221" t="s">
        <v>131</v>
      </c>
      <c r="H212" s="222">
        <v>18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43</v>
      </c>
      <c r="O212" s="91"/>
      <c r="P212" s="227">
        <f>O212*H212</f>
        <v>0</v>
      </c>
      <c r="Q212" s="227">
        <v>0.10000000000000001</v>
      </c>
      <c r="R212" s="227">
        <f>Q212*H212</f>
        <v>1.8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133</v>
      </c>
      <c r="AT212" s="229" t="s">
        <v>128</v>
      </c>
      <c r="AU212" s="229" t="s">
        <v>88</v>
      </c>
      <c r="AY212" s="17" t="s">
        <v>126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86</v>
      </c>
      <c r="BK212" s="230">
        <f>ROUND(I212*H212,2)</f>
        <v>0</v>
      </c>
      <c r="BL212" s="17" t="s">
        <v>133</v>
      </c>
      <c r="BM212" s="229" t="s">
        <v>247</v>
      </c>
    </row>
    <row r="213" s="13" customFormat="1">
      <c r="A213" s="13"/>
      <c r="B213" s="231"/>
      <c r="C213" s="232"/>
      <c r="D213" s="233" t="s">
        <v>135</v>
      </c>
      <c r="E213" s="234" t="s">
        <v>1</v>
      </c>
      <c r="F213" s="235" t="s">
        <v>200</v>
      </c>
      <c r="G213" s="232"/>
      <c r="H213" s="234" t="s">
        <v>1</v>
      </c>
      <c r="I213" s="236"/>
      <c r="J213" s="232"/>
      <c r="K213" s="232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135</v>
      </c>
      <c r="AU213" s="241" t="s">
        <v>88</v>
      </c>
      <c r="AV213" s="13" t="s">
        <v>86</v>
      </c>
      <c r="AW213" s="13" t="s">
        <v>32</v>
      </c>
      <c r="AX213" s="13" t="s">
        <v>78</v>
      </c>
      <c r="AY213" s="241" t="s">
        <v>126</v>
      </c>
    </row>
    <row r="214" s="14" customFormat="1">
      <c r="A214" s="14"/>
      <c r="B214" s="242"/>
      <c r="C214" s="243"/>
      <c r="D214" s="233" t="s">
        <v>135</v>
      </c>
      <c r="E214" s="244" t="s">
        <v>1</v>
      </c>
      <c r="F214" s="245" t="s">
        <v>201</v>
      </c>
      <c r="G214" s="243"/>
      <c r="H214" s="246">
        <v>18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135</v>
      </c>
      <c r="AU214" s="252" t="s">
        <v>88</v>
      </c>
      <c r="AV214" s="14" t="s">
        <v>88</v>
      </c>
      <c r="AW214" s="14" t="s">
        <v>32</v>
      </c>
      <c r="AX214" s="14" t="s">
        <v>78</v>
      </c>
      <c r="AY214" s="252" t="s">
        <v>126</v>
      </c>
    </row>
    <row r="215" s="15" customFormat="1">
      <c r="A215" s="15"/>
      <c r="B215" s="253"/>
      <c r="C215" s="254"/>
      <c r="D215" s="233" t="s">
        <v>135</v>
      </c>
      <c r="E215" s="255" t="s">
        <v>1</v>
      </c>
      <c r="F215" s="256" t="s">
        <v>138</v>
      </c>
      <c r="G215" s="254"/>
      <c r="H215" s="257">
        <v>18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3" t="s">
        <v>135</v>
      </c>
      <c r="AU215" s="263" t="s">
        <v>88</v>
      </c>
      <c r="AV215" s="15" t="s">
        <v>133</v>
      </c>
      <c r="AW215" s="15" t="s">
        <v>32</v>
      </c>
      <c r="AX215" s="15" t="s">
        <v>86</v>
      </c>
      <c r="AY215" s="263" t="s">
        <v>126</v>
      </c>
    </row>
    <row r="216" s="2" customFormat="1" ht="24.15" customHeight="1">
      <c r="A216" s="38"/>
      <c r="B216" s="39"/>
      <c r="C216" s="218" t="s">
        <v>248</v>
      </c>
      <c r="D216" s="218" t="s">
        <v>128</v>
      </c>
      <c r="E216" s="219" t="s">
        <v>249</v>
      </c>
      <c r="F216" s="220" t="s">
        <v>250</v>
      </c>
      <c r="G216" s="221" t="s">
        <v>131</v>
      </c>
      <c r="H216" s="222">
        <v>13.744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43</v>
      </c>
      <c r="O216" s="91"/>
      <c r="P216" s="227">
        <f>O216*H216</f>
        <v>0</v>
      </c>
      <c r="Q216" s="227">
        <v>0.10000000000000001</v>
      </c>
      <c r="R216" s="227">
        <f>Q216*H216</f>
        <v>1.3744000000000001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133</v>
      </c>
      <c r="AT216" s="229" t="s">
        <v>128</v>
      </c>
      <c r="AU216" s="229" t="s">
        <v>88</v>
      </c>
      <c r="AY216" s="17" t="s">
        <v>126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86</v>
      </c>
      <c r="BK216" s="230">
        <f>ROUND(I216*H216,2)</f>
        <v>0</v>
      </c>
      <c r="BL216" s="17" t="s">
        <v>133</v>
      </c>
      <c r="BM216" s="229" t="s">
        <v>251</v>
      </c>
    </row>
    <row r="217" s="13" customFormat="1">
      <c r="A217" s="13"/>
      <c r="B217" s="231"/>
      <c r="C217" s="232"/>
      <c r="D217" s="233" t="s">
        <v>135</v>
      </c>
      <c r="E217" s="234" t="s">
        <v>1</v>
      </c>
      <c r="F217" s="235" t="s">
        <v>204</v>
      </c>
      <c r="G217" s="232"/>
      <c r="H217" s="234" t="s">
        <v>1</v>
      </c>
      <c r="I217" s="236"/>
      <c r="J217" s="232"/>
      <c r="K217" s="232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135</v>
      </c>
      <c r="AU217" s="241" t="s">
        <v>88</v>
      </c>
      <c r="AV217" s="13" t="s">
        <v>86</v>
      </c>
      <c r="AW217" s="13" t="s">
        <v>32</v>
      </c>
      <c r="AX217" s="13" t="s">
        <v>78</v>
      </c>
      <c r="AY217" s="241" t="s">
        <v>126</v>
      </c>
    </row>
    <row r="218" s="14" customFormat="1">
      <c r="A218" s="14"/>
      <c r="B218" s="242"/>
      <c r="C218" s="243"/>
      <c r="D218" s="233" t="s">
        <v>135</v>
      </c>
      <c r="E218" s="244" t="s">
        <v>1</v>
      </c>
      <c r="F218" s="245" t="s">
        <v>205</v>
      </c>
      <c r="G218" s="243"/>
      <c r="H218" s="246">
        <v>13.744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2" t="s">
        <v>135</v>
      </c>
      <c r="AU218" s="252" t="s">
        <v>88</v>
      </c>
      <c r="AV218" s="14" t="s">
        <v>88</v>
      </c>
      <c r="AW218" s="14" t="s">
        <v>32</v>
      </c>
      <c r="AX218" s="14" t="s">
        <v>78</v>
      </c>
      <c r="AY218" s="252" t="s">
        <v>126</v>
      </c>
    </row>
    <row r="219" s="15" customFormat="1">
      <c r="A219" s="15"/>
      <c r="B219" s="253"/>
      <c r="C219" s="254"/>
      <c r="D219" s="233" t="s">
        <v>135</v>
      </c>
      <c r="E219" s="255" t="s">
        <v>1</v>
      </c>
      <c r="F219" s="256" t="s">
        <v>138</v>
      </c>
      <c r="G219" s="254"/>
      <c r="H219" s="257">
        <v>13.744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3" t="s">
        <v>135</v>
      </c>
      <c r="AU219" s="263" t="s">
        <v>88</v>
      </c>
      <c r="AV219" s="15" t="s">
        <v>133</v>
      </c>
      <c r="AW219" s="15" t="s">
        <v>32</v>
      </c>
      <c r="AX219" s="15" t="s">
        <v>86</v>
      </c>
      <c r="AY219" s="263" t="s">
        <v>126</v>
      </c>
    </row>
    <row r="220" s="12" customFormat="1" ht="22.8" customHeight="1">
      <c r="A220" s="12"/>
      <c r="B220" s="202"/>
      <c r="C220" s="203"/>
      <c r="D220" s="204" t="s">
        <v>77</v>
      </c>
      <c r="E220" s="216" t="s">
        <v>174</v>
      </c>
      <c r="F220" s="216" t="s">
        <v>252</v>
      </c>
      <c r="G220" s="203"/>
      <c r="H220" s="203"/>
      <c r="I220" s="206"/>
      <c r="J220" s="217">
        <f>BK220</f>
        <v>0</v>
      </c>
      <c r="K220" s="203"/>
      <c r="L220" s="208"/>
      <c r="M220" s="209"/>
      <c r="N220" s="210"/>
      <c r="O220" s="210"/>
      <c r="P220" s="211">
        <f>SUM(P221:P237)</f>
        <v>0</v>
      </c>
      <c r="Q220" s="210"/>
      <c r="R220" s="211">
        <f>SUM(R221:R237)</f>
        <v>235.0397979</v>
      </c>
      <c r="S220" s="210"/>
      <c r="T220" s="212">
        <f>SUM(T221:T237)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86</v>
      </c>
      <c r="AT220" s="214" t="s">
        <v>77</v>
      </c>
      <c r="AU220" s="214" t="s">
        <v>86</v>
      </c>
      <c r="AY220" s="213" t="s">
        <v>126</v>
      </c>
      <c r="BK220" s="215">
        <f>SUM(BK221:BK237)</f>
        <v>0</v>
      </c>
    </row>
    <row r="221" s="2" customFormat="1" ht="24.15" customHeight="1">
      <c r="A221" s="38"/>
      <c r="B221" s="39"/>
      <c r="C221" s="218" t="s">
        <v>253</v>
      </c>
      <c r="D221" s="218" t="s">
        <v>128</v>
      </c>
      <c r="E221" s="219" t="s">
        <v>254</v>
      </c>
      <c r="F221" s="220" t="s">
        <v>255</v>
      </c>
      <c r="G221" s="221" t="s">
        <v>256</v>
      </c>
      <c r="H221" s="222">
        <v>2</v>
      </c>
      <c r="I221" s="223"/>
      <c r="J221" s="224">
        <f>ROUND(I221*H221,2)</f>
        <v>0</v>
      </c>
      <c r="K221" s="220" t="s">
        <v>1</v>
      </c>
      <c r="L221" s="44"/>
      <c r="M221" s="225" t="s">
        <v>1</v>
      </c>
      <c r="N221" s="226" t="s">
        <v>43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133</v>
      </c>
      <c r="AT221" s="229" t="s">
        <v>128</v>
      </c>
      <c r="AU221" s="229" t="s">
        <v>88</v>
      </c>
      <c r="AY221" s="17" t="s">
        <v>126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86</v>
      </c>
      <c r="BK221" s="230">
        <f>ROUND(I221*H221,2)</f>
        <v>0</v>
      </c>
      <c r="BL221" s="17" t="s">
        <v>133</v>
      </c>
      <c r="BM221" s="229" t="s">
        <v>257</v>
      </c>
    </row>
    <row r="222" s="2" customFormat="1" ht="24.15" customHeight="1">
      <c r="A222" s="38"/>
      <c r="B222" s="39"/>
      <c r="C222" s="218" t="s">
        <v>258</v>
      </c>
      <c r="D222" s="218" t="s">
        <v>128</v>
      </c>
      <c r="E222" s="219" t="s">
        <v>259</v>
      </c>
      <c r="F222" s="220" t="s">
        <v>260</v>
      </c>
      <c r="G222" s="221" t="s">
        <v>256</v>
      </c>
      <c r="H222" s="222">
        <v>2</v>
      </c>
      <c r="I222" s="223"/>
      <c r="J222" s="224">
        <f>ROUND(I222*H222,2)</f>
        <v>0</v>
      </c>
      <c r="K222" s="220" t="s">
        <v>132</v>
      </c>
      <c r="L222" s="44"/>
      <c r="M222" s="225" t="s">
        <v>1</v>
      </c>
      <c r="N222" s="226" t="s">
        <v>43</v>
      </c>
      <c r="O222" s="91"/>
      <c r="P222" s="227">
        <f>O222*H222</f>
        <v>0</v>
      </c>
      <c r="Q222" s="227">
        <v>0.0010499999999999999</v>
      </c>
      <c r="R222" s="227">
        <f>Q222*H222</f>
        <v>0.0020999999999999999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133</v>
      </c>
      <c r="AT222" s="229" t="s">
        <v>128</v>
      </c>
      <c r="AU222" s="229" t="s">
        <v>88</v>
      </c>
      <c r="AY222" s="17" t="s">
        <v>126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86</v>
      </c>
      <c r="BK222" s="230">
        <f>ROUND(I222*H222,2)</f>
        <v>0</v>
      </c>
      <c r="BL222" s="17" t="s">
        <v>133</v>
      </c>
      <c r="BM222" s="229" t="s">
        <v>261</v>
      </c>
    </row>
    <row r="223" s="2" customFormat="1" ht="16.5" customHeight="1">
      <c r="A223" s="38"/>
      <c r="B223" s="39"/>
      <c r="C223" s="264" t="s">
        <v>262</v>
      </c>
      <c r="D223" s="264" t="s">
        <v>188</v>
      </c>
      <c r="E223" s="265" t="s">
        <v>263</v>
      </c>
      <c r="F223" s="266" t="s">
        <v>264</v>
      </c>
      <c r="G223" s="267" t="s">
        <v>256</v>
      </c>
      <c r="H223" s="268">
        <v>2</v>
      </c>
      <c r="I223" s="269"/>
      <c r="J223" s="270">
        <f>ROUND(I223*H223,2)</f>
        <v>0</v>
      </c>
      <c r="K223" s="266" t="s">
        <v>132</v>
      </c>
      <c r="L223" s="271"/>
      <c r="M223" s="272" t="s">
        <v>1</v>
      </c>
      <c r="N223" s="273" t="s">
        <v>43</v>
      </c>
      <c r="O223" s="91"/>
      <c r="P223" s="227">
        <f>O223*H223</f>
        <v>0</v>
      </c>
      <c r="Q223" s="227">
        <v>0.0012999999999999999</v>
      </c>
      <c r="R223" s="227">
        <f>Q223*H223</f>
        <v>0.0025999999999999999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168</v>
      </c>
      <c r="AT223" s="229" t="s">
        <v>188</v>
      </c>
      <c r="AU223" s="229" t="s">
        <v>88</v>
      </c>
      <c r="AY223" s="17" t="s">
        <v>126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86</v>
      </c>
      <c r="BK223" s="230">
        <f>ROUND(I223*H223,2)</f>
        <v>0</v>
      </c>
      <c r="BL223" s="17" t="s">
        <v>133</v>
      </c>
      <c r="BM223" s="229" t="s">
        <v>265</v>
      </c>
    </row>
    <row r="224" s="2" customFormat="1" ht="24.15" customHeight="1">
      <c r="A224" s="38"/>
      <c r="B224" s="39"/>
      <c r="C224" s="218" t="s">
        <v>266</v>
      </c>
      <c r="D224" s="218" t="s">
        <v>128</v>
      </c>
      <c r="E224" s="219" t="s">
        <v>267</v>
      </c>
      <c r="F224" s="220" t="s">
        <v>268</v>
      </c>
      <c r="G224" s="221" t="s">
        <v>256</v>
      </c>
      <c r="H224" s="222">
        <v>2</v>
      </c>
      <c r="I224" s="223"/>
      <c r="J224" s="224">
        <f>ROUND(I224*H224,2)</f>
        <v>0</v>
      </c>
      <c r="K224" s="220" t="s">
        <v>132</v>
      </c>
      <c r="L224" s="44"/>
      <c r="M224" s="225" t="s">
        <v>1</v>
      </c>
      <c r="N224" s="226" t="s">
        <v>43</v>
      </c>
      <c r="O224" s="91"/>
      <c r="P224" s="227">
        <f>O224*H224</f>
        <v>0</v>
      </c>
      <c r="Q224" s="227">
        <v>0.11241</v>
      </c>
      <c r="R224" s="227">
        <f>Q224*H224</f>
        <v>0.22481999999999999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133</v>
      </c>
      <c r="AT224" s="229" t="s">
        <v>128</v>
      </c>
      <c r="AU224" s="229" t="s">
        <v>88</v>
      </c>
      <c r="AY224" s="17" t="s">
        <v>126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86</v>
      </c>
      <c r="BK224" s="230">
        <f>ROUND(I224*H224,2)</f>
        <v>0</v>
      </c>
      <c r="BL224" s="17" t="s">
        <v>133</v>
      </c>
      <c r="BM224" s="229" t="s">
        <v>269</v>
      </c>
    </row>
    <row r="225" s="2" customFormat="1" ht="21.75" customHeight="1">
      <c r="A225" s="38"/>
      <c r="B225" s="39"/>
      <c r="C225" s="264" t="s">
        <v>270</v>
      </c>
      <c r="D225" s="264" t="s">
        <v>188</v>
      </c>
      <c r="E225" s="265" t="s">
        <v>271</v>
      </c>
      <c r="F225" s="266" t="s">
        <v>272</v>
      </c>
      <c r="G225" s="267" t="s">
        <v>256</v>
      </c>
      <c r="H225" s="268">
        <v>2</v>
      </c>
      <c r="I225" s="269"/>
      <c r="J225" s="270">
        <f>ROUND(I225*H225,2)</f>
        <v>0</v>
      </c>
      <c r="K225" s="266" t="s">
        <v>132</v>
      </c>
      <c r="L225" s="271"/>
      <c r="M225" s="272" t="s">
        <v>1</v>
      </c>
      <c r="N225" s="273" t="s">
        <v>43</v>
      </c>
      <c r="O225" s="91"/>
      <c r="P225" s="227">
        <f>O225*H225</f>
        <v>0</v>
      </c>
      <c r="Q225" s="227">
        <v>0.0025000000000000001</v>
      </c>
      <c r="R225" s="227">
        <f>Q225*H225</f>
        <v>0.0050000000000000001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168</v>
      </c>
      <c r="AT225" s="229" t="s">
        <v>188</v>
      </c>
      <c r="AU225" s="229" t="s">
        <v>88</v>
      </c>
      <c r="AY225" s="17" t="s">
        <v>126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86</v>
      </c>
      <c r="BK225" s="230">
        <f>ROUND(I225*H225,2)</f>
        <v>0</v>
      </c>
      <c r="BL225" s="17" t="s">
        <v>133</v>
      </c>
      <c r="BM225" s="229" t="s">
        <v>273</v>
      </c>
    </row>
    <row r="226" s="2" customFormat="1" ht="16.5" customHeight="1">
      <c r="A226" s="38"/>
      <c r="B226" s="39"/>
      <c r="C226" s="264" t="s">
        <v>274</v>
      </c>
      <c r="D226" s="264" t="s">
        <v>188</v>
      </c>
      <c r="E226" s="265" t="s">
        <v>275</v>
      </c>
      <c r="F226" s="266" t="s">
        <v>276</v>
      </c>
      <c r="G226" s="267" t="s">
        <v>256</v>
      </c>
      <c r="H226" s="268">
        <v>2</v>
      </c>
      <c r="I226" s="269"/>
      <c r="J226" s="270">
        <f>ROUND(I226*H226,2)</f>
        <v>0</v>
      </c>
      <c r="K226" s="266" t="s">
        <v>132</v>
      </c>
      <c r="L226" s="271"/>
      <c r="M226" s="272" t="s">
        <v>1</v>
      </c>
      <c r="N226" s="273" t="s">
        <v>43</v>
      </c>
      <c r="O226" s="91"/>
      <c r="P226" s="227">
        <f>O226*H226</f>
        <v>0</v>
      </c>
      <c r="Q226" s="227">
        <v>0.0030000000000000001</v>
      </c>
      <c r="R226" s="227">
        <f>Q226*H226</f>
        <v>0.0060000000000000001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168</v>
      </c>
      <c r="AT226" s="229" t="s">
        <v>188</v>
      </c>
      <c r="AU226" s="229" t="s">
        <v>88</v>
      </c>
      <c r="AY226" s="17" t="s">
        <v>126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86</v>
      </c>
      <c r="BK226" s="230">
        <f>ROUND(I226*H226,2)</f>
        <v>0</v>
      </c>
      <c r="BL226" s="17" t="s">
        <v>133</v>
      </c>
      <c r="BM226" s="229" t="s">
        <v>277</v>
      </c>
    </row>
    <row r="227" s="2" customFormat="1" ht="24.15" customHeight="1">
      <c r="A227" s="38"/>
      <c r="B227" s="39"/>
      <c r="C227" s="218" t="s">
        <v>278</v>
      </c>
      <c r="D227" s="218" t="s">
        <v>128</v>
      </c>
      <c r="E227" s="219" t="s">
        <v>279</v>
      </c>
      <c r="F227" s="220" t="s">
        <v>280</v>
      </c>
      <c r="G227" s="221" t="s">
        <v>281</v>
      </c>
      <c r="H227" s="222">
        <v>430</v>
      </c>
      <c r="I227" s="223"/>
      <c r="J227" s="224">
        <f>ROUND(I227*H227,2)</f>
        <v>0</v>
      </c>
      <c r="K227" s="220" t="s">
        <v>132</v>
      </c>
      <c r="L227" s="44"/>
      <c r="M227" s="225" t="s">
        <v>1</v>
      </c>
      <c r="N227" s="226" t="s">
        <v>43</v>
      </c>
      <c r="O227" s="91"/>
      <c r="P227" s="227">
        <f>O227*H227</f>
        <v>0</v>
      </c>
      <c r="Q227" s="227">
        <v>0.20219000000000001</v>
      </c>
      <c r="R227" s="227">
        <f>Q227*H227</f>
        <v>86.941699999999997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133</v>
      </c>
      <c r="AT227" s="229" t="s">
        <v>128</v>
      </c>
      <c r="AU227" s="229" t="s">
        <v>88</v>
      </c>
      <c r="AY227" s="17" t="s">
        <v>126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86</v>
      </c>
      <c r="BK227" s="230">
        <f>ROUND(I227*H227,2)</f>
        <v>0</v>
      </c>
      <c r="BL227" s="17" t="s">
        <v>133</v>
      </c>
      <c r="BM227" s="229" t="s">
        <v>282</v>
      </c>
    </row>
    <row r="228" s="2" customFormat="1" ht="24.15" customHeight="1">
      <c r="A228" s="38"/>
      <c r="B228" s="39"/>
      <c r="C228" s="264" t="s">
        <v>283</v>
      </c>
      <c r="D228" s="264" t="s">
        <v>188</v>
      </c>
      <c r="E228" s="265" t="s">
        <v>284</v>
      </c>
      <c r="F228" s="266" t="s">
        <v>285</v>
      </c>
      <c r="G228" s="267" t="s">
        <v>281</v>
      </c>
      <c r="H228" s="268">
        <v>438.60000000000002</v>
      </c>
      <c r="I228" s="269"/>
      <c r="J228" s="270">
        <f>ROUND(I228*H228,2)</f>
        <v>0</v>
      </c>
      <c r="K228" s="266" t="s">
        <v>1</v>
      </c>
      <c r="L228" s="271"/>
      <c r="M228" s="272" t="s">
        <v>1</v>
      </c>
      <c r="N228" s="273" t="s">
        <v>43</v>
      </c>
      <c r="O228" s="91"/>
      <c r="P228" s="227">
        <f>O228*H228</f>
        <v>0</v>
      </c>
      <c r="Q228" s="227">
        <v>0.040000000000000001</v>
      </c>
      <c r="R228" s="227">
        <f>Q228*H228</f>
        <v>17.544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168</v>
      </c>
      <c r="AT228" s="229" t="s">
        <v>188</v>
      </c>
      <c r="AU228" s="229" t="s">
        <v>88</v>
      </c>
      <c r="AY228" s="17" t="s">
        <v>126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86</v>
      </c>
      <c r="BK228" s="230">
        <f>ROUND(I228*H228,2)</f>
        <v>0</v>
      </c>
      <c r="BL228" s="17" t="s">
        <v>133</v>
      </c>
      <c r="BM228" s="229" t="s">
        <v>286</v>
      </c>
    </row>
    <row r="229" s="2" customFormat="1">
      <c r="A229" s="38"/>
      <c r="B229" s="39"/>
      <c r="C229" s="40"/>
      <c r="D229" s="233" t="s">
        <v>287</v>
      </c>
      <c r="E229" s="40"/>
      <c r="F229" s="274" t="s">
        <v>288</v>
      </c>
      <c r="G229" s="40"/>
      <c r="H229" s="40"/>
      <c r="I229" s="275"/>
      <c r="J229" s="40"/>
      <c r="K229" s="40"/>
      <c r="L229" s="44"/>
      <c r="M229" s="276"/>
      <c r="N229" s="27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287</v>
      </c>
      <c r="AU229" s="17" t="s">
        <v>88</v>
      </c>
    </row>
    <row r="230" s="14" customFormat="1">
      <c r="A230" s="14"/>
      <c r="B230" s="242"/>
      <c r="C230" s="243"/>
      <c r="D230" s="233" t="s">
        <v>135</v>
      </c>
      <c r="E230" s="243"/>
      <c r="F230" s="245" t="s">
        <v>289</v>
      </c>
      <c r="G230" s="243"/>
      <c r="H230" s="246">
        <v>438.60000000000002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2" t="s">
        <v>135</v>
      </c>
      <c r="AU230" s="252" t="s">
        <v>88</v>
      </c>
      <c r="AV230" s="14" t="s">
        <v>88</v>
      </c>
      <c r="AW230" s="14" t="s">
        <v>4</v>
      </c>
      <c r="AX230" s="14" t="s">
        <v>86</v>
      </c>
      <c r="AY230" s="252" t="s">
        <v>126</v>
      </c>
    </row>
    <row r="231" s="2" customFormat="1" ht="33" customHeight="1">
      <c r="A231" s="38"/>
      <c r="B231" s="39"/>
      <c r="C231" s="218" t="s">
        <v>290</v>
      </c>
      <c r="D231" s="218" t="s">
        <v>128</v>
      </c>
      <c r="E231" s="219" t="s">
        <v>291</v>
      </c>
      <c r="F231" s="220" t="s">
        <v>292</v>
      </c>
      <c r="G231" s="221" t="s">
        <v>281</v>
      </c>
      <c r="H231" s="222">
        <v>445</v>
      </c>
      <c r="I231" s="223"/>
      <c r="J231" s="224">
        <f>ROUND(I231*H231,2)</f>
        <v>0</v>
      </c>
      <c r="K231" s="220" t="s">
        <v>132</v>
      </c>
      <c r="L231" s="44"/>
      <c r="M231" s="225" t="s">
        <v>1</v>
      </c>
      <c r="N231" s="226" t="s">
        <v>43</v>
      </c>
      <c r="O231" s="91"/>
      <c r="P231" s="227">
        <f>O231*H231</f>
        <v>0</v>
      </c>
      <c r="Q231" s="227">
        <v>0.16849</v>
      </c>
      <c r="R231" s="227">
        <f>Q231*H231</f>
        <v>74.978049999999996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133</v>
      </c>
      <c r="AT231" s="229" t="s">
        <v>128</v>
      </c>
      <c r="AU231" s="229" t="s">
        <v>88</v>
      </c>
      <c r="AY231" s="17" t="s">
        <v>126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86</v>
      </c>
      <c r="BK231" s="230">
        <f>ROUND(I231*H231,2)</f>
        <v>0</v>
      </c>
      <c r="BL231" s="17" t="s">
        <v>133</v>
      </c>
      <c r="BM231" s="229" t="s">
        <v>293</v>
      </c>
    </row>
    <row r="232" s="2" customFormat="1" ht="24.15" customHeight="1">
      <c r="A232" s="38"/>
      <c r="B232" s="39"/>
      <c r="C232" s="264" t="s">
        <v>294</v>
      </c>
      <c r="D232" s="264" t="s">
        <v>188</v>
      </c>
      <c r="E232" s="265" t="s">
        <v>295</v>
      </c>
      <c r="F232" s="266" t="s">
        <v>296</v>
      </c>
      <c r="G232" s="267" t="s">
        <v>281</v>
      </c>
      <c r="H232" s="268">
        <v>453.89999999999998</v>
      </c>
      <c r="I232" s="269"/>
      <c r="J232" s="270">
        <f>ROUND(I232*H232,2)</f>
        <v>0</v>
      </c>
      <c r="K232" s="266" t="s">
        <v>1</v>
      </c>
      <c r="L232" s="271"/>
      <c r="M232" s="272" t="s">
        <v>1</v>
      </c>
      <c r="N232" s="273" t="s">
        <v>43</v>
      </c>
      <c r="O232" s="91"/>
      <c r="P232" s="227">
        <f>O232*H232</f>
        <v>0</v>
      </c>
      <c r="Q232" s="227">
        <v>0.056120000000000003</v>
      </c>
      <c r="R232" s="227">
        <f>Q232*H232</f>
        <v>25.472868000000002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168</v>
      </c>
      <c r="AT232" s="229" t="s">
        <v>188</v>
      </c>
      <c r="AU232" s="229" t="s">
        <v>88</v>
      </c>
      <c r="AY232" s="17" t="s">
        <v>126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86</v>
      </c>
      <c r="BK232" s="230">
        <f>ROUND(I232*H232,2)</f>
        <v>0</v>
      </c>
      <c r="BL232" s="17" t="s">
        <v>133</v>
      </c>
      <c r="BM232" s="229" t="s">
        <v>297</v>
      </c>
    </row>
    <row r="233" s="14" customFormat="1">
      <c r="A233" s="14"/>
      <c r="B233" s="242"/>
      <c r="C233" s="243"/>
      <c r="D233" s="233" t="s">
        <v>135</v>
      </c>
      <c r="E233" s="243"/>
      <c r="F233" s="245" t="s">
        <v>298</v>
      </c>
      <c r="G233" s="243"/>
      <c r="H233" s="246">
        <v>453.89999999999998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2" t="s">
        <v>135</v>
      </c>
      <c r="AU233" s="252" t="s">
        <v>88</v>
      </c>
      <c r="AV233" s="14" t="s">
        <v>88</v>
      </c>
      <c r="AW233" s="14" t="s">
        <v>4</v>
      </c>
      <c r="AX233" s="14" t="s">
        <v>86</v>
      </c>
      <c r="AY233" s="252" t="s">
        <v>126</v>
      </c>
    </row>
    <row r="234" s="2" customFormat="1" ht="24.15" customHeight="1">
      <c r="A234" s="38"/>
      <c r="B234" s="39"/>
      <c r="C234" s="218" t="s">
        <v>299</v>
      </c>
      <c r="D234" s="218" t="s">
        <v>128</v>
      </c>
      <c r="E234" s="219" t="s">
        <v>300</v>
      </c>
      <c r="F234" s="220" t="s">
        <v>301</v>
      </c>
      <c r="G234" s="221" t="s">
        <v>141</v>
      </c>
      <c r="H234" s="222">
        <v>13.234999999999999</v>
      </c>
      <c r="I234" s="223"/>
      <c r="J234" s="224">
        <f>ROUND(I234*H234,2)</f>
        <v>0</v>
      </c>
      <c r="K234" s="220" t="s">
        <v>132</v>
      </c>
      <c r="L234" s="44"/>
      <c r="M234" s="225" t="s">
        <v>1</v>
      </c>
      <c r="N234" s="226" t="s">
        <v>43</v>
      </c>
      <c r="O234" s="91"/>
      <c r="P234" s="227">
        <f>O234*H234</f>
        <v>0</v>
      </c>
      <c r="Q234" s="227">
        <v>2.2563399999999998</v>
      </c>
      <c r="R234" s="227">
        <f>Q234*H234</f>
        <v>29.862659899999997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133</v>
      </c>
      <c r="AT234" s="229" t="s">
        <v>128</v>
      </c>
      <c r="AU234" s="229" t="s">
        <v>88</v>
      </c>
      <c r="AY234" s="17" t="s">
        <v>126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86</v>
      </c>
      <c r="BK234" s="230">
        <f>ROUND(I234*H234,2)</f>
        <v>0</v>
      </c>
      <c r="BL234" s="17" t="s">
        <v>133</v>
      </c>
      <c r="BM234" s="229" t="s">
        <v>302</v>
      </c>
    </row>
    <row r="235" s="14" customFormat="1">
      <c r="A235" s="14"/>
      <c r="B235" s="242"/>
      <c r="C235" s="243"/>
      <c r="D235" s="233" t="s">
        <v>135</v>
      </c>
      <c r="E235" s="244" t="s">
        <v>1</v>
      </c>
      <c r="F235" s="245" t="s">
        <v>303</v>
      </c>
      <c r="G235" s="243"/>
      <c r="H235" s="246">
        <v>9.6750000000000007</v>
      </c>
      <c r="I235" s="247"/>
      <c r="J235" s="243"/>
      <c r="K235" s="243"/>
      <c r="L235" s="248"/>
      <c r="M235" s="249"/>
      <c r="N235" s="250"/>
      <c r="O235" s="250"/>
      <c r="P235" s="250"/>
      <c r="Q235" s="250"/>
      <c r="R235" s="250"/>
      <c r="S235" s="250"/>
      <c r="T235" s="25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2" t="s">
        <v>135</v>
      </c>
      <c r="AU235" s="252" t="s">
        <v>88</v>
      </c>
      <c r="AV235" s="14" t="s">
        <v>88</v>
      </c>
      <c r="AW235" s="14" t="s">
        <v>32</v>
      </c>
      <c r="AX235" s="14" t="s">
        <v>78</v>
      </c>
      <c r="AY235" s="252" t="s">
        <v>126</v>
      </c>
    </row>
    <row r="236" s="14" customFormat="1">
      <c r="A236" s="14"/>
      <c r="B236" s="242"/>
      <c r="C236" s="243"/>
      <c r="D236" s="233" t="s">
        <v>135</v>
      </c>
      <c r="E236" s="244" t="s">
        <v>1</v>
      </c>
      <c r="F236" s="245" t="s">
        <v>304</v>
      </c>
      <c r="G236" s="243"/>
      <c r="H236" s="246">
        <v>3.5600000000000001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2" t="s">
        <v>135</v>
      </c>
      <c r="AU236" s="252" t="s">
        <v>88</v>
      </c>
      <c r="AV236" s="14" t="s">
        <v>88</v>
      </c>
      <c r="AW236" s="14" t="s">
        <v>32</v>
      </c>
      <c r="AX236" s="14" t="s">
        <v>78</v>
      </c>
      <c r="AY236" s="252" t="s">
        <v>126</v>
      </c>
    </row>
    <row r="237" s="15" customFormat="1">
      <c r="A237" s="15"/>
      <c r="B237" s="253"/>
      <c r="C237" s="254"/>
      <c r="D237" s="233" t="s">
        <v>135</v>
      </c>
      <c r="E237" s="255" t="s">
        <v>1</v>
      </c>
      <c r="F237" s="256" t="s">
        <v>138</v>
      </c>
      <c r="G237" s="254"/>
      <c r="H237" s="257">
        <v>13.235000000000001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3" t="s">
        <v>135</v>
      </c>
      <c r="AU237" s="263" t="s">
        <v>88</v>
      </c>
      <c r="AV237" s="15" t="s">
        <v>133</v>
      </c>
      <c r="AW237" s="15" t="s">
        <v>32</v>
      </c>
      <c r="AX237" s="15" t="s">
        <v>86</v>
      </c>
      <c r="AY237" s="263" t="s">
        <v>126</v>
      </c>
    </row>
    <row r="238" s="12" customFormat="1" ht="22.8" customHeight="1">
      <c r="A238" s="12"/>
      <c r="B238" s="202"/>
      <c r="C238" s="203"/>
      <c r="D238" s="204" t="s">
        <v>77</v>
      </c>
      <c r="E238" s="216" t="s">
        <v>305</v>
      </c>
      <c r="F238" s="216" t="s">
        <v>306</v>
      </c>
      <c r="G238" s="203"/>
      <c r="H238" s="203"/>
      <c r="I238" s="206"/>
      <c r="J238" s="217">
        <f>BK238</f>
        <v>0</v>
      </c>
      <c r="K238" s="203"/>
      <c r="L238" s="208"/>
      <c r="M238" s="209"/>
      <c r="N238" s="210"/>
      <c r="O238" s="210"/>
      <c r="P238" s="211">
        <f>SUM(P239:P243)</f>
        <v>0</v>
      </c>
      <c r="Q238" s="210"/>
      <c r="R238" s="211">
        <f>SUM(R239:R243)</f>
        <v>0</v>
      </c>
      <c r="S238" s="210"/>
      <c r="T238" s="212">
        <f>SUM(T239:T243)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3" t="s">
        <v>86</v>
      </c>
      <c r="AT238" s="214" t="s">
        <v>77</v>
      </c>
      <c r="AU238" s="214" t="s">
        <v>86</v>
      </c>
      <c r="AY238" s="213" t="s">
        <v>126</v>
      </c>
      <c r="BK238" s="215">
        <f>SUM(BK239:BK243)</f>
        <v>0</v>
      </c>
    </row>
    <row r="239" s="2" customFormat="1" ht="16.5" customHeight="1">
      <c r="A239" s="38"/>
      <c r="B239" s="39"/>
      <c r="C239" s="218" t="s">
        <v>307</v>
      </c>
      <c r="D239" s="218" t="s">
        <v>128</v>
      </c>
      <c r="E239" s="219" t="s">
        <v>308</v>
      </c>
      <c r="F239" s="220" t="s">
        <v>309</v>
      </c>
      <c r="G239" s="221" t="s">
        <v>171</v>
      </c>
      <c r="H239" s="222">
        <v>22.972999999999999</v>
      </c>
      <c r="I239" s="223"/>
      <c r="J239" s="224">
        <f>ROUND(I239*H239,2)</f>
        <v>0</v>
      </c>
      <c r="K239" s="220" t="s">
        <v>310</v>
      </c>
      <c r="L239" s="44"/>
      <c r="M239" s="225" t="s">
        <v>1</v>
      </c>
      <c r="N239" s="226" t="s">
        <v>43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133</v>
      </c>
      <c r="AT239" s="229" t="s">
        <v>128</v>
      </c>
      <c r="AU239" s="229" t="s">
        <v>88</v>
      </c>
      <c r="AY239" s="17" t="s">
        <v>126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86</v>
      </c>
      <c r="BK239" s="230">
        <f>ROUND(I239*H239,2)</f>
        <v>0</v>
      </c>
      <c r="BL239" s="17" t="s">
        <v>133</v>
      </c>
      <c r="BM239" s="229" t="s">
        <v>311</v>
      </c>
    </row>
    <row r="240" s="2" customFormat="1" ht="24.15" customHeight="1">
      <c r="A240" s="38"/>
      <c r="B240" s="39"/>
      <c r="C240" s="218" t="s">
        <v>312</v>
      </c>
      <c r="D240" s="218" t="s">
        <v>128</v>
      </c>
      <c r="E240" s="219" t="s">
        <v>313</v>
      </c>
      <c r="F240" s="220" t="s">
        <v>314</v>
      </c>
      <c r="G240" s="221" t="s">
        <v>171</v>
      </c>
      <c r="H240" s="222">
        <v>344.59500000000003</v>
      </c>
      <c r="I240" s="223"/>
      <c r="J240" s="224">
        <f>ROUND(I240*H240,2)</f>
        <v>0</v>
      </c>
      <c r="K240" s="220" t="s">
        <v>310</v>
      </c>
      <c r="L240" s="44"/>
      <c r="M240" s="225" t="s">
        <v>1</v>
      </c>
      <c r="N240" s="226" t="s">
        <v>43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133</v>
      </c>
      <c r="AT240" s="229" t="s">
        <v>128</v>
      </c>
      <c r="AU240" s="229" t="s">
        <v>88</v>
      </c>
      <c r="AY240" s="17" t="s">
        <v>126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86</v>
      </c>
      <c r="BK240" s="230">
        <f>ROUND(I240*H240,2)</f>
        <v>0</v>
      </c>
      <c r="BL240" s="17" t="s">
        <v>133</v>
      </c>
      <c r="BM240" s="229" t="s">
        <v>315</v>
      </c>
    </row>
    <row r="241" s="14" customFormat="1">
      <c r="A241" s="14"/>
      <c r="B241" s="242"/>
      <c r="C241" s="243"/>
      <c r="D241" s="233" t="s">
        <v>135</v>
      </c>
      <c r="E241" s="243"/>
      <c r="F241" s="245" t="s">
        <v>316</v>
      </c>
      <c r="G241" s="243"/>
      <c r="H241" s="246">
        <v>344.59500000000003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2" t="s">
        <v>135</v>
      </c>
      <c r="AU241" s="252" t="s">
        <v>88</v>
      </c>
      <c r="AV241" s="14" t="s">
        <v>88</v>
      </c>
      <c r="AW241" s="14" t="s">
        <v>4</v>
      </c>
      <c r="AX241" s="14" t="s">
        <v>86</v>
      </c>
      <c r="AY241" s="252" t="s">
        <v>126</v>
      </c>
    </row>
    <row r="242" s="2" customFormat="1" ht="24.15" customHeight="1">
      <c r="A242" s="38"/>
      <c r="B242" s="39"/>
      <c r="C242" s="218" t="s">
        <v>317</v>
      </c>
      <c r="D242" s="218" t="s">
        <v>128</v>
      </c>
      <c r="E242" s="219" t="s">
        <v>318</v>
      </c>
      <c r="F242" s="220" t="s">
        <v>319</v>
      </c>
      <c r="G242" s="221" t="s">
        <v>171</v>
      </c>
      <c r="H242" s="222">
        <v>22.972999999999999</v>
      </c>
      <c r="I242" s="223"/>
      <c r="J242" s="224">
        <f>ROUND(I242*H242,2)</f>
        <v>0</v>
      </c>
      <c r="K242" s="220" t="s">
        <v>310</v>
      </c>
      <c r="L242" s="44"/>
      <c r="M242" s="225" t="s">
        <v>1</v>
      </c>
      <c r="N242" s="226" t="s">
        <v>43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133</v>
      </c>
      <c r="AT242" s="229" t="s">
        <v>128</v>
      </c>
      <c r="AU242" s="229" t="s">
        <v>88</v>
      </c>
      <c r="AY242" s="17" t="s">
        <v>126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86</v>
      </c>
      <c r="BK242" s="230">
        <f>ROUND(I242*H242,2)</f>
        <v>0</v>
      </c>
      <c r="BL242" s="17" t="s">
        <v>133</v>
      </c>
      <c r="BM242" s="229" t="s">
        <v>320</v>
      </c>
    </row>
    <row r="243" s="2" customFormat="1" ht="33" customHeight="1">
      <c r="A243" s="38"/>
      <c r="B243" s="39"/>
      <c r="C243" s="218" t="s">
        <v>321</v>
      </c>
      <c r="D243" s="218" t="s">
        <v>128</v>
      </c>
      <c r="E243" s="219" t="s">
        <v>322</v>
      </c>
      <c r="F243" s="220" t="s">
        <v>323</v>
      </c>
      <c r="G243" s="221" t="s">
        <v>171</v>
      </c>
      <c r="H243" s="222">
        <v>22.972999999999999</v>
      </c>
      <c r="I243" s="223"/>
      <c r="J243" s="224">
        <f>ROUND(I243*H243,2)</f>
        <v>0</v>
      </c>
      <c r="K243" s="220" t="s">
        <v>310</v>
      </c>
      <c r="L243" s="44"/>
      <c r="M243" s="225" t="s">
        <v>1</v>
      </c>
      <c r="N243" s="226" t="s">
        <v>43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133</v>
      </c>
      <c r="AT243" s="229" t="s">
        <v>128</v>
      </c>
      <c r="AU243" s="229" t="s">
        <v>88</v>
      </c>
      <c r="AY243" s="17" t="s">
        <v>126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86</v>
      </c>
      <c r="BK243" s="230">
        <f>ROUND(I243*H243,2)</f>
        <v>0</v>
      </c>
      <c r="BL243" s="17" t="s">
        <v>133</v>
      </c>
      <c r="BM243" s="229" t="s">
        <v>324</v>
      </c>
    </row>
    <row r="244" s="12" customFormat="1" ht="22.8" customHeight="1">
      <c r="A244" s="12"/>
      <c r="B244" s="202"/>
      <c r="C244" s="203"/>
      <c r="D244" s="204" t="s">
        <v>77</v>
      </c>
      <c r="E244" s="216" t="s">
        <v>325</v>
      </c>
      <c r="F244" s="216" t="s">
        <v>326</v>
      </c>
      <c r="G244" s="203"/>
      <c r="H244" s="203"/>
      <c r="I244" s="206"/>
      <c r="J244" s="217">
        <f>BK244</f>
        <v>0</v>
      </c>
      <c r="K244" s="203"/>
      <c r="L244" s="208"/>
      <c r="M244" s="209"/>
      <c r="N244" s="210"/>
      <c r="O244" s="210"/>
      <c r="P244" s="211">
        <f>SUM(P245:P246)</f>
        <v>0</v>
      </c>
      <c r="Q244" s="210"/>
      <c r="R244" s="211">
        <f>SUM(R245:R246)</f>
        <v>0</v>
      </c>
      <c r="S244" s="210"/>
      <c r="T244" s="212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3" t="s">
        <v>86</v>
      </c>
      <c r="AT244" s="214" t="s">
        <v>77</v>
      </c>
      <c r="AU244" s="214" t="s">
        <v>86</v>
      </c>
      <c r="AY244" s="213" t="s">
        <v>126</v>
      </c>
      <c r="BK244" s="215">
        <f>SUM(BK245:BK246)</f>
        <v>0</v>
      </c>
    </row>
    <row r="245" s="2" customFormat="1" ht="24.15" customHeight="1">
      <c r="A245" s="38"/>
      <c r="B245" s="39"/>
      <c r="C245" s="218" t="s">
        <v>327</v>
      </c>
      <c r="D245" s="218" t="s">
        <v>128</v>
      </c>
      <c r="E245" s="219" t="s">
        <v>328</v>
      </c>
      <c r="F245" s="220" t="s">
        <v>329</v>
      </c>
      <c r="G245" s="221" t="s">
        <v>171</v>
      </c>
      <c r="H245" s="222">
        <v>664.91300000000001</v>
      </c>
      <c r="I245" s="223"/>
      <c r="J245" s="224">
        <f>ROUND(I245*H245,2)</f>
        <v>0</v>
      </c>
      <c r="K245" s="220" t="s">
        <v>132</v>
      </c>
      <c r="L245" s="44"/>
      <c r="M245" s="225" t="s">
        <v>1</v>
      </c>
      <c r="N245" s="226" t="s">
        <v>43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133</v>
      </c>
      <c r="AT245" s="229" t="s">
        <v>128</v>
      </c>
      <c r="AU245" s="229" t="s">
        <v>88</v>
      </c>
      <c r="AY245" s="17" t="s">
        <v>126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86</v>
      </c>
      <c r="BK245" s="230">
        <f>ROUND(I245*H245,2)</f>
        <v>0</v>
      </c>
      <c r="BL245" s="17" t="s">
        <v>133</v>
      </c>
      <c r="BM245" s="229" t="s">
        <v>330</v>
      </c>
    </row>
    <row r="246" s="2" customFormat="1" ht="33" customHeight="1">
      <c r="A246" s="38"/>
      <c r="B246" s="39"/>
      <c r="C246" s="218" t="s">
        <v>331</v>
      </c>
      <c r="D246" s="218" t="s">
        <v>128</v>
      </c>
      <c r="E246" s="219" t="s">
        <v>332</v>
      </c>
      <c r="F246" s="220" t="s">
        <v>333</v>
      </c>
      <c r="G246" s="221" t="s">
        <v>171</v>
      </c>
      <c r="H246" s="222">
        <v>664.91300000000001</v>
      </c>
      <c r="I246" s="223"/>
      <c r="J246" s="224">
        <f>ROUND(I246*H246,2)</f>
        <v>0</v>
      </c>
      <c r="K246" s="220" t="s">
        <v>132</v>
      </c>
      <c r="L246" s="44"/>
      <c r="M246" s="278" t="s">
        <v>1</v>
      </c>
      <c r="N246" s="279" t="s">
        <v>43</v>
      </c>
      <c r="O246" s="280"/>
      <c r="P246" s="281">
        <f>O246*H246</f>
        <v>0</v>
      </c>
      <c r="Q246" s="281">
        <v>0</v>
      </c>
      <c r="R246" s="281">
        <f>Q246*H246</f>
        <v>0</v>
      </c>
      <c r="S246" s="281">
        <v>0</v>
      </c>
      <c r="T246" s="28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133</v>
      </c>
      <c r="AT246" s="229" t="s">
        <v>128</v>
      </c>
      <c r="AU246" s="229" t="s">
        <v>88</v>
      </c>
      <c r="AY246" s="17" t="s">
        <v>126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86</v>
      </c>
      <c r="BK246" s="230">
        <f>ROUND(I246*H246,2)</f>
        <v>0</v>
      </c>
      <c r="BL246" s="17" t="s">
        <v>133</v>
      </c>
      <c r="BM246" s="229" t="s">
        <v>334</v>
      </c>
    </row>
    <row r="247" s="2" customFormat="1" ht="6.96" customHeight="1">
      <c r="A247" s="38"/>
      <c r="B247" s="66"/>
      <c r="C247" s="67"/>
      <c r="D247" s="67"/>
      <c r="E247" s="67"/>
      <c r="F247" s="67"/>
      <c r="G247" s="67"/>
      <c r="H247" s="67"/>
      <c r="I247" s="67"/>
      <c r="J247" s="67"/>
      <c r="K247" s="67"/>
      <c r="L247" s="44"/>
      <c r="M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</row>
  </sheetData>
  <sheetProtection sheet="1" autoFilter="0" formatColumns="0" formatRows="0" objects="1" scenarios="1" spinCount="100000" saltValue="mzwuvbTGmNHpdt8ldB4KfwFdfQ6Q5MnFwOGRgAQFq+P4KiZzVkUzBmFuGhbsXn/tyBll+A/viaR+UjKRQAsi9w==" hashValue="pxL8yIy29CL1HvyiGhb+xoBTwlsZSKPTQbsXt0lPgjx0e9Gzn4vK8DelSaVVdmU5okQ25Aby/BhbSXEHK3fMDQ==" algorithmName="SHA-512" password="CC35"/>
  <autoFilter ref="C122:K24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podél silnice III/3351, k.ú. Kostelní Střimelice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336</v>
      </c>
      <c r="G12" s="38"/>
      <c r="H12" s="38"/>
      <c r="I12" s="140" t="s">
        <v>22</v>
      </c>
      <c r="J12" s="144" t="str">
        <f>'Rekapitulace stavby'!AN8</f>
        <v>16. 4. 2022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Obec Stříbrná Skalice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Bc. Jan Touš (ČKAIT 0202139)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>01890000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Jan Petr</v>
      </c>
      <c r="F24" s="38"/>
      <c r="G24" s="38"/>
      <c r="H24" s="38"/>
      <c r="I24" s="140" t="s">
        <v>27</v>
      </c>
      <c r="J24" s="143" t="str">
        <f>IF('Rekapitulace stavby'!AN20="","",'Rekapitulace stavby'!AN20)</f>
        <v>CZ8604200451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ROUND((SUM(BE119:BE197)),  2)</f>
        <v>0</v>
      </c>
      <c r="G33" s="38"/>
      <c r="H33" s="38"/>
      <c r="I33" s="155">
        <v>0.20999999999999999</v>
      </c>
      <c r="J33" s="154">
        <f>ROUND(((SUM(BE119:BE197))*I33),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ROUND((SUM(BF119:BF197)),  2)</f>
        <v>0</v>
      </c>
      <c r="G34" s="38"/>
      <c r="H34" s="38"/>
      <c r="I34" s="155">
        <v>0.14999999999999999</v>
      </c>
      <c r="J34" s="154">
        <f>ROUND(((SUM(BF119:BF197))*I34),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ROUND((SUM(BG119:BG197)),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ROUND((SUM(BH119:BH197)),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ROUND((SUM(BI119:BI197)),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podél silnice III/3351, k.ú. Kostelní Střimelice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SO401 - Veřejné osvětlení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16. 4. 2022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Obec Stříbrná Skalice</v>
      </c>
      <c r="G91" s="40"/>
      <c r="H91" s="40"/>
      <c r="I91" s="32" t="s">
        <v>30</v>
      </c>
      <c r="J91" s="36" t="str">
        <f>E21</f>
        <v>Bc. Jan Touš (ČKAIT 0202139)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Jan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337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338</v>
      </c>
      <c r="E98" s="182"/>
      <c r="F98" s="182"/>
      <c r="G98" s="182"/>
      <c r="H98" s="182"/>
      <c r="I98" s="182"/>
      <c r="J98" s="183">
        <f>J159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339</v>
      </c>
      <c r="E99" s="182"/>
      <c r="F99" s="182"/>
      <c r="G99" s="182"/>
      <c r="H99" s="182"/>
      <c r="I99" s="182"/>
      <c r="J99" s="183">
        <f>J189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111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Chodník podél silnice III/3351, k.ú. Kostelní Střimelice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97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SO401 - Veřejné osvětlení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16. 4. 2022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5.65" customHeight="1">
      <c r="A115" s="38"/>
      <c r="B115" s="39"/>
      <c r="C115" s="32" t="s">
        <v>24</v>
      </c>
      <c r="D115" s="40"/>
      <c r="E115" s="40"/>
      <c r="F115" s="27" t="str">
        <f>E15</f>
        <v>Obec Stříbrná Skalice</v>
      </c>
      <c r="G115" s="40"/>
      <c r="H115" s="40"/>
      <c r="I115" s="32" t="s">
        <v>30</v>
      </c>
      <c r="J115" s="36" t="str">
        <f>E21</f>
        <v>Bc. Jan Touš (ČKAIT 0202139)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Jan Petr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112</v>
      </c>
      <c r="D118" s="194" t="s">
        <v>63</v>
      </c>
      <c r="E118" s="194" t="s">
        <v>59</v>
      </c>
      <c r="F118" s="194" t="s">
        <v>60</v>
      </c>
      <c r="G118" s="194" t="s">
        <v>113</v>
      </c>
      <c r="H118" s="194" t="s">
        <v>114</v>
      </c>
      <c r="I118" s="194" t="s">
        <v>115</v>
      </c>
      <c r="J118" s="194" t="s">
        <v>101</v>
      </c>
      <c r="K118" s="195" t="s">
        <v>116</v>
      </c>
      <c r="L118" s="196"/>
      <c r="M118" s="100" t="s">
        <v>1</v>
      </c>
      <c r="N118" s="101" t="s">
        <v>42</v>
      </c>
      <c r="O118" s="101" t="s">
        <v>117</v>
      </c>
      <c r="P118" s="101" t="s">
        <v>118</v>
      </c>
      <c r="Q118" s="101" t="s">
        <v>119</v>
      </c>
      <c r="R118" s="101" t="s">
        <v>120</v>
      </c>
      <c r="S118" s="101" t="s">
        <v>121</v>
      </c>
      <c r="T118" s="102" t="s">
        <v>122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123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P120+P159+P189</f>
        <v>0</v>
      </c>
      <c r="Q119" s="104"/>
      <c r="R119" s="199">
        <f>R120+R159+R189</f>
        <v>0</v>
      </c>
      <c r="S119" s="104"/>
      <c r="T119" s="200">
        <f>T120+T159+T189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77</v>
      </c>
      <c r="AU119" s="17" t="s">
        <v>103</v>
      </c>
      <c r="BK119" s="201">
        <f>BK120+BK159+BK189</f>
        <v>0</v>
      </c>
    </row>
    <row r="120" s="12" customFormat="1" ht="25.92" customHeight="1">
      <c r="A120" s="12"/>
      <c r="B120" s="202"/>
      <c r="C120" s="203"/>
      <c r="D120" s="204" t="s">
        <v>77</v>
      </c>
      <c r="E120" s="205" t="s">
        <v>340</v>
      </c>
      <c r="F120" s="205" t="s">
        <v>341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SUM(P121:P158)</f>
        <v>0</v>
      </c>
      <c r="Q120" s="210"/>
      <c r="R120" s="211">
        <f>SUM(R121:R158)</f>
        <v>0</v>
      </c>
      <c r="S120" s="210"/>
      <c r="T120" s="212">
        <f>SUM(T121:T158)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145</v>
      </c>
      <c r="AT120" s="214" t="s">
        <v>77</v>
      </c>
      <c r="AU120" s="214" t="s">
        <v>78</v>
      </c>
      <c r="AY120" s="213" t="s">
        <v>126</v>
      </c>
      <c r="BK120" s="215">
        <f>SUM(BK121:BK158)</f>
        <v>0</v>
      </c>
    </row>
    <row r="121" s="2" customFormat="1" ht="37.8" customHeight="1">
      <c r="A121" s="38"/>
      <c r="B121" s="39"/>
      <c r="C121" s="218" t="s">
        <v>86</v>
      </c>
      <c r="D121" s="218" t="s">
        <v>128</v>
      </c>
      <c r="E121" s="219" t="s">
        <v>342</v>
      </c>
      <c r="F121" s="220" t="s">
        <v>343</v>
      </c>
      <c r="G121" s="221" t="s">
        <v>281</v>
      </c>
      <c r="H121" s="222">
        <v>450</v>
      </c>
      <c r="I121" s="223"/>
      <c r="J121" s="224">
        <f>ROUND(I121*H121,2)</f>
        <v>0</v>
      </c>
      <c r="K121" s="220" t="s">
        <v>132</v>
      </c>
      <c r="L121" s="44"/>
      <c r="M121" s="225" t="s">
        <v>1</v>
      </c>
      <c r="N121" s="226" t="s">
        <v>43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344</v>
      </c>
      <c r="AT121" s="229" t="s">
        <v>128</v>
      </c>
      <c r="AU121" s="229" t="s">
        <v>86</v>
      </c>
      <c r="AY121" s="17" t="s">
        <v>126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86</v>
      </c>
      <c r="BK121" s="230">
        <f>ROUND(I121*H121,2)</f>
        <v>0</v>
      </c>
      <c r="BL121" s="17" t="s">
        <v>344</v>
      </c>
      <c r="BM121" s="229" t="s">
        <v>88</v>
      </c>
    </row>
    <row r="122" s="2" customFormat="1" ht="24.15" customHeight="1">
      <c r="A122" s="38"/>
      <c r="B122" s="39"/>
      <c r="C122" s="218" t="s">
        <v>88</v>
      </c>
      <c r="D122" s="218" t="s">
        <v>128</v>
      </c>
      <c r="E122" s="219" t="s">
        <v>345</v>
      </c>
      <c r="F122" s="220" t="s">
        <v>346</v>
      </c>
      <c r="G122" s="221" t="s">
        <v>256</v>
      </c>
      <c r="H122" s="222">
        <v>1</v>
      </c>
      <c r="I122" s="223"/>
      <c r="J122" s="224">
        <f>ROUND(I122*H122,2)</f>
        <v>0</v>
      </c>
      <c r="K122" s="220" t="s">
        <v>132</v>
      </c>
      <c r="L122" s="44"/>
      <c r="M122" s="225" t="s">
        <v>1</v>
      </c>
      <c r="N122" s="226" t="s">
        <v>43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344</v>
      </c>
      <c r="AT122" s="229" t="s">
        <v>128</v>
      </c>
      <c r="AU122" s="229" t="s">
        <v>86</v>
      </c>
      <c r="AY122" s="17" t="s">
        <v>126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86</v>
      </c>
      <c r="BK122" s="230">
        <f>ROUND(I122*H122,2)</f>
        <v>0</v>
      </c>
      <c r="BL122" s="17" t="s">
        <v>344</v>
      </c>
      <c r="BM122" s="229" t="s">
        <v>133</v>
      </c>
    </row>
    <row r="123" s="2" customFormat="1" ht="24.15" customHeight="1">
      <c r="A123" s="38"/>
      <c r="B123" s="39"/>
      <c r="C123" s="218" t="s">
        <v>145</v>
      </c>
      <c r="D123" s="218" t="s">
        <v>128</v>
      </c>
      <c r="E123" s="219" t="s">
        <v>347</v>
      </c>
      <c r="F123" s="220" t="s">
        <v>348</v>
      </c>
      <c r="G123" s="221" t="s">
        <v>256</v>
      </c>
      <c r="H123" s="222">
        <v>9</v>
      </c>
      <c r="I123" s="223"/>
      <c r="J123" s="224">
        <f>ROUND(I123*H123,2)</f>
        <v>0</v>
      </c>
      <c r="K123" s="220" t="s">
        <v>132</v>
      </c>
      <c r="L123" s="44"/>
      <c r="M123" s="225" t="s">
        <v>1</v>
      </c>
      <c r="N123" s="226" t="s">
        <v>43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344</v>
      </c>
      <c r="AT123" s="229" t="s">
        <v>128</v>
      </c>
      <c r="AU123" s="229" t="s">
        <v>86</v>
      </c>
      <c r="AY123" s="17" t="s">
        <v>126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86</v>
      </c>
      <c r="BK123" s="230">
        <f>ROUND(I123*H123,2)</f>
        <v>0</v>
      </c>
      <c r="BL123" s="17" t="s">
        <v>344</v>
      </c>
      <c r="BM123" s="229" t="s">
        <v>160</v>
      </c>
    </row>
    <row r="124" s="2" customFormat="1" ht="16.5" customHeight="1">
      <c r="A124" s="38"/>
      <c r="B124" s="39"/>
      <c r="C124" s="218" t="s">
        <v>133</v>
      </c>
      <c r="D124" s="218" t="s">
        <v>128</v>
      </c>
      <c r="E124" s="219" t="s">
        <v>349</v>
      </c>
      <c r="F124" s="220" t="s">
        <v>350</v>
      </c>
      <c r="G124" s="221" t="s">
        <v>351</v>
      </c>
      <c r="H124" s="222">
        <v>1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43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344</v>
      </c>
      <c r="AT124" s="229" t="s">
        <v>128</v>
      </c>
      <c r="AU124" s="229" t="s">
        <v>86</v>
      </c>
      <c r="AY124" s="17" t="s">
        <v>126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86</v>
      </c>
      <c r="BK124" s="230">
        <f>ROUND(I124*H124,2)</f>
        <v>0</v>
      </c>
      <c r="BL124" s="17" t="s">
        <v>344</v>
      </c>
      <c r="BM124" s="229" t="s">
        <v>168</v>
      </c>
    </row>
    <row r="125" s="2" customFormat="1" ht="24.15" customHeight="1">
      <c r="A125" s="38"/>
      <c r="B125" s="39"/>
      <c r="C125" s="218" t="s">
        <v>155</v>
      </c>
      <c r="D125" s="218" t="s">
        <v>128</v>
      </c>
      <c r="E125" s="219" t="s">
        <v>352</v>
      </c>
      <c r="F125" s="220" t="s">
        <v>353</v>
      </c>
      <c r="G125" s="221" t="s">
        <v>256</v>
      </c>
      <c r="H125" s="222">
        <v>1</v>
      </c>
      <c r="I125" s="223"/>
      <c r="J125" s="224">
        <f>ROUND(I125*H125,2)</f>
        <v>0</v>
      </c>
      <c r="K125" s="220" t="s">
        <v>132</v>
      </c>
      <c r="L125" s="44"/>
      <c r="M125" s="225" t="s">
        <v>1</v>
      </c>
      <c r="N125" s="226" t="s">
        <v>43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344</v>
      </c>
      <c r="AT125" s="229" t="s">
        <v>128</v>
      </c>
      <c r="AU125" s="229" t="s">
        <v>86</v>
      </c>
      <c r="AY125" s="17" t="s">
        <v>126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86</v>
      </c>
      <c r="BK125" s="230">
        <f>ROUND(I125*H125,2)</f>
        <v>0</v>
      </c>
      <c r="BL125" s="17" t="s">
        <v>344</v>
      </c>
      <c r="BM125" s="229" t="s">
        <v>178</v>
      </c>
    </row>
    <row r="126" s="2" customFormat="1" ht="16.5" customHeight="1">
      <c r="A126" s="38"/>
      <c r="B126" s="39"/>
      <c r="C126" s="264" t="s">
        <v>160</v>
      </c>
      <c r="D126" s="264" t="s">
        <v>188</v>
      </c>
      <c r="E126" s="265" t="s">
        <v>354</v>
      </c>
      <c r="F126" s="266" t="s">
        <v>355</v>
      </c>
      <c r="G126" s="267" t="s">
        <v>356</v>
      </c>
      <c r="H126" s="268">
        <v>1</v>
      </c>
      <c r="I126" s="269"/>
      <c r="J126" s="270">
        <f>ROUND(I126*H126,2)</f>
        <v>0</v>
      </c>
      <c r="K126" s="266" t="s">
        <v>1</v>
      </c>
      <c r="L126" s="271"/>
      <c r="M126" s="272" t="s">
        <v>1</v>
      </c>
      <c r="N126" s="273" t="s">
        <v>43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357</v>
      </c>
      <c r="AT126" s="229" t="s">
        <v>188</v>
      </c>
      <c r="AU126" s="229" t="s">
        <v>86</v>
      </c>
      <c r="AY126" s="17" t="s">
        <v>126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86</v>
      </c>
      <c r="BK126" s="230">
        <f>ROUND(I126*H126,2)</f>
        <v>0</v>
      </c>
      <c r="BL126" s="17" t="s">
        <v>344</v>
      </c>
      <c r="BM126" s="229" t="s">
        <v>187</v>
      </c>
    </row>
    <row r="127" s="2" customFormat="1" ht="24.15" customHeight="1">
      <c r="A127" s="38"/>
      <c r="B127" s="39"/>
      <c r="C127" s="218" t="s">
        <v>164</v>
      </c>
      <c r="D127" s="218" t="s">
        <v>128</v>
      </c>
      <c r="E127" s="219" t="s">
        <v>358</v>
      </c>
      <c r="F127" s="220" t="s">
        <v>359</v>
      </c>
      <c r="G127" s="221" t="s">
        <v>281</v>
      </c>
      <c r="H127" s="222">
        <v>3</v>
      </c>
      <c r="I127" s="223"/>
      <c r="J127" s="224">
        <f>ROUND(I127*H127,2)</f>
        <v>0</v>
      </c>
      <c r="K127" s="220" t="s">
        <v>132</v>
      </c>
      <c r="L127" s="44"/>
      <c r="M127" s="225" t="s">
        <v>1</v>
      </c>
      <c r="N127" s="226" t="s">
        <v>43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344</v>
      </c>
      <c r="AT127" s="229" t="s">
        <v>128</v>
      </c>
      <c r="AU127" s="229" t="s">
        <v>86</v>
      </c>
      <c r="AY127" s="17" t="s">
        <v>126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86</v>
      </c>
      <c r="BK127" s="230">
        <f>ROUND(I127*H127,2)</f>
        <v>0</v>
      </c>
      <c r="BL127" s="17" t="s">
        <v>344</v>
      </c>
      <c r="BM127" s="229" t="s">
        <v>207</v>
      </c>
    </row>
    <row r="128" s="2" customFormat="1" ht="24.15" customHeight="1">
      <c r="A128" s="38"/>
      <c r="B128" s="39"/>
      <c r="C128" s="264" t="s">
        <v>168</v>
      </c>
      <c r="D128" s="264" t="s">
        <v>188</v>
      </c>
      <c r="E128" s="265" t="s">
        <v>360</v>
      </c>
      <c r="F128" s="266" t="s">
        <v>361</v>
      </c>
      <c r="G128" s="267" t="s">
        <v>281</v>
      </c>
      <c r="H128" s="268">
        <v>3.1499999999999999</v>
      </c>
      <c r="I128" s="269"/>
      <c r="J128" s="270">
        <f>ROUND(I128*H128,2)</f>
        <v>0</v>
      </c>
      <c r="K128" s="266" t="s">
        <v>132</v>
      </c>
      <c r="L128" s="271"/>
      <c r="M128" s="272" t="s">
        <v>1</v>
      </c>
      <c r="N128" s="273" t="s">
        <v>43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357</v>
      </c>
      <c r="AT128" s="229" t="s">
        <v>188</v>
      </c>
      <c r="AU128" s="229" t="s">
        <v>86</v>
      </c>
      <c r="AY128" s="17" t="s">
        <v>126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86</v>
      </c>
      <c r="BK128" s="230">
        <f>ROUND(I128*H128,2)</f>
        <v>0</v>
      </c>
      <c r="BL128" s="17" t="s">
        <v>344</v>
      </c>
      <c r="BM128" s="229" t="s">
        <v>215</v>
      </c>
    </row>
    <row r="129" s="2" customFormat="1" ht="24.15" customHeight="1">
      <c r="A129" s="38"/>
      <c r="B129" s="39"/>
      <c r="C129" s="218" t="s">
        <v>174</v>
      </c>
      <c r="D129" s="218" t="s">
        <v>128</v>
      </c>
      <c r="E129" s="219" t="s">
        <v>362</v>
      </c>
      <c r="F129" s="220" t="s">
        <v>363</v>
      </c>
      <c r="G129" s="221" t="s">
        <v>256</v>
      </c>
      <c r="H129" s="222">
        <v>14</v>
      </c>
      <c r="I129" s="223"/>
      <c r="J129" s="224">
        <f>ROUND(I129*H129,2)</f>
        <v>0</v>
      </c>
      <c r="K129" s="220" t="s">
        <v>132</v>
      </c>
      <c r="L129" s="44"/>
      <c r="M129" s="225" t="s">
        <v>1</v>
      </c>
      <c r="N129" s="226" t="s">
        <v>43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344</v>
      </c>
      <c r="AT129" s="229" t="s">
        <v>128</v>
      </c>
      <c r="AU129" s="229" t="s">
        <v>86</v>
      </c>
      <c r="AY129" s="17" t="s">
        <v>126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86</v>
      </c>
      <c r="BK129" s="230">
        <f>ROUND(I129*H129,2)</f>
        <v>0</v>
      </c>
      <c r="BL129" s="17" t="s">
        <v>344</v>
      </c>
      <c r="BM129" s="229" t="s">
        <v>223</v>
      </c>
    </row>
    <row r="130" s="2" customFormat="1" ht="16.5" customHeight="1">
      <c r="A130" s="38"/>
      <c r="B130" s="39"/>
      <c r="C130" s="264" t="s">
        <v>178</v>
      </c>
      <c r="D130" s="264" t="s">
        <v>188</v>
      </c>
      <c r="E130" s="265" t="s">
        <v>364</v>
      </c>
      <c r="F130" s="266" t="s">
        <v>365</v>
      </c>
      <c r="G130" s="267" t="s">
        <v>256</v>
      </c>
      <c r="H130" s="268">
        <v>2</v>
      </c>
      <c r="I130" s="269"/>
      <c r="J130" s="270">
        <f>ROUND(I130*H130,2)</f>
        <v>0</v>
      </c>
      <c r="K130" s="266" t="s">
        <v>132</v>
      </c>
      <c r="L130" s="271"/>
      <c r="M130" s="272" t="s">
        <v>1</v>
      </c>
      <c r="N130" s="273" t="s">
        <v>43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357</v>
      </c>
      <c r="AT130" s="229" t="s">
        <v>188</v>
      </c>
      <c r="AU130" s="229" t="s">
        <v>86</v>
      </c>
      <c r="AY130" s="17" t="s">
        <v>126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86</v>
      </c>
      <c r="BK130" s="230">
        <f>ROUND(I130*H130,2)</f>
        <v>0</v>
      </c>
      <c r="BL130" s="17" t="s">
        <v>344</v>
      </c>
      <c r="BM130" s="229" t="s">
        <v>231</v>
      </c>
    </row>
    <row r="131" s="2" customFormat="1" ht="16.5" customHeight="1">
      <c r="A131" s="38"/>
      <c r="B131" s="39"/>
      <c r="C131" s="264" t="s">
        <v>183</v>
      </c>
      <c r="D131" s="264" t="s">
        <v>188</v>
      </c>
      <c r="E131" s="265" t="s">
        <v>366</v>
      </c>
      <c r="F131" s="266" t="s">
        <v>367</v>
      </c>
      <c r="G131" s="267" t="s">
        <v>256</v>
      </c>
      <c r="H131" s="268">
        <v>12</v>
      </c>
      <c r="I131" s="269"/>
      <c r="J131" s="270">
        <f>ROUND(I131*H131,2)</f>
        <v>0</v>
      </c>
      <c r="K131" s="266" t="s">
        <v>132</v>
      </c>
      <c r="L131" s="271"/>
      <c r="M131" s="272" t="s">
        <v>1</v>
      </c>
      <c r="N131" s="273" t="s">
        <v>43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357</v>
      </c>
      <c r="AT131" s="229" t="s">
        <v>188</v>
      </c>
      <c r="AU131" s="229" t="s">
        <v>86</v>
      </c>
      <c r="AY131" s="17" t="s">
        <v>126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86</v>
      </c>
      <c r="BK131" s="230">
        <f>ROUND(I131*H131,2)</f>
        <v>0</v>
      </c>
      <c r="BL131" s="17" t="s">
        <v>344</v>
      </c>
      <c r="BM131" s="229" t="s">
        <v>239</v>
      </c>
    </row>
    <row r="132" s="2" customFormat="1" ht="16.5" customHeight="1">
      <c r="A132" s="38"/>
      <c r="B132" s="39"/>
      <c r="C132" s="264" t="s">
        <v>187</v>
      </c>
      <c r="D132" s="264" t="s">
        <v>188</v>
      </c>
      <c r="E132" s="265" t="s">
        <v>368</v>
      </c>
      <c r="F132" s="266" t="s">
        <v>369</v>
      </c>
      <c r="G132" s="267" t="s">
        <v>356</v>
      </c>
      <c r="H132" s="268">
        <v>14</v>
      </c>
      <c r="I132" s="269"/>
      <c r="J132" s="270">
        <f>ROUND(I132*H132,2)</f>
        <v>0</v>
      </c>
      <c r="K132" s="266" t="s">
        <v>1</v>
      </c>
      <c r="L132" s="271"/>
      <c r="M132" s="272" t="s">
        <v>1</v>
      </c>
      <c r="N132" s="273" t="s">
        <v>43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357</v>
      </c>
      <c r="AT132" s="229" t="s">
        <v>188</v>
      </c>
      <c r="AU132" s="229" t="s">
        <v>86</v>
      </c>
      <c r="AY132" s="17" t="s">
        <v>126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86</v>
      </c>
      <c r="BK132" s="230">
        <f>ROUND(I132*H132,2)</f>
        <v>0</v>
      </c>
      <c r="BL132" s="17" t="s">
        <v>344</v>
      </c>
      <c r="BM132" s="229" t="s">
        <v>248</v>
      </c>
    </row>
    <row r="133" s="2" customFormat="1" ht="24.15" customHeight="1">
      <c r="A133" s="38"/>
      <c r="B133" s="39"/>
      <c r="C133" s="218" t="s">
        <v>194</v>
      </c>
      <c r="D133" s="218" t="s">
        <v>128</v>
      </c>
      <c r="E133" s="219" t="s">
        <v>370</v>
      </c>
      <c r="F133" s="220" t="s">
        <v>371</v>
      </c>
      <c r="G133" s="221" t="s">
        <v>281</v>
      </c>
      <c r="H133" s="222">
        <v>606</v>
      </c>
      <c r="I133" s="223"/>
      <c r="J133" s="224">
        <f>ROUND(I133*H133,2)</f>
        <v>0</v>
      </c>
      <c r="K133" s="220" t="s">
        <v>132</v>
      </c>
      <c r="L133" s="44"/>
      <c r="M133" s="225" t="s">
        <v>1</v>
      </c>
      <c r="N133" s="226" t="s">
        <v>43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344</v>
      </c>
      <c r="AT133" s="229" t="s">
        <v>128</v>
      </c>
      <c r="AU133" s="229" t="s">
        <v>86</v>
      </c>
      <c r="AY133" s="17" t="s">
        <v>126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86</v>
      </c>
      <c r="BK133" s="230">
        <f>ROUND(I133*H133,2)</f>
        <v>0</v>
      </c>
      <c r="BL133" s="17" t="s">
        <v>344</v>
      </c>
      <c r="BM133" s="229" t="s">
        <v>258</v>
      </c>
    </row>
    <row r="134" s="2" customFormat="1" ht="24.15" customHeight="1">
      <c r="A134" s="38"/>
      <c r="B134" s="39"/>
      <c r="C134" s="264" t="s">
        <v>207</v>
      </c>
      <c r="D134" s="264" t="s">
        <v>188</v>
      </c>
      <c r="E134" s="265" t="s">
        <v>372</v>
      </c>
      <c r="F134" s="266" t="s">
        <v>373</v>
      </c>
      <c r="G134" s="267" t="s">
        <v>281</v>
      </c>
      <c r="H134" s="268">
        <v>606</v>
      </c>
      <c r="I134" s="269"/>
      <c r="J134" s="270">
        <f>ROUND(I134*H134,2)</f>
        <v>0</v>
      </c>
      <c r="K134" s="266" t="s">
        <v>132</v>
      </c>
      <c r="L134" s="271"/>
      <c r="M134" s="272" t="s">
        <v>1</v>
      </c>
      <c r="N134" s="273" t="s">
        <v>43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357</v>
      </c>
      <c r="AT134" s="229" t="s">
        <v>188</v>
      </c>
      <c r="AU134" s="229" t="s">
        <v>86</v>
      </c>
      <c r="AY134" s="17" t="s">
        <v>126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86</v>
      </c>
      <c r="BK134" s="230">
        <f>ROUND(I134*H134,2)</f>
        <v>0</v>
      </c>
      <c r="BL134" s="17" t="s">
        <v>344</v>
      </c>
      <c r="BM134" s="229" t="s">
        <v>266</v>
      </c>
    </row>
    <row r="135" s="2" customFormat="1" ht="33" customHeight="1">
      <c r="A135" s="38"/>
      <c r="B135" s="39"/>
      <c r="C135" s="218" t="s">
        <v>8</v>
      </c>
      <c r="D135" s="218" t="s">
        <v>128</v>
      </c>
      <c r="E135" s="219" t="s">
        <v>374</v>
      </c>
      <c r="F135" s="220" t="s">
        <v>375</v>
      </c>
      <c r="G135" s="221" t="s">
        <v>256</v>
      </c>
      <c r="H135" s="222">
        <v>28</v>
      </c>
      <c r="I135" s="223"/>
      <c r="J135" s="224">
        <f>ROUND(I135*H135,2)</f>
        <v>0</v>
      </c>
      <c r="K135" s="220" t="s">
        <v>132</v>
      </c>
      <c r="L135" s="44"/>
      <c r="M135" s="225" t="s">
        <v>1</v>
      </c>
      <c r="N135" s="226" t="s">
        <v>43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344</v>
      </c>
      <c r="AT135" s="229" t="s">
        <v>128</v>
      </c>
      <c r="AU135" s="229" t="s">
        <v>86</v>
      </c>
      <c r="AY135" s="17" t="s">
        <v>126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86</v>
      </c>
      <c r="BK135" s="230">
        <f>ROUND(I135*H135,2)</f>
        <v>0</v>
      </c>
      <c r="BL135" s="17" t="s">
        <v>344</v>
      </c>
      <c r="BM135" s="229" t="s">
        <v>274</v>
      </c>
    </row>
    <row r="136" s="2" customFormat="1" ht="16.5" customHeight="1">
      <c r="A136" s="38"/>
      <c r="B136" s="39"/>
      <c r="C136" s="264" t="s">
        <v>215</v>
      </c>
      <c r="D136" s="264" t="s">
        <v>188</v>
      </c>
      <c r="E136" s="265" t="s">
        <v>376</v>
      </c>
      <c r="F136" s="266" t="s">
        <v>377</v>
      </c>
      <c r="G136" s="267" t="s">
        <v>356</v>
      </c>
      <c r="H136" s="268">
        <v>28</v>
      </c>
      <c r="I136" s="269"/>
      <c r="J136" s="270">
        <f>ROUND(I136*H136,2)</f>
        <v>0</v>
      </c>
      <c r="K136" s="266" t="s">
        <v>1</v>
      </c>
      <c r="L136" s="271"/>
      <c r="M136" s="272" t="s">
        <v>1</v>
      </c>
      <c r="N136" s="273" t="s">
        <v>43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357</v>
      </c>
      <c r="AT136" s="229" t="s">
        <v>188</v>
      </c>
      <c r="AU136" s="229" t="s">
        <v>86</v>
      </c>
      <c r="AY136" s="17" t="s">
        <v>126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86</v>
      </c>
      <c r="BK136" s="230">
        <f>ROUND(I136*H136,2)</f>
        <v>0</v>
      </c>
      <c r="BL136" s="17" t="s">
        <v>344</v>
      </c>
      <c r="BM136" s="229" t="s">
        <v>283</v>
      </c>
    </row>
    <row r="137" s="2" customFormat="1" ht="24.15" customHeight="1">
      <c r="A137" s="38"/>
      <c r="B137" s="39"/>
      <c r="C137" s="218" t="s">
        <v>219</v>
      </c>
      <c r="D137" s="218" t="s">
        <v>128</v>
      </c>
      <c r="E137" s="219" t="s">
        <v>378</v>
      </c>
      <c r="F137" s="220" t="s">
        <v>379</v>
      </c>
      <c r="G137" s="221" t="s">
        <v>281</v>
      </c>
      <c r="H137" s="222">
        <v>28</v>
      </c>
      <c r="I137" s="223"/>
      <c r="J137" s="224">
        <f>ROUND(I137*H137,2)</f>
        <v>0</v>
      </c>
      <c r="K137" s="220" t="s">
        <v>132</v>
      </c>
      <c r="L137" s="44"/>
      <c r="M137" s="225" t="s">
        <v>1</v>
      </c>
      <c r="N137" s="226" t="s">
        <v>43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344</v>
      </c>
      <c r="AT137" s="229" t="s">
        <v>128</v>
      </c>
      <c r="AU137" s="229" t="s">
        <v>86</v>
      </c>
      <c r="AY137" s="17" t="s">
        <v>126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86</v>
      </c>
      <c r="BK137" s="230">
        <f>ROUND(I137*H137,2)</f>
        <v>0</v>
      </c>
      <c r="BL137" s="17" t="s">
        <v>344</v>
      </c>
      <c r="BM137" s="229" t="s">
        <v>294</v>
      </c>
    </row>
    <row r="138" s="2" customFormat="1" ht="16.5" customHeight="1">
      <c r="A138" s="38"/>
      <c r="B138" s="39"/>
      <c r="C138" s="264" t="s">
        <v>223</v>
      </c>
      <c r="D138" s="264" t="s">
        <v>188</v>
      </c>
      <c r="E138" s="265" t="s">
        <v>380</v>
      </c>
      <c r="F138" s="266" t="s">
        <v>381</v>
      </c>
      <c r="G138" s="267" t="s">
        <v>191</v>
      </c>
      <c r="H138" s="268">
        <v>18.199999999999999</v>
      </c>
      <c r="I138" s="269"/>
      <c r="J138" s="270">
        <f>ROUND(I138*H138,2)</f>
        <v>0</v>
      </c>
      <c r="K138" s="266" t="s">
        <v>132</v>
      </c>
      <c r="L138" s="271"/>
      <c r="M138" s="272" t="s">
        <v>1</v>
      </c>
      <c r="N138" s="273" t="s">
        <v>43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357</v>
      </c>
      <c r="AT138" s="229" t="s">
        <v>188</v>
      </c>
      <c r="AU138" s="229" t="s">
        <v>86</v>
      </c>
      <c r="AY138" s="17" t="s">
        <v>126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86</v>
      </c>
      <c r="BK138" s="230">
        <f>ROUND(I138*H138,2)</f>
        <v>0</v>
      </c>
      <c r="BL138" s="17" t="s">
        <v>344</v>
      </c>
      <c r="BM138" s="229" t="s">
        <v>307</v>
      </c>
    </row>
    <row r="139" s="2" customFormat="1" ht="16.5" customHeight="1">
      <c r="A139" s="38"/>
      <c r="B139" s="39"/>
      <c r="C139" s="218" t="s">
        <v>227</v>
      </c>
      <c r="D139" s="218" t="s">
        <v>128</v>
      </c>
      <c r="E139" s="219" t="s">
        <v>382</v>
      </c>
      <c r="F139" s="220" t="s">
        <v>383</v>
      </c>
      <c r="G139" s="221" t="s">
        <v>256</v>
      </c>
      <c r="H139" s="222">
        <v>14</v>
      </c>
      <c r="I139" s="223"/>
      <c r="J139" s="224">
        <f>ROUND(I139*H139,2)</f>
        <v>0</v>
      </c>
      <c r="K139" s="220" t="s">
        <v>132</v>
      </c>
      <c r="L139" s="44"/>
      <c r="M139" s="225" t="s">
        <v>1</v>
      </c>
      <c r="N139" s="226" t="s">
        <v>43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344</v>
      </c>
      <c r="AT139" s="229" t="s">
        <v>128</v>
      </c>
      <c r="AU139" s="229" t="s">
        <v>86</v>
      </c>
      <c r="AY139" s="17" t="s">
        <v>126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86</v>
      </c>
      <c r="BK139" s="230">
        <f>ROUND(I139*H139,2)</f>
        <v>0</v>
      </c>
      <c r="BL139" s="17" t="s">
        <v>344</v>
      </c>
      <c r="BM139" s="229" t="s">
        <v>317</v>
      </c>
    </row>
    <row r="140" s="2" customFormat="1" ht="24.15" customHeight="1">
      <c r="A140" s="38"/>
      <c r="B140" s="39"/>
      <c r="C140" s="264" t="s">
        <v>231</v>
      </c>
      <c r="D140" s="264" t="s">
        <v>188</v>
      </c>
      <c r="E140" s="265" t="s">
        <v>384</v>
      </c>
      <c r="F140" s="266" t="s">
        <v>385</v>
      </c>
      <c r="G140" s="267" t="s">
        <v>256</v>
      </c>
      <c r="H140" s="268">
        <v>14</v>
      </c>
      <c r="I140" s="269"/>
      <c r="J140" s="270">
        <f>ROUND(I140*H140,2)</f>
        <v>0</v>
      </c>
      <c r="K140" s="266" t="s">
        <v>132</v>
      </c>
      <c r="L140" s="271"/>
      <c r="M140" s="272" t="s">
        <v>1</v>
      </c>
      <c r="N140" s="273" t="s">
        <v>43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357</v>
      </c>
      <c r="AT140" s="229" t="s">
        <v>188</v>
      </c>
      <c r="AU140" s="229" t="s">
        <v>86</v>
      </c>
      <c r="AY140" s="17" t="s">
        <v>126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86</v>
      </c>
      <c r="BK140" s="230">
        <f>ROUND(I140*H140,2)</f>
        <v>0</v>
      </c>
      <c r="BL140" s="17" t="s">
        <v>344</v>
      </c>
      <c r="BM140" s="229" t="s">
        <v>327</v>
      </c>
    </row>
    <row r="141" s="2" customFormat="1" ht="16.5" customHeight="1">
      <c r="A141" s="38"/>
      <c r="B141" s="39"/>
      <c r="C141" s="264" t="s">
        <v>7</v>
      </c>
      <c r="D141" s="264" t="s">
        <v>188</v>
      </c>
      <c r="E141" s="265" t="s">
        <v>386</v>
      </c>
      <c r="F141" s="266" t="s">
        <v>387</v>
      </c>
      <c r="G141" s="267" t="s">
        <v>256</v>
      </c>
      <c r="H141" s="268">
        <v>14</v>
      </c>
      <c r="I141" s="269"/>
      <c r="J141" s="270">
        <f>ROUND(I141*H141,2)</f>
        <v>0</v>
      </c>
      <c r="K141" s="266" t="s">
        <v>132</v>
      </c>
      <c r="L141" s="271"/>
      <c r="M141" s="272" t="s">
        <v>1</v>
      </c>
      <c r="N141" s="273" t="s">
        <v>43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357</v>
      </c>
      <c r="AT141" s="229" t="s">
        <v>188</v>
      </c>
      <c r="AU141" s="229" t="s">
        <v>86</v>
      </c>
      <c r="AY141" s="17" t="s">
        <v>126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86</v>
      </c>
      <c r="BK141" s="230">
        <f>ROUND(I141*H141,2)</f>
        <v>0</v>
      </c>
      <c r="BL141" s="17" t="s">
        <v>344</v>
      </c>
      <c r="BM141" s="229" t="s">
        <v>388</v>
      </c>
    </row>
    <row r="142" s="2" customFormat="1" ht="16.5" customHeight="1">
      <c r="A142" s="38"/>
      <c r="B142" s="39"/>
      <c r="C142" s="218" t="s">
        <v>239</v>
      </c>
      <c r="D142" s="218" t="s">
        <v>128</v>
      </c>
      <c r="E142" s="219" t="s">
        <v>389</v>
      </c>
      <c r="F142" s="220" t="s">
        <v>390</v>
      </c>
      <c r="G142" s="221" t="s">
        <v>256</v>
      </c>
      <c r="H142" s="222">
        <v>14</v>
      </c>
      <c r="I142" s="223"/>
      <c r="J142" s="224">
        <f>ROUND(I142*H142,2)</f>
        <v>0</v>
      </c>
      <c r="K142" s="220" t="s">
        <v>132</v>
      </c>
      <c r="L142" s="44"/>
      <c r="M142" s="225" t="s">
        <v>1</v>
      </c>
      <c r="N142" s="226" t="s">
        <v>43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344</v>
      </c>
      <c r="AT142" s="229" t="s">
        <v>128</v>
      </c>
      <c r="AU142" s="229" t="s">
        <v>86</v>
      </c>
      <c r="AY142" s="17" t="s">
        <v>126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86</v>
      </c>
      <c r="BK142" s="230">
        <f>ROUND(I142*H142,2)</f>
        <v>0</v>
      </c>
      <c r="BL142" s="17" t="s">
        <v>344</v>
      </c>
      <c r="BM142" s="229" t="s">
        <v>391</v>
      </c>
    </row>
    <row r="143" s="2" customFormat="1" ht="16.5" customHeight="1">
      <c r="A143" s="38"/>
      <c r="B143" s="39"/>
      <c r="C143" s="264" t="s">
        <v>244</v>
      </c>
      <c r="D143" s="264" t="s">
        <v>188</v>
      </c>
      <c r="E143" s="265" t="s">
        <v>392</v>
      </c>
      <c r="F143" s="266" t="s">
        <v>393</v>
      </c>
      <c r="G143" s="267" t="s">
        <v>356</v>
      </c>
      <c r="H143" s="268">
        <v>14</v>
      </c>
      <c r="I143" s="269"/>
      <c r="J143" s="270">
        <f>ROUND(I143*H143,2)</f>
        <v>0</v>
      </c>
      <c r="K143" s="266" t="s">
        <v>1</v>
      </c>
      <c r="L143" s="271"/>
      <c r="M143" s="272" t="s">
        <v>1</v>
      </c>
      <c r="N143" s="273" t="s">
        <v>43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357</v>
      </c>
      <c r="AT143" s="229" t="s">
        <v>188</v>
      </c>
      <c r="AU143" s="229" t="s">
        <v>86</v>
      </c>
      <c r="AY143" s="17" t="s">
        <v>126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86</v>
      </c>
      <c r="BK143" s="230">
        <f>ROUND(I143*H143,2)</f>
        <v>0</v>
      </c>
      <c r="BL143" s="17" t="s">
        <v>344</v>
      </c>
      <c r="BM143" s="229" t="s">
        <v>394</v>
      </c>
    </row>
    <row r="144" s="2" customFormat="1" ht="37.8" customHeight="1">
      <c r="A144" s="38"/>
      <c r="B144" s="39"/>
      <c r="C144" s="218" t="s">
        <v>248</v>
      </c>
      <c r="D144" s="218" t="s">
        <v>128</v>
      </c>
      <c r="E144" s="219" t="s">
        <v>395</v>
      </c>
      <c r="F144" s="220" t="s">
        <v>396</v>
      </c>
      <c r="G144" s="221" t="s">
        <v>281</v>
      </c>
      <c r="H144" s="222">
        <v>98</v>
      </c>
      <c r="I144" s="223"/>
      <c r="J144" s="224">
        <f>ROUND(I144*H144,2)</f>
        <v>0</v>
      </c>
      <c r="K144" s="220" t="s">
        <v>132</v>
      </c>
      <c r="L144" s="44"/>
      <c r="M144" s="225" t="s">
        <v>1</v>
      </c>
      <c r="N144" s="226" t="s">
        <v>43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344</v>
      </c>
      <c r="AT144" s="229" t="s">
        <v>128</v>
      </c>
      <c r="AU144" s="229" t="s">
        <v>86</v>
      </c>
      <c r="AY144" s="17" t="s">
        <v>126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86</v>
      </c>
      <c r="BK144" s="230">
        <f>ROUND(I144*H144,2)</f>
        <v>0</v>
      </c>
      <c r="BL144" s="17" t="s">
        <v>344</v>
      </c>
      <c r="BM144" s="229" t="s">
        <v>397</v>
      </c>
    </row>
    <row r="145" s="2" customFormat="1" ht="24.15" customHeight="1">
      <c r="A145" s="38"/>
      <c r="B145" s="39"/>
      <c r="C145" s="264" t="s">
        <v>253</v>
      </c>
      <c r="D145" s="264" t="s">
        <v>188</v>
      </c>
      <c r="E145" s="265" t="s">
        <v>398</v>
      </c>
      <c r="F145" s="266" t="s">
        <v>399</v>
      </c>
      <c r="G145" s="267" t="s">
        <v>281</v>
      </c>
      <c r="H145" s="268">
        <v>98</v>
      </c>
      <c r="I145" s="269"/>
      <c r="J145" s="270">
        <f>ROUND(I145*H145,2)</f>
        <v>0</v>
      </c>
      <c r="K145" s="266" t="s">
        <v>132</v>
      </c>
      <c r="L145" s="271"/>
      <c r="M145" s="272" t="s">
        <v>1</v>
      </c>
      <c r="N145" s="273" t="s">
        <v>43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357</v>
      </c>
      <c r="AT145" s="229" t="s">
        <v>188</v>
      </c>
      <c r="AU145" s="229" t="s">
        <v>86</v>
      </c>
      <c r="AY145" s="17" t="s">
        <v>126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86</v>
      </c>
      <c r="BK145" s="230">
        <f>ROUND(I145*H145,2)</f>
        <v>0</v>
      </c>
      <c r="BL145" s="17" t="s">
        <v>344</v>
      </c>
      <c r="BM145" s="229" t="s">
        <v>400</v>
      </c>
    </row>
    <row r="146" s="2" customFormat="1" ht="24.15" customHeight="1">
      <c r="A146" s="38"/>
      <c r="B146" s="39"/>
      <c r="C146" s="218" t="s">
        <v>258</v>
      </c>
      <c r="D146" s="218" t="s">
        <v>128</v>
      </c>
      <c r="E146" s="219" t="s">
        <v>401</v>
      </c>
      <c r="F146" s="220" t="s">
        <v>402</v>
      </c>
      <c r="G146" s="221" t="s">
        <v>256</v>
      </c>
      <c r="H146" s="222">
        <v>14</v>
      </c>
      <c r="I146" s="223"/>
      <c r="J146" s="224">
        <f>ROUND(I146*H146,2)</f>
        <v>0</v>
      </c>
      <c r="K146" s="220" t="s">
        <v>132</v>
      </c>
      <c r="L146" s="44"/>
      <c r="M146" s="225" t="s">
        <v>1</v>
      </c>
      <c r="N146" s="226" t="s">
        <v>43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344</v>
      </c>
      <c r="AT146" s="229" t="s">
        <v>128</v>
      </c>
      <c r="AU146" s="229" t="s">
        <v>86</v>
      </c>
      <c r="AY146" s="17" t="s">
        <v>126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86</v>
      </c>
      <c r="BK146" s="230">
        <f>ROUND(I146*H146,2)</f>
        <v>0</v>
      </c>
      <c r="BL146" s="17" t="s">
        <v>344</v>
      </c>
      <c r="BM146" s="229" t="s">
        <v>403</v>
      </c>
    </row>
    <row r="147" s="2" customFormat="1" ht="16.5" customHeight="1">
      <c r="A147" s="38"/>
      <c r="B147" s="39"/>
      <c r="C147" s="264" t="s">
        <v>262</v>
      </c>
      <c r="D147" s="264" t="s">
        <v>188</v>
      </c>
      <c r="E147" s="265" t="s">
        <v>404</v>
      </c>
      <c r="F147" s="266" t="s">
        <v>405</v>
      </c>
      <c r="G147" s="267" t="s">
        <v>356</v>
      </c>
      <c r="H147" s="268">
        <v>12</v>
      </c>
      <c r="I147" s="269"/>
      <c r="J147" s="270">
        <f>ROUND(I147*H147,2)</f>
        <v>0</v>
      </c>
      <c r="K147" s="266" t="s">
        <v>1</v>
      </c>
      <c r="L147" s="271"/>
      <c r="M147" s="272" t="s">
        <v>1</v>
      </c>
      <c r="N147" s="273" t="s">
        <v>43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357</v>
      </c>
      <c r="AT147" s="229" t="s">
        <v>188</v>
      </c>
      <c r="AU147" s="229" t="s">
        <v>86</v>
      </c>
      <c r="AY147" s="17" t="s">
        <v>126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86</v>
      </c>
      <c r="BK147" s="230">
        <f>ROUND(I147*H147,2)</f>
        <v>0</v>
      </c>
      <c r="BL147" s="17" t="s">
        <v>344</v>
      </c>
      <c r="BM147" s="229" t="s">
        <v>406</v>
      </c>
    </row>
    <row r="148" s="2" customFormat="1" ht="16.5" customHeight="1">
      <c r="A148" s="38"/>
      <c r="B148" s="39"/>
      <c r="C148" s="264" t="s">
        <v>266</v>
      </c>
      <c r="D148" s="264" t="s">
        <v>188</v>
      </c>
      <c r="E148" s="265" t="s">
        <v>407</v>
      </c>
      <c r="F148" s="266" t="s">
        <v>408</v>
      </c>
      <c r="G148" s="267" t="s">
        <v>356</v>
      </c>
      <c r="H148" s="268">
        <v>2</v>
      </c>
      <c r="I148" s="269"/>
      <c r="J148" s="270">
        <f>ROUND(I148*H148,2)</f>
        <v>0</v>
      </c>
      <c r="K148" s="266" t="s">
        <v>1</v>
      </c>
      <c r="L148" s="271"/>
      <c r="M148" s="272" t="s">
        <v>1</v>
      </c>
      <c r="N148" s="273" t="s">
        <v>43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357</v>
      </c>
      <c r="AT148" s="229" t="s">
        <v>188</v>
      </c>
      <c r="AU148" s="229" t="s">
        <v>86</v>
      </c>
      <c r="AY148" s="17" t="s">
        <v>126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86</v>
      </c>
      <c r="BK148" s="230">
        <f>ROUND(I148*H148,2)</f>
        <v>0</v>
      </c>
      <c r="BL148" s="17" t="s">
        <v>344</v>
      </c>
      <c r="BM148" s="229" t="s">
        <v>409</v>
      </c>
    </row>
    <row r="149" s="2" customFormat="1" ht="16.5" customHeight="1">
      <c r="A149" s="38"/>
      <c r="B149" s="39"/>
      <c r="C149" s="264" t="s">
        <v>270</v>
      </c>
      <c r="D149" s="264" t="s">
        <v>188</v>
      </c>
      <c r="E149" s="265" t="s">
        <v>410</v>
      </c>
      <c r="F149" s="266" t="s">
        <v>411</v>
      </c>
      <c r="G149" s="267" t="s">
        <v>356</v>
      </c>
      <c r="H149" s="268">
        <v>14</v>
      </c>
      <c r="I149" s="269"/>
      <c r="J149" s="270">
        <f>ROUND(I149*H149,2)</f>
        <v>0</v>
      </c>
      <c r="K149" s="266" t="s">
        <v>1</v>
      </c>
      <c r="L149" s="271"/>
      <c r="M149" s="272" t="s">
        <v>1</v>
      </c>
      <c r="N149" s="273" t="s">
        <v>43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357</v>
      </c>
      <c r="AT149" s="229" t="s">
        <v>188</v>
      </c>
      <c r="AU149" s="229" t="s">
        <v>86</v>
      </c>
      <c r="AY149" s="17" t="s">
        <v>126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86</v>
      </c>
      <c r="BK149" s="230">
        <f>ROUND(I149*H149,2)</f>
        <v>0</v>
      </c>
      <c r="BL149" s="17" t="s">
        <v>344</v>
      </c>
      <c r="BM149" s="229" t="s">
        <v>412</v>
      </c>
    </row>
    <row r="150" s="2" customFormat="1" ht="37.8" customHeight="1">
      <c r="A150" s="38"/>
      <c r="B150" s="39"/>
      <c r="C150" s="218" t="s">
        <v>274</v>
      </c>
      <c r="D150" s="218" t="s">
        <v>128</v>
      </c>
      <c r="E150" s="219" t="s">
        <v>413</v>
      </c>
      <c r="F150" s="220" t="s">
        <v>414</v>
      </c>
      <c r="G150" s="221" t="s">
        <v>256</v>
      </c>
      <c r="H150" s="222">
        <v>84</v>
      </c>
      <c r="I150" s="223"/>
      <c r="J150" s="224">
        <f>ROUND(I150*H150,2)</f>
        <v>0</v>
      </c>
      <c r="K150" s="220" t="s">
        <v>132</v>
      </c>
      <c r="L150" s="44"/>
      <c r="M150" s="225" t="s">
        <v>1</v>
      </c>
      <c r="N150" s="226" t="s">
        <v>43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344</v>
      </c>
      <c r="AT150" s="229" t="s">
        <v>128</v>
      </c>
      <c r="AU150" s="229" t="s">
        <v>86</v>
      </c>
      <c r="AY150" s="17" t="s">
        <v>126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86</v>
      </c>
      <c r="BK150" s="230">
        <f>ROUND(I150*H150,2)</f>
        <v>0</v>
      </c>
      <c r="BL150" s="17" t="s">
        <v>344</v>
      </c>
      <c r="BM150" s="229" t="s">
        <v>415</v>
      </c>
    </row>
    <row r="151" s="2" customFormat="1" ht="37.8" customHeight="1">
      <c r="A151" s="38"/>
      <c r="B151" s="39"/>
      <c r="C151" s="218" t="s">
        <v>278</v>
      </c>
      <c r="D151" s="218" t="s">
        <v>128</v>
      </c>
      <c r="E151" s="219" t="s">
        <v>416</v>
      </c>
      <c r="F151" s="220" t="s">
        <v>417</v>
      </c>
      <c r="G151" s="221" t="s">
        <v>256</v>
      </c>
      <c r="H151" s="222">
        <v>112</v>
      </c>
      <c r="I151" s="223"/>
      <c r="J151" s="224">
        <f>ROUND(I151*H151,2)</f>
        <v>0</v>
      </c>
      <c r="K151" s="220" t="s">
        <v>132</v>
      </c>
      <c r="L151" s="44"/>
      <c r="M151" s="225" t="s">
        <v>1</v>
      </c>
      <c r="N151" s="226" t="s">
        <v>43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344</v>
      </c>
      <c r="AT151" s="229" t="s">
        <v>128</v>
      </c>
      <c r="AU151" s="229" t="s">
        <v>86</v>
      </c>
      <c r="AY151" s="17" t="s">
        <v>126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86</v>
      </c>
      <c r="BK151" s="230">
        <f>ROUND(I151*H151,2)</f>
        <v>0</v>
      </c>
      <c r="BL151" s="17" t="s">
        <v>344</v>
      </c>
      <c r="BM151" s="229" t="s">
        <v>418</v>
      </c>
    </row>
    <row r="152" s="2" customFormat="1" ht="37.8" customHeight="1">
      <c r="A152" s="38"/>
      <c r="B152" s="39"/>
      <c r="C152" s="218" t="s">
        <v>283</v>
      </c>
      <c r="D152" s="218" t="s">
        <v>128</v>
      </c>
      <c r="E152" s="219" t="s">
        <v>419</v>
      </c>
      <c r="F152" s="220" t="s">
        <v>420</v>
      </c>
      <c r="G152" s="221" t="s">
        <v>281</v>
      </c>
      <c r="H152" s="222">
        <v>550</v>
      </c>
      <c r="I152" s="223"/>
      <c r="J152" s="224">
        <f>ROUND(I152*H152,2)</f>
        <v>0</v>
      </c>
      <c r="K152" s="220" t="s">
        <v>132</v>
      </c>
      <c r="L152" s="44"/>
      <c r="M152" s="225" t="s">
        <v>1</v>
      </c>
      <c r="N152" s="226" t="s">
        <v>43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344</v>
      </c>
      <c r="AT152" s="229" t="s">
        <v>128</v>
      </c>
      <c r="AU152" s="229" t="s">
        <v>86</v>
      </c>
      <c r="AY152" s="17" t="s">
        <v>126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86</v>
      </c>
      <c r="BK152" s="230">
        <f>ROUND(I152*H152,2)</f>
        <v>0</v>
      </c>
      <c r="BL152" s="17" t="s">
        <v>344</v>
      </c>
      <c r="BM152" s="229" t="s">
        <v>344</v>
      </c>
    </row>
    <row r="153" s="2" customFormat="1" ht="16.5" customHeight="1">
      <c r="A153" s="38"/>
      <c r="B153" s="39"/>
      <c r="C153" s="264" t="s">
        <v>290</v>
      </c>
      <c r="D153" s="264" t="s">
        <v>188</v>
      </c>
      <c r="E153" s="265" t="s">
        <v>421</v>
      </c>
      <c r="F153" s="266" t="s">
        <v>422</v>
      </c>
      <c r="G153" s="267" t="s">
        <v>191</v>
      </c>
      <c r="H153" s="268">
        <v>550</v>
      </c>
      <c r="I153" s="269"/>
      <c r="J153" s="270">
        <f>ROUND(I153*H153,2)</f>
        <v>0</v>
      </c>
      <c r="K153" s="266" t="s">
        <v>132</v>
      </c>
      <c r="L153" s="271"/>
      <c r="M153" s="272" t="s">
        <v>1</v>
      </c>
      <c r="N153" s="273" t="s">
        <v>43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357</v>
      </c>
      <c r="AT153" s="229" t="s">
        <v>188</v>
      </c>
      <c r="AU153" s="229" t="s">
        <v>86</v>
      </c>
      <c r="AY153" s="17" t="s">
        <v>126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86</v>
      </c>
      <c r="BK153" s="230">
        <f>ROUND(I153*H153,2)</f>
        <v>0</v>
      </c>
      <c r="BL153" s="17" t="s">
        <v>344</v>
      </c>
      <c r="BM153" s="229" t="s">
        <v>423</v>
      </c>
    </row>
    <row r="154" s="2" customFormat="1" ht="21.75" customHeight="1">
      <c r="A154" s="38"/>
      <c r="B154" s="39"/>
      <c r="C154" s="218" t="s">
        <v>294</v>
      </c>
      <c r="D154" s="218" t="s">
        <v>128</v>
      </c>
      <c r="E154" s="219" t="s">
        <v>424</v>
      </c>
      <c r="F154" s="220" t="s">
        <v>425</v>
      </c>
      <c r="G154" s="221" t="s">
        <v>256</v>
      </c>
      <c r="H154" s="222">
        <v>22</v>
      </c>
      <c r="I154" s="223"/>
      <c r="J154" s="224">
        <f>ROUND(I154*H154,2)</f>
        <v>0</v>
      </c>
      <c r="K154" s="220" t="s">
        <v>132</v>
      </c>
      <c r="L154" s="44"/>
      <c r="M154" s="225" t="s">
        <v>1</v>
      </c>
      <c r="N154" s="226" t="s">
        <v>43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344</v>
      </c>
      <c r="AT154" s="229" t="s">
        <v>128</v>
      </c>
      <c r="AU154" s="229" t="s">
        <v>86</v>
      </c>
      <c r="AY154" s="17" t="s">
        <v>126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86</v>
      </c>
      <c r="BK154" s="230">
        <f>ROUND(I154*H154,2)</f>
        <v>0</v>
      </c>
      <c r="BL154" s="17" t="s">
        <v>344</v>
      </c>
      <c r="BM154" s="229" t="s">
        <v>426</v>
      </c>
    </row>
    <row r="155" s="2" customFormat="1" ht="24.15" customHeight="1">
      <c r="A155" s="38"/>
      <c r="B155" s="39"/>
      <c r="C155" s="264" t="s">
        <v>299</v>
      </c>
      <c r="D155" s="264" t="s">
        <v>188</v>
      </c>
      <c r="E155" s="265" t="s">
        <v>427</v>
      </c>
      <c r="F155" s="266" t="s">
        <v>428</v>
      </c>
      <c r="G155" s="267" t="s">
        <v>256</v>
      </c>
      <c r="H155" s="268">
        <v>22</v>
      </c>
      <c r="I155" s="269"/>
      <c r="J155" s="270">
        <f>ROUND(I155*H155,2)</f>
        <v>0</v>
      </c>
      <c r="K155" s="266" t="s">
        <v>132</v>
      </c>
      <c r="L155" s="271"/>
      <c r="M155" s="272" t="s">
        <v>1</v>
      </c>
      <c r="N155" s="273" t="s">
        <v>43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357</v>
      </c>
      <c r="AT155" s="229" t="s">
        <v>188</v>
      </c>
      <c r="AU155" s="229" t="s">
        <v>86</v>
      </c>
      <c r="AY155" s="17" t="s">
        <v>126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86</v>
      </c>
      <c r="BK155" s="230">
        <f>ROUND(I155*H155,2)</f>
        <v>0</v>
      </c>
      <c r="BL155" s="17" t="s">
        <v>344</v>
      </c>
      <c r="BM155" s="229" t="s">
        <v>429</v>
      </c>
    </row>
    <row r="156" s="2" customFormat="1" ht="24.15" customHeight="1">
      <c r="A156" s="38"/>
      <c r="B156" s="39"/>
      <c r="C156" s="218" t="s">
        <v>307</v>
      </c>
      <c r="D156" s="218" t="s">
        <v>128</v>
      </c>
      <c r="E156" s="219" t="s">
        <v>430</v>
      </c>
      <c r="F156" s="220" t="s">
        <v>431</v>
      </c>
      <c r="G156" s="221" t="s">
        <v>432</v>
      </c>
      <c r="H156" s="222">
        <v>35</v>
      </c>
      <c r="I156" s="223"/>
      <c r="J156" s="224">
        <f>ROUND(I156*H156,2)</f>
        <v>0</v>
      </c>
      <c r="K156" s="220" t="s">
        <v>132</v>
      </c>
      <c r="L156" s="44"/>
      <c r="M156" s="225" t="s">
        <v>1</v>
      </c>
      <c r="N156" s="226" t="s">
        <v>43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344</v>
      </c>
      <c r="AT156" s="229" t="s">
        <v>128</v>
      </c>
      <c r="AU156" s="229" t="s">
        <v>86</v>
      </c>
      <c r="AY156" s="17" t="s">
        <v>126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86</v>
      </c>
      <c r="BK156" s="230">
        <f>ROUND(I156*H156,2)</f>
        <v>0</v>
      </c>
      <c r="BL156" s="17" t="s">
        <v>344</v>
      </c>
      <c r="BM156" s="229" t="s">
        <v>433</v>
      </c>
    </row>
    <row r="157" s="2" customFormat="1" ht="16.5" customHeight="1">
      <c r="A157" s="38"/>
      <c r="B157" s="39"/>
      <c r="C157" s="218" t="s">
        <v>312</v>
      </c>
      <c r="D157" s="218" t="s">
        <v>128</v>
      </c>
      <c r="E157" s="219" t="s">
        <v>434</v>
      </c>
      <c r="F157" s="220" t="s">
        <v>435</v>
      </c>
      <c r="G157" s="221" t="s">
        <v>351</v>
      </c>
      <c r="H157" s="222">
        <v>1</v>
      </c>
      <c r="I157" s="223"/>
      <c r="J157" s="224">
        <f>ROUND(I157*H157,2)</f>
        <v>0</v>
      </c>
      <c r="K157" s="220" t="s">
        <v>132</v>
      </c>
      <c r="L157" s="44"/>
      <c r="M157" s="225" t="s">
        <v>1</v>
      </c>
      <c r="N157" s="226" t="s">
        <v>43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344</v>
      </c>
      <c r="AT157" s="229" t="s">
        <v>128</v>
      </c>
      <c r="AU157" s="229" t="s">
        <v>86</v>
      </c>
      <c r="AY157" s="17" t="s">
        <v>126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86</v>
      </c>
      <c r="BK157" s="230">
        <f>ROUND(I157*H157,2)</f>
        <v>0</v>
      </c>
      <c r="BL157" s="17" t="s">
        <v>344</v>
      </c>
      <c r="BM157" s="229" t="s">
        <v>436</v>
      </c>
    </row>
    <row r="158" s="2" customFormat="1" ht="37.8" customHeight="1">
      <c r="A158" s="38"/>
      <c r="B158" s="39"/>
      <c r="C158" s="218" t="s">
        <v>317</v>
      </c>
      <c r="D158" s="218" t="s">
        <v>128</v>
      </c>
      <c r="E158" s="219" t="s">
        <v>437</v>
      </c>
      <c r="F158" s="220" t="s">
        <v>438</v>
      </c>
      <c r="G158" s="221" t="s">
        <v>256</v>
      </c>
      <c r="H158" s="222">
        <v>1</v>
      </c>
      <c r="I158" s="223"/>
      <c r="J158" s="224">
        <f>ROUND(I158*H158,2)</f>
        <v>0</v>
      </c>
      <c r="K158" s="220" t="s">
        <v>132</v>
      </c>
      <c r="L158" s="44"/>
      <c r="M158" s="225" t="s">
        <v>1</v>
      </c>
      <c r="N158" s="226" t="s">
        <v>43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344</v>
      </c>
      <c r="AT158" s="229" t="s">
        <v>128</v>
      </c>
      <c r="AU158" s="229" t="s">
        <v>86</v>
      </c>
      <c r="AY158" s="17" t="s">
        <v>126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86</v>
      </c>
      <c r="BK158" s="230">
        <f>ROUND(I158*H158,2)</f>
        <v>0</v>
      </c>
      <c r="BL158" s="17" t="s">
        <v>344</v>
      </c>
      <c r="BM158" s="229" t="s">
        <v>439</v>
      </c>
    </row>
    <row r="159" s="12" customFormat="1" ht="25.92" customHeight="1">
      <c r="A159" s="12"/>
      <c r="B159" s="202"/>
      <c r="C159" s="203"/>
      <c r="D159" s="204" t="s">
        <v>77</v>
      </c>
      <c r="E159" s="205" t="s">
        <v>440</v>
      </c>
      <c r="F159" s="205" t="s">
        <v>441</v>
      </c>
      <c r="G159" s="203"/>
      <c r="H159" s="203"/>
      <c r="I159" s="206"/>
      <c r="J159" s="207">
        <f>BK159</f>
        <v>0</v>
      </c>
      <c r="K159" s="203"/>
      <c r="L159" s="208"/>
      <c r="M159" s="209"/>
      <c r="N159" s="210"/>
      <c r="O159" s="210"/>
      <c r="P159" s="211">
        <f>SUM(P160:P188)</f>
        <v>0</v>
      </c>
      <c r="Q159" s="210"/>
      <c r="R159" s="211">
        <f>SUM(R160:R188)</f>
        <v>0</v>
      </c>
      <c r="S159" s="210"/>
      <c r="T159" s="212">
        <f>SUM(T160:T188)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145</v>
      </c>
      <c r="AT159" s="214" t="s">
        <v>77</v>
      </c>
      <c r="AU159" s="214" t="s">
        <v>78</v>
      </c>
      <c r="AY159" s="213" t="s">
        <v>126</v>
      </c>
      <c r="BK159" s="215">
        <f>SUM(BK160:BK188)</f>
        <v>0</v>
      </c>
    </row>
    <row r="160" s="2" customFormat="1" ht="24.15" customHeight="1">
      <c r="A160" s="38"/>
      <c r="B160" s="39"/>
      <c r="C160" s="218" t="s">
        <v>321</v>
      </c>
      <c r="D160" s="218" t="s">
        <v>128</v>
      </c>
      <c r="E160" s="219" t="s">
        <v>442</v>
      </c>
      <c r="F160" s="220" t="s">
        <v>443</v>
      </c>
      <c r="G160" s="221" t="s">
        <v>444</v>
      </c>
      <c r="H160" s="222">
        <v>0.55000000000000004</v>
      </c>
      <c r="I160" s="223"/>
      <c r="J160" s="224">
        <f>ROUND(I160*H160,2)</f>
        <v>0</v>
      </c>
      <c r="K160" s="220" t="s">
        <v>132</v>
      </c>
      <c r="L160" s="44"/>
      <c r="M160" s="225" t="s">
        <v>1</v>
      </c>
      <c r="N160" s="226" t="s">
        <v>43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344</v>
      </c>
      <c r="AT160" s="229" t="s">
        <v>128</v>
      </c>
      <c r="AU160" s="229" t="s">
        <v>86</v>
      </c>
      <c r="AY160" s="17" t="s">
        <v>126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86</v>
      </c>
      <c r="BK160" s="230">
        <f>ROUND(I160*H160,2)</f>
        <v>0</v>
      </c>
      <c r="BL160" s="17" t="s">
        <v>344</v>
      </c>
      <c r="BM160" s="229" t="s">
        <v>445</v>
      </c>
    </row>
    <row r="161" s="2" customFormat="1" ht="24.15" customHeight="1">
      <c r="A161" s="38"/>
      <c r="B161" s="39"/>
      <c r="C161" s="218" t="s">
        <v>327</v>
      </c>
      <c r="D161" s="218" t="s">
        <v>128</v>
      </c>
      <c r="E161" s="219" t="s">
        <v>446</v>
      </c>
      <c r="F161" s="220" t="s">
        <v>447</v>
      </c>
      <c r="G161" s="221" t="s">
        <v>141</v>
      </c>
      <c r="H161" s="222">
        <v>14</v>
      </c>
      <c r="I161" s="223"/>
      <c r="J161" s="224">
        <f>ROUND(I161*H161,2)</f>
        <v>0</v>
      </c>
      <c r="K161" s="220" t="s">
        <v>132</v>
      </c>
      <c r="L161" s="44"/>
      <c r="M161" s="225" t="s">
        <v>1</v>
      </c>
      <c r="N161" s="226" t="s">
        <v>43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344</v>
      </c>
      <c r="AT161" s="229" t="s">
        <v>128</v>
      </c>
      <c r="AU161" s="229" t="s">
        <v>86</v>
      </c>
      <c r="AY161" s="17" t="s">
        <v>126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86</v>
      </c>
      <c r="BK161" s="230">
        <f>ROUND(I161*H161,2)</f>
        <v>0</v>
      </c>
      <c r="BL161" s="17" t="s">
        <v>344</v>
      </c>
      <c r="BM161" s="229" t="s">
        <v>448</v>
      </c>
    </row>
    <row r="162" s="2" customFormat="1" ht="24.15" customHeight="1">
      <c r="A162" s="38"/>
      <c r="B162" s="39"/>
      <c r="C162" s="218" t="s">
        <v>331</v>
      </c>
      <c r="D162" s="218" t="s">
        <v>128</v>
      </c>
      <c r="E162" s="219" t="s">
        <v>449</v>
      </c>
      <c r="F162" s="220" t="s">
        <v>450</v>
      </c>
      <c r="G162" s="221" t="s">
        <v>141</v>
      </c>
      <c r="H162" s="222">
        <v>14</v>
      </c>
      <c r="I162" s="223"/>
      <c r="J162" s="224">
        <f>ROUND(I162*H162,2)</f>
        <v>0</v>
      </c>
      <c r="K162" s="220" t="s">
        <v>132</v>
      </c>
      <c r="L162" s="44"/>
      <c r="M162" s="225" t="s">
        <v>1</v>
      </c>
      <c r="N162" s="226" t="s">
        <v>43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344</v>
      </c>
      <c r="AT162" s="229" t="s">
        <v>128</v>
      </c>
      <c r="AU162" s="229" t="s">
        <v>86</v>
      </c>
      <c r="AY162" s="17" t="s">
        <v>126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86</v>
      </c>
      <c r="BK162" s="230">
        <f>ROUND(I162*H162,2)</f>
        <v>0</v>
      </c>
      <c r="BL162" s="17" t="s">
        <v>344</v>
      </c>
      <c r="BM162" s="229" t="s">
        <v>451</v>
      </c>
    </row>
    <row r="163" s="2" customFormat="1" ht="33" customHeight="1">
      <c r="A163" s="38"/>
      <c r="B163" s="39"/>
      <c r="C163" s="218" t="s">
        <v>388</v>
      </c>
      <c r="D163" s="218" t="s">
        <v>128</v>
      </c>
      <c r="E163" s="219" t="s">
        <v>452</v>
      </c>
      <c r="F163" s="220" t="s">
        <v>453</v>
      </c>
      <c r="G163" s="221" t="s">
        <v>281</v>
      </c>
      <c r="H163" s="222">
        <v>14</v>
      </c>
      <c r="I163" s="223"/>
      <c r="J163" s="224">
        <f>ROUND(I163*H163,2)</f>
        <v>0</v>
      </c>
      <c r="K163" s="220" t="s">
        <v>132</v>
      </c>
      <c r="L163" s="44"/>
      <c r="M163" s="225" t="s">
        <v>1</v>
      </c>
      <c r="N163" s="226" t="s">
        <v>43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344</v>
      </c>
      <c r="AT163" s="229" t="s">
        <v>128</v>
      </c>
      <c r="AU163" s="229" t="s">
        <v>86</v>
      </c>
      <c r="AY163" s="17" t="s">
        <v>126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86</v>
      </c>
      <c r="BK163" s="230">
        <f>ROUND(I163*H163,2)</f>
        <v>0</v>
      </c>
      <c r="BL163" s="17" t="s">
        <v>344</v>
      </c>
      <c r="BM163" s="229" t="s">
        <v>454</v>
      </c>
    </row>
    <row r="164" s="2" customFormat="1" ht="16.5" customHeight="1">
      <c r="A164" s="38"/>
      <c r="B164" s="39"/>
      <c r="C164" s="264" t="s">
        <v>455</v>
      </c>
      <c r="D164" s="264" t="s">
        <v>188</v>
      </c>
      <c r="E164" s="265" t="s">
        <v>456</v>
      </c>
      <c r="F164" s="266" t="s">
        <v>457</v>
      </c>
      <c r="G164" s="267" t="s">
        <v>281</v>
      </c>
      <c r="H164" s="268">
        <v>14</v>
      </c>
      <c r="I164" s="269"/>
      <c r="J164" s="270">
        <f>ROUND(I164*H164,2)</f>
        <v>0</v>
      </c>
      <c r="K164" s="266" t="s">
        <v>132</v>
      </c>
      <c r="L164" s="271"/>
      <c r="M164" s="272" t="s">
        <v>1</v>
      </c>
      <c r="N164" s="273" t="s">
        <v>43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357</v>
      </c>
      <c r="AT164" s="229" t="s">
        <v>188</v>
      </c>
      <c r="AU164" s="229" t="s">
        <v>86</v>
      </c>
      <c r="AY164" s="17" t="s">
        <v>126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86</v>
      </c>
      <c r="BK164" s="230">
        <f>ROUND(I164*H164,2)</f>
        <v>0</v>
      </c>
      <c r="BL164" s="17" t="s">
        <v>344</v>
      </c>
      <c r="BM164" s="229" t="s">
        <v>458</v>
      </c>
    </row>
    <row r="165" s="2" customFormat="1" ht="24.15" customHeight="1">
      <c r="A165" s="38"/>
      <c r="B165" s="39"/>
      <c r="C165" s="218" t="s">
        <v>391</v>
      </c>
      <c r="D165" s="218" t="s">
        <v>128</v>
      </c>
      <c r="E165" s="219" t="s">
        <v>459</v>
      </c>
      <c r="F165" s="220" t="s">
        <v>460</v>
      </c>
      <c r="G165" s="221" t="s">
        <v>281</v>
      </c>
      <c r="H165" s="222">
        <v>28</v>
      </c>
      <c r="I165" s="223"/>
      <c r="J165" s="224">
        <f>ROUND(I165*H165,2)</f>
        <v>0</v>
      </c>
      <c r="K165" s="220" t="s">
        <v>132</v>
      </c>
      <c r="L165" s="44"/>
      <c r="M165" s="225" t="s">
        <v>1</v>
      </c>
      <c r="N165" s="226" t="s">
        <v>43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344</v>
      </c>
      <c r="AT165" s="229" t="s">
        <v>128</v>
      </c>
      <c r="AU165" s="229" t="s">
        <v>86</v>
      </c>
      <c r="AY165" s="17" t="s">
        <v>126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86</v>
      </c>
      <c r="BK165" s="230">
        <f>ROUND(I165*H165,2)</f>
        <v>0</v>
      </c>
      <c r="BL165" s="17" t="s">
        <v>344</v>
      </c>
      <c r="BM165" s="229" t="s">
        <v>461</v>
      </c>
    </row>
    <row r="166" s="2" customFormat="1" ht="24.15" customHeight="1">
      <c r="A166" s="38"/>
      <c r="B166" s="39"/>
      <c r="C166" s="264" t="s">
        <v>462</v>
      </c>
      <c r="D166" s="264" t="s">
        <v>188</v>
      </c>
      <c r="E166" s="265" t="s">
        <v>463</v>
      </c>
      <c r="F166" s="266" t="s">
        <v>464</v>
      </c>
      <c r="G166" s="267" t="s">
        <v>281</v>
      </c>
      <c r="H166" s="268">
        <v>28</v>
      </c>
      <c r="I166" s="269"/>
      <c r="J166" s="270">
        <f>ROUND(I166*H166,2)</f>
        <v>0</v>
      </c>
      <c r="K166" s="266" t="s">
        <v>132</v>
      </c>
      <c r="L166" s="271"/>
      <c r="M166" s="272" t="s">
        <v>1</v>
      </c>
      <c r="N166" s="273" t="s">
        <v>43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357</v>
      </c>
      <c r="AT166" s="229" t="s">
        <v>188</v>
      </c>
      <c r="AU166" s="229" t="s">
        <v>86</v>
      </c>
      <c r="AY166" s="17" t="s">
        <v>126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86</v>
      </c>
      <c r="BK166" s="230">
        <f>ROUND(I166*H166,2)</f>
        <v>0</v>
      </c>
      <c r="BL166" s="17" t="s">
        <v>344</v>
      </c>
      <c r="BM166" s="229" t="s">
        <v>465</v>
      </c>
    </row>
    <row r="167" s="2" customFormat="1" ht="24.15" customHeight="1">
      <c r="A167" s="38"/>
      <c r="B167" s="39"/>
      <c r="C167" s="218" t="s">
        <v>394</v>
      </c>
      <c r="D167" s="218" t="s">
        <v>128</v>
      </c>
      <c r="E167" s="219" t="s">
        <v>466</v>
      </c>
      <c r="F167" s="220" t="s">
        <v>467</v>
      </c>
      <c r="G167" s="221" t="s">
        <v>281</v>
      </c>
      <c r="H167" s="222">
        <v>470</v>
      </c>
      <c r="I167" s="223"/>
      <c r="J167" s="224">
        <f>ROUND(I167*H167,2)</f>
        <v>0</v>
      </c>
      <c r="K167" s="220" t="s">
        <v>132</v>
      </c>
      <c r="L167" s="44"/>
      <c r="M167" s="225" t="s">
        <v>1</v>
      </c>
      <c r="N167" s="226" t="s">
        <v>43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344</v>
      </c>
      <c r="AT167" s="229" t="s">
        <v>128</v>
      </c>
      <c r="AU167" s="229" t="s">
        <v>86</v>
      </c>
      <c r="AY167" s="17" t="s">
        <v>126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86</v>
      </c>
      <c r="BK167" s="230">
        <f>ROUND(I167*H167,2)</f>
        <v>0</v>
      </c>
      <c r="BL167" s="17" t="s">
        <v>344</v>
      </c>
      <c r="BM167" s="229" t="s">
        <v>468</v>
      </c>
    </row>
    <row r="168" s="2" customFormat="1" ht="24.15" customHeight="1">
      <c r="A168" s="38"/>
      <c r="B168" s="39"/>
      <c r="C168" s="218" t="s">
        <v>469</v>
      </c>
      <c r="D168" s="218" t="s">
        <v>128</v>
      </c>
      <c r="E168" s="219" t="s">
        <v>470</v>
      </c>
      <c r="F168" s="220" t="s">
        <v>471</v>
      </c>
      <c r="G168" s="221" t="s">
        <v>281</v>
      </c>
      <c r="H168" s="222">
        <v>550</v>
      </c>
      <c r="I168" s="223"/>
      <c r="J168" s="224">
        <f>ROUND(I168*H168,2)</f>
        <v>0</v>
      </c>
      <c r="K168" s="220" t="s">
        <v>132</v>
      </c>
      <c r="L168" s="44"/>
      <c r="M168" s="225" t="s">
        <v>1</v>
      </c>
      <c r="N168" s="226" t="s">
        <v>43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344</v>
      </c>
      <c r="AT168" s="229" t="s">
        <v>128</v>
      </c>
      <c r="AU168" s="229" t="s">
        <v>86</v>
      </c>
      <c r="AY168" s="17" t="s">
        <v>126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86</v>
      </c>
      <c r="BK168" s="230">
        <f>ROUND(I168*H168,2)</f>
        <v>0</v>
      </c>
      <c r="BL168" s="17" t="s">
        <v>344</v>
      </c>
      <c r="BM168" s="229" t="s">
        <v>472</v>
      </c>
    </row>
    <row r="169" s="2" customFormat="1" ht="24.15" customHeight="1">
      <c r="A169" s="38"/>
      <c r="B169" s="39"/>
      <c r="C169" s="218" t="s">
        <v>397</v>
      </c>
      <c r="D169" s="218" t="s">
        <v>128</v>
      </c>
      <c r="E169" s="219" t="s">
        <v>473</v>
      </c>
      <c r="F169" s="220" t="s">
        <v>474</v>
      </c>
      <c r="G169" s="221" t="s">
        <v>281</v>
      </c>
      <c r="H169" s="222">
        <v>470</v>
      </c>
      <c r="I169" s="223"/>
      <c r="J169" s="224">
        <f>ROUND(I169*H169,2)</f>
        <v>0</v>
      </c>
      <c r="K169" s="220" t="s">
        <v>132</v>
      </c>
      <c r="L169" s="44"/>
      <c r="M169" s="225" t="s">
        <v>1</v>
      </c>
      <c r="N169" s="226" t="s">
        <v>43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344</v>
      </c>
      <c r="AT169" s="229" t="s">
        <v>128</v>
      </c>
      <c r="AU169" s="229" t="s">
        <v>86</v>
      </c>
      <c r="AY169" s="17" t="s">
        <v>126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86</v>
      </c>
      <c r="BK169" s="230">
        <f>ROUND(I169*H169,2)</f>
        <v>0</v>
      </c>
      <c r="BL169" s="17" t="s">
        <v>344</v>
      </c>
      <c r="BM169" s="229" t="s">
        <v>475</v>
      </c>
    </row>
    <row r="170" s="2" customFormat="1" ht="24.15" customHeight="1">
      <c r="A170" s="38"/>
      <c r="B170" s="39"/>
      <c r="C170" s="264" t="s">
        <v>476</v>
      </c>
      <c r="D170" s="264" t="s">
        <v>188</v>
      </c>
      <c r="E170" s="265" t="s">
        <v>477</v>
      </c>
      <c r="F170" s="266" t="s">
        <v>478</v>
      </c>
      <c r="G170" s="267" t="s">
        <v>281</v>
      </c>
      <c r="H170" s="268">
        <v>470</v>
      </c>
      <c r="I170" s="269"/>
      <c r="J170" s="270">
        <f>ROUND(I170*H170,2)</f>
        <v>0</v>
      </c>
      <c r="K170" s="266" t="s">
        <v>132</v>
      </c>
      <c r="L170" s="271"/>
      <c r="M170" s="272" t="s">
        <v>1</v>
      </c>
      <c r="N170" s="273" t="s">
        <v>43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357</v>
      </c>
      <c r="AT170" s="229" t="s">
        <v>188</v>
      </c>
      <c r="AU170" s="229" t="s">
        <v>86</v>
      </c>
      <c r="AY170" s="17" t="s">
        <v>126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86</v>
      </c>
      <c r="BK170" s="230">
        <f>ROUND(I170*H170,2)</f>
        <v>0</v>
      </c>
      <c r="BL170" s="17" t="s">
        <v>344</v>
      </c>
      <c r="BM170" s="229" t="s">
        <v>479</v>
      </c>
    </row>
    <row r="171" s="2" customFormat="1" ht="16.5" customHeight="1">
      <c r="A171" s="38"/>
      <c r="B171" s="39"/>
      <c r="C171" s="218" t="s">
        <v>400</v>
      </c>
      <c r="D171" s="218" t="s">
        <v>128</v>
      </c>
      <c r="E171" s="219" t="s">
        <v>480</v>
      </c>
      <c r="F171" s="220" t="s">
        <v>481</v>
      </c>
      <c r="G171" s="221" t="s">
        <v>281</v>
      </c>
      <c r="H171" s="222">
        <v>550</v>
      </c>
      <c r="I171" s="223"/>
      <c r="J171" s="224">
        <f>ROUND(I171*H171,2)</f>
        <v>0</v>
      </c>
      <c r="K171" s="220" t="s">
        <v>132</v>
      </c>
      <c r="L171" s="44"/>
      <c r="M171" s="225" t="s">
        <v>1</v>
      </c>
      <c r="N171" s="226" t="s">
        <v>43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344</v>
      </c>
      <c r="AT171" s="229" t="s">
        <v>128</v>
      </c>
      <c r="AU171" s="229" t="s">
        <v>86</v>
      </c>
      <c r="AY171" s="17" t="s">
        <v>126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86</v>
      </c>
      <c r="BK171" s="230">
        <f>ROUND(I171*H171,2)</f>
        <v>0</v>
      </c>
      <c r="BL171" s="17" t="s">
        <v>344</v>
      </c>
      <c r="BM171" s="229" t="s">
        <v>482</v>
      </c>
    </row>
    <row r="172" s="2" customFormat="1" ht="16.5" customHeight="1">
      <c r="A172" s="38"/>
      <c r="B172" s="39"/>
      <c r="C172" s="264" t="s">
        <v>483</v>
      </c>
      <c r="D172" s="264" t="s">
        <v>188</v>
      </c>
      <c r="E172" s="265" t="s">
        <v>484</v>
      </c>
      <c r="F172" s="266" t="s">
        <v>485</v>
      </c>
      <c r="G172" s="267" t="s">
        <v>281</v>
      </c>
      <c r="H172" s="268">
        <v>550</v>
      </c>
      <c r="I172" s="269"/>
      <c r="J172" s="270">
        <f>ROUND(I172*H172,2)</f>
        <v>0</v>
      </c>
      <c r="K172" s="266" t="s">
        <v>132</v>
      </c>
      <c r="L172" s="271"/>
      <c r="M172" s="272" t="s">
        <v>1</v>
      </c>
      <c r="N172" s="273" t="s">
        <v>43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357</v>
      </c>
      <c r="AT172" s="229" t="s">
        <v>188</v>
      </c>
      <c r="AU172" s="229" t="s">
        <v>86</v>
      </c>
      <c r="AY172" s="17" t="s">
        <v>126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86</v>
      </c>
      <c r="BK172" s="230">
        <f>ROUND(I172*H172,2)</f>
        <v>0</v>
      </c>
      <c r="BL172" s="17" t="s">
        <v>344</v>
      </c>
      <c r="BM172" s="229" t="s">
        <v>486</v>
      </c>
    </row>
    <row r="173" s="2" customFormat="1" ht="24.15" customHeight="1">
      <c r="A173" s="38"/>
      <c r="B173" s="39"/>
      <c r="C173" s="218" t="s">
        <v>403</v>
      </c>
      <c r="D173" s="218" t="s">
        <v>128</v>
      </c>
      <c r="E173" s="219" t="s">
        <v>487</v>
      </c>
      <c r="F173" s="220" t="s">
        <v>488</v>
      </c>
      <c r="G173" s="221" t="s">
        <v>281</v>
      </c>
      <c r="H173" s="222">
        <v>470</v>
      </c>
      <c r="I173" s="223"/>
      <c r="J173" s="224">
        <f>ROUND(I173*H173,2)</f>
        <v>0</v>
      </c>
      <c r="K173" s="220" t="s">
        <v>132</v>
      </c>
      <c r="L173" s="44"/>
      <c r="M173" s="225" t="s">
        <v>1</v>
      </c>
      <c r="N173" s="226" t="s">
        <v>43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344</v>
      </c>
      <c r="AT173" s="229" t="s">
        <v>128</v>
      </c>
      <c r="AU173" s="229" t="s">
        <v>86</v>
      </c>
      <c r="AY173" s="17" t="s">
        <v>126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86</v>
      </c>
      <c r="BK173" s="230">
        <f>ROUND(I173*H173,2)</f>
        <v>0</v>
      </c>
      <c r="BL173" s="17" t="s">
        <v>344</v>
      </c>
      <c r="BM173" s="229" t="s">
        <v>489</v>
      </c>
    </row>
    <row r="174" s="2" customFormat="1" ht="16.5" customHeight="1">
      <c r="A174" s="38"/>
      <c r="B174" s="39"/>
      <c r="C174" s="218" t="s">
        <v>490</v>
      </c>
      <c r="D174" s="218" t="s">
        <v>128</v>
      </c>
      <c r="E174" s="219" t="s">
        <v>491</v>
      </c>
      <c r="F174" s="220" t="s">
        <v>492</v>
      </c>
      <c r="G174" s="221" t="s">
        <v>131</v>
      </c>
      <c r="H174" s="222">
        <v>164.5</v>
      </c>
      <c r="I174" s="223"/>
      <c r="J174" s="224">
        <f>ROUND(I174*H174,2)</f>
        <v>0</v>
      </c>
      <c r="K174" s="220" t="s">
        <v>132</v>
      </c>
      <c r="L174" s="44"/>
      <c r="M174" s="225" t="s">
        <v>1</v>
      </c>
      <c r="N174" s="226" t="s">
        <v>43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344</v>
      </c>
      <c r="AT174" s="229" t="s">
        <v>128</v>
      </c>
      <c r="AU174" s="229" t="s">
        <v>86</v>
      </c>
      <c r="AY174" s="17" t="s">
        <v>126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86</v>
      </c>
      <c r="BK174" s="230">
        <f>ROUND(I174*H174,2)</f>
        <v>0</v>
      </c>
      <c r="BL174" s="17" t="s">
        <v>344</v>
      </c>
      <c r="BM174" s="229" t="s">
        <v>493</v>
      </c>
    </row>
    <row r="175" s="2" customFormat="1" ht="24.15" customHeight="1">
      <c r="A175" s="38"/>
      <c r="B175" s="39"/>
      <c r="C175" s="218" t="s">
        <v>406</v>
      </c>
      <c r="D175" s="218" t="s">
        <v>128</v>
      </c>
      <c r="E175" s="219" t="s">
        <v>494</v>
      </c>
      <c r="F175" s="220" t="s">
        <v>495</v>
      </c>
      <c r="G175" s="221" t="s">
        <v>281</v>
      </c>
      <c r="H175" s="222">
        <v>160</v>
      </c>
      <c r="I175" s="223"/>
      <c r="J175" s="224">
        <f>ROUND(I175*H175,2)</f>
        <v>0</v>
      </c>
      <c r="K175" s="220" t="s">
        <v>132</v>
      </c>
      <c r="L175" s="44"/>
      <c r="M175" s="225" t="s">
        <v>1</v>
      </c>
      <c r="N175" s="226" t="s">
        <v>43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344</v>
      </c>
      <c r="AT175" s="229" t="s">
        <v>128</v>
      </c>
      <c r="AU175" s="229" t="s">
        <v>86</v>
      </c>
      <c r="AY175" s="17" t="s">
        <v>126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86</v>
      </c>
      <c r="BK175" s="230">
        <f>ROUND(I175*H175,2)</f>
        <v>0</v>
      </c>
      <c r="BL175" s="17" t="s">
        <v>344</v>
      </c>
      <c r="BM175" s="229" t="s">
        <v>496</v>
      </c>
    </row>
    <row r="176" s="2" customFormat="1" ht="24.15" customHeight="1">
      <c r="A176" s="38"/>
      <c r="B176" s="39"/>
      <c r="C176" s="218" t="s">
        <v>497</v>
      </c>
      <c r="D176" s="218" t="s">
        <v>128</v>
      </c>
      <c r="E176" s="219" t="s">
        <v>498</v>
      </c>
      <c r="F176" s="220" t="s">
        <v>499</v>
      </c>
      <c r="G176" s="221" t="s">
        <v>131</v>
      </c>
      <c r="H176" s="222">
        <v>40</v>
      </c>
      <c r="I176" s="223"/>
      <c r="J176" s="224">
        <f>ROUND(I176*H176,2)</f>
        <v>0</v>
      </c>
      <c r="K176" s="220" t="s">
        <v>132</v>
      </c>
      <c r="L176" s="44"/>
      <c r="M176" s="225" t="s">
        <v>1</v>
      </c>
      <c r="N176" s="226" t="s">
        <v>43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344</v>
      </c>
      <c r="AT176" s="229" t="s">
        <v>128</v>
      </c>
      <c r="AU176" s="229" t="s">
        <v>86</v>
      </c>
      <c r="AY176" s="17" t="s">
        <v>126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86</v>
      </c>
      <c r="BK176" s="230">
        <f>ROUND(I176*H176,2)</f>
        <v>0</v>
      </c>
      <c r="BL176" s="17" t="s">
        <v>344</v>
      </c>
      <c r="BM176" s="229" t="s">
        <v>500</v>
      </c>
    </row>
    <row r="177" s="2" customFormat="1" ht="24.15" customHeight="1">
      <c r="A177" s="38"/>
      <c r="B177" s="39"/>
      <c r="C177" s="218" t="s">
        <v>409</v>
      </c>
      <c r="D177" s="218" t="s">
        <v>128</v>
      </c>
      <c r="E177" s="219" t="s">
        <v>501</v>
      </c>
      <c r="F177" s="220" t="s">
        <v>502</v>
      </c>
      <c r="G177" s="221" t="s">
        <v>281</v>
      </c>
      <c r="H177" s="222">
        <v>160</v>
      </c>
      <c r="I177" s="223"/>
      <c r="J177" s="224">
        <f>ROUND(I177*H177,2)</f>
        <v>0</v>
      </c>
      <c r="K177" s="220" t="s">
        <v>132</v>
      </c>
      <c r="L177" s="44"/>
      <c r="M177" s="225" t="s">
        <v>1</v>
      </c>
      <c r="N177" s="226" t="s">
        <v>43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344</v>
      </c>
      <c r="AT177" s="229" t="s">
        <v>128</v>
      </c>
      <c r="AU177" s="229" t="s">
        <v>86</v>
      </c>
      <c r="AY177" s="17" t="s">
        <v>126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86</v>
      </c>
      <c r="BK177" s="230">
        <f>ROUND(I177*H177,2)</f>
        <v>0</v>
      </c>
      <c r="BL177" s="17" t="s">
        <v>344</v>
      </c>
      <c r="BM177" s="229" t="s">
        <v>503</v>
      </c>
    </row>
    <row r="178" s="2" customFormat="1" ht="24.15" customHeight="1">
      <c r="A178" s="38"/>
      <c r="B178" s="39"/>
      <c r="C178" s="218" t="s">
        <v>504</v>
      </c>
      <c r="D178" s="218" t="s">
        <v>128</v>
      </c>
      <c r="E178" s="219" t="s">
        <v>505</v>
      </c>
      <c r="F178" s="220" t="s">
        <v>506</v>
      </c>
      <c r="G178" s="221" t="s">
        <v>131</v>
      </c>
      <c r="H178" s="222">
        <v>40</v>
      </c>
      <c r="I178" s="223"/>
      <c r="J178" s="224">
        <f>ROUND(I178*H178,2)</f>
        <v>0</v>
      </c>
      <c r="K178" s="220" t="s">
        <v>132</v>
      </c>
      <c r="L178" s="44"/>
      <c r="M178" s="225" t="s">
        <v>1</v>
      </c>
      <c r="N178" s="226" t="s">
        <v>43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344</v>
      </c>
      <c r="AT178" s="229" t="s">
        <v>128</v>
      </c>
      <c r="AU178" s="229" t="s">
        <v>86</v>
      </c>
      <c r="AY178" s="17" t="s">
        <v>126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86</v>
      </c>
      <c r="BK178" s="230">
        <f>ROUND(I178*H178,2)</f>
        <v>0</v>
      </c>
      <c r="BL178" s="17" t="s">
        <v>344</v>
      </c>
      <c r="BM178" s="229" t="s">
        <v>507</v>
      </c>
    </row>
    <row r="179" s="2" customFormat="1" ht="24.15" customHeight="1">
      <c r="A179" s="38"/>
      <c r="B179" s="39"/>
      <c r="C179" s="218" t="s">
        <v>412</v>
      </c>
      <c r="D179" s="218" t="s">
        <v>128</v>
      </c>
      <c r="E179" s="219" t="s">
        <v>508</v>
      </c>
      <c r="F179" s="220" t="s">
        <v>509</v>
      </c>
      <c r="G179" s="221" t="s">
        <v>281</v>
      </c>
      <c r="H179" s="222">
        <v>80</v>
      </c>
      <c r="I179" s="223"/>
      <c r="J179" s="224">
        <f>ROUND(I179*H179,2)</f>
        <v>0</v>
      </c>
      <c r="K179" s="220" t="s">
        <v>132</v>
      </c>
      <c r="L179" s="44"/>
      <c r="M179" s="225" t="s">
        <v>1</v>
      </c>
      <c r="N179" s="226" t="s">
        <v>43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344</v>
      </c>
      <c r="AT179" s="229" t="s">
        <v>128</v>
      </c>
      <c r="AU179" s="229" t="s">
        <v>86</v>
      </c>
      <c r="AY179" s="17" t="s">
        <v>126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86</v>
      </c>
      <c r="BK179" s="230">
        <f>ROUND(I179*H179,2)</f>
        <v>0</v>
      </c>
      <c r="BL179" s="17" t="s">
        <v>344</v>
      </c>
      <c r="BM179" s="229" t="s">
        <v>510</v>
      </c>
    </row>
    <row r="180" s="2" customFormat="1" ht="21.75" customHeight="1">
      <c r="A180" s="38"/>
      <c r="B180" s="39"/>
      <c r="C180" s="218" t="s">
        <v>511</v>
      </c>
      <c r="D180" s="218" t="s">
        <v>128</v>
      </c>
      <c r="E180" s="219" t="s">
        <v>512</v>
      </c>
      <c r="F180" s="220" t="s">
        <v>513</v>
      </c>
      <c r="G180" s="221" t="s">
        <v>131</v>
      </c>
      <c r="H180" s="222">
        <v>240</v>
      </c>
      <c r="I180" s="223"/>
      <c r="J180" s="224">
        <f>ROUND(I180*H180,2)</f>
        <v>0</v>
      </c>
      <c r="K180" s="220" t="s">
        <v>132</v>
      </c>
      <c r="L180" s="44"/>
      <c r="M180" s="225" t="s">
        <v>1</v>
      </c>
      <c r="N180" s="226" t="s">
        <v>43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344</v>
      </c>
      <c r="AT180" s="229" t="s">
        <v>128</v>
      </c>
      <c r="AU180" s="229" t="s">
        <v>86</v>
      </c>
      <c r="AY180" s="17" t="s">
        <v>126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86</v>
      </c>
      <c r="BK180" s="230">
        <f>ROUND(I180*H180,2)</f>
        <v>0</v>
      </c>
      <c r="BL180" s="17" t="s">
        <v>344</v>
      </c>
      <c r="BM180" s="229" t="s">
        <v>514</v>
      </c>
    </row>
    <row r="181" s="2" customFormat="1" ht="24.15" customHeight="1">
      <c r="A181" s="38"/>
      <c r="B181" s="39"/>
      <c r="C181" s="218" t="s">
        <v>415</v>
      </c>
      <c r="D181" s="218" t="s">
        <v>128</v>
      </c>
      <c r="E181" s="219" t="s">
        <v>515</v>
      </c>
      <c r="F181" s="220" t="s">
        <v>516</v>
      </c>
      <c r="G181" s="221" t="s">
        <v>281</v>
      </c>
      <c r="H181" s="222">
        <v>80</v>
      </c>
      <c r="I181" s="223"/>
      <c r="J181" s="224">
        <f>ROUND(I181*H181,2)</f>
        <v>0</v>
      </c>
      <c r="K181" s="220" t="s">
        <v>132</v>
      </c>
      <c r="L181" s="44"/>
      <c r="M181" s="225" t="s">
        <v>1</v>
      </c>
      <c r="N181" s="226" t="s">
        <v>43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344</v>
      </c>
      <c r="AT181" s="229" t="s">
        <v>128</v>
      </c>
      <c r="AU181" s="229" t="s">
        <v>86</v>
      </c>
      <c r="AY181" s="17" t="s">
        <v>126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86</v>
      </c>
      <c r="BK181" s="230">
        <f>ROUND(I181*H181,2)</f>
        <v>0</v>
      </c>
      <c r="BL181" s="17" t="s">
        <v>344</v>
      </c>
      <c r="BM181" s="229" t="s">
        <v>517</v>
      </c>
    </row>
    <row r="182" s="2" customFormat="1" ht="33" customHeight="1">
      <c r="A182" s="38"/>
      <c r="B182" s="39"/>
      <c r="C182" s="264" t="s">
        <v>518</v>
      </c>
      <c r="D182" s="264" t="s">
        <v>188</v>
      </c>
      <c r="E182" s="265" t="s">
        <v>519</v>
      </c>
      <c r="F182" s="266" t="s">
        <v>520</v>
      </c>
      <c r="G182" s="267" t="s">
        <v>281</v>
      </c>
      <c r="H182" s="268">
        <v>80</v>
      </c>
      <c r="I182" s="269"/>
      <c r="J182" s="270">
        <f>ROUND(I182*H182,2)</f>
        <v>0</v>
      </c>
      <c r="K182" s="266" t="s">
        <v>132</v>
      </c>
      <c r="L182" s="271"/>
      <c r="M182" s="272" t="s">
        <v>1</v>
      </c>
      <c r="N182" s="273" t="s">
        <v>43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357</v>
      </c>
      <c r="AT182" s="229" t="s">
        <v>188</v>
      </c>
      <c r="AU182" s="229" t="s">
        <v>86</v>
      </c>
      <c r="AY182" s="17" t="s">
        <v>126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86</v>
      </c>
      <c r="BK182" s="230">
        <f>ROUND(I182*H182,2)</f>
        <v>0</v>
      </c>
      <c r="BL182" s="17" t="s">
        <v>344</v>
      </c>
      <c r="BM182" s="229" t="s">
        <v>521</v>
      </c>
    </row>
    <row r="183" s="2" customFormat="1" ht="24.15" customHeight="1">
      <c r="A183" s="38"/>
      <c r="B183" s="39"/>
      <c r="C183" s="218" t="s">
        <v>418</v>
      </c>
      <c r="D183" s="218" t="s">
        <v>128</v>
      </c>
      <c r="E183" s="219" t="s">
        <v>522</v>
      </c>
      <c r="F183" s="220" t="s">
        <v>523</v>
      </c>
      <c r="G183" s="221" t="s">
        <v>281</v>
      </c>
      <c r="H183" s="222">
        <v>80</v>
      </c>
      <c r="I183" s="223"/>
      <c r="J183" s="224">
        <f>ROUND(I183*H183,2)</f>
        <v>0</v>
      </c>
      <c r="K183" s="220" t="s">
        <v>132</v>
      </c>
      <c r="L183" s="44"/>
      <c r="M183" s="225" t="s">
        <v>1</v>
      </c>
      <c r="N183" s="226" t="s">
        <v>43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344</v>
      </c>
      <c r="AT183" s="229" t="s">
        <v>128</v>
      </c>
      <c r="AU183" s="229" t="s">
        <v>86</v>
      </c>
      <c r="AY183" s="17" t="s">
        <v>126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86</v>
      </c>
      <c r="BK183" s="230">
        <f>ROUND(I183*H183,2)</f>
        <v>0</v>
      </c>
      <c r="BL183" s="17" t="s">
        <v>344</v>
      </c>
      <c r="BM183" s="229" t="s">
        <v>524</v>
      </c>
    </row>
    <row r="184" s="2" customFormat="1" ht="24.15" customHeight="1">
      <c r="A184" s="38"/>
      <c r="B184" s="39"/>
      <c r="C184" s="218" t="s">
        <v>525</v>
      </c>
      <c r="D184" s="218" t="s">
        <v>128</v>
      </c>
      <c r="E184" s="219" t="s">
        <v>526</v>
      </c>
      <c r="F184" s="220" t="s">
        <v>527</v>
      </c>
      <c r="G184" s="221" t="s">
        <v>131</v>
      </c>
      <c r="H184" s="222">
        <v>240</v>
      </c>
      <c r="I184" s="223"/>
      <c r="J184" s="224">
        <f>ROUND(I184*H184,2)</f>
        <v>0</v>
      </c>
      <c r="K184" s="220" t="s">
        <v>132</v>
      </c>
      <c r="L184" s="44"/>
      <c r="M184" s="225" t="s">
        <v>1</v>
      </c>
      <c r="N184" s="226" t="s">
        <v>43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344</v>
      </c>
      <c r="AT184" s="229" t="s">
        <v>128</v>
      </c>
      <c r="AU184" s="229" t="s">
        <v>86</v>
      </c>
      <c r="AY184" s="17" t="s">
        <v>126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86</v>
      </c>
      <c r="BK184" s="230">
        <f>ROUND(I184*H184,2)</f>
        <v>0</v>
      </c>
      <c r="BL184" s="17" t="s">
        <v>344</v>
      </c>
      <c r="BM184" s="229" t="s">
        <v>528</v>
      </c>
    </row>
    <row r="185" s="2" customFormat="1" ht="24.15" customHeight="1">
      <c r="A185" s="38"/>
      <c r="B185" s="39"/>
      <c r="C185" s="218" t="s">
        <v>344</v>
      </c>
      <c r="D185" s="218" t="s">
        <v>128</v>
      </c>
      <c r="E185" s="219" t="s">
        <v>529</v>
      </c>
      <c r="F185" s="220" t="s">
        <v>530</v>
      </c>
      <c r="G185" s="221" t="s">
        <v>281</v>
      </c>
      <c r="H185" s="222">
        <v>80</v>
      </c>
      <c r="I185" s="223"/>
      <c r="J185" s="224">
        <f>ROUND(I185*H185,2)</f>
        <v>0</v>
      </c>
      <c r="K185" s="220" t="s">
        <v>132</v>
      </c>
      <c r="L185" s="44"/>
      <c r="M185" s="225" t="s">
        <v>1</v>
      </c>
      <c r="N185" s="226" t="s">
        <v>43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344</v>
      </c>
      <c r="AT185" s="229" t="s">
        <v>128</v>
      </c>
      <c r="AU185" s="229" t="s">
        <v>86</v>
      </c>
      <c r="AY185" s="17" t="s">
        <v>126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86</v>
      </c>
      <c r="BK185" s="230">
        <f>ROUND(I185*H185,2)</f>
        <v>0</v>
      </c>
      <c r="BL185" s="17" t="s">
        <v>344</v>
      </c>
      <c r="BM185" s="229" t="s">
        <v>531</v>
      </c>
    </row>
    <row r="186" s="2" customFormat="1" ht="33" customHeight="1">
      <c r="A186" s="38"/>
      <c r="B186" s="39"/>
      <c r="C186" s="218" t="s">
        <v>532</v>
      </c>
      <c r="D186" s="218" t="s">
        <v>128</v>
      </c>
      <c r="E186" s="219" t="s">
        <v>533</v>
      </c>
      <c r="F186" s="220" t="s">
        <v>534</v>
      </c>
      <c r="G186" s="221" t="s">
        <v>131</v>
      </c>
      <c r="H186" s="222">
        <v>40</v>
      </c>
      <c r="I186" s="223"/>
      <c r="J186" s="224">
        <f>ROUND(I186*H186,2)</f>
        <v>0</v>
      </c>
      <c r="K186" s="220" t="s">
        <v>132</v>
      </c>
      <c r="L186" s="44"/>
      <c r="M186" s="225" t="s">
        <v>1</v>
      </c>
      <c r="N186" s="226" t="s">
        <v>43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344</v>
      </c>
      <c r="AT186" s="229" t="s">
        <v>128</v>
      </c>
      <c r="AU186" s="229" t="s">
        <v>86</v>
      </c>
      <c r="AY186" s="17" t="s">
        <v>126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86</v>
      </c>
      <c r="BK186" s="230">
        <f>ROUND(I186*H186,2)</f>
        <v>0</v>
      </c>
      <c r="BL186" s="17" t="s">
        <v>344</v>
      </c>
      <c r="BM186" s="229" t="s">
        <v>535</v>
      </c>
    </row>
    <row r="187" s="2" customFormat="1" ht="24.15" customHeight="1">
      <c r="A187" s="38"/>
      <c r="B187" s="39"/>
      <c r="C187" s="218" t="s">
        <v>423</v>
      </c>
      <c r="D187" s="218" t="s">
        <v>128</v>
      </c>
      <c r="E187" s="219" t="s">
        <v>536</v>
      </c>
      <c r="F187" s="220" t="s">
        <v>537</v>
      </c>
      <c r="G187" s="221" t="s">
        <v>131</v>
      </c>
      <c r="H187" s="222">
        <v>40</v>
      </c>
      <c r="I187" s="223"/>
      <c r="J187" s="224">
        <f>ROUND(I187*H187,2)</f>
        <v>0</v>
      </c>
      <c r="K187" s="220" t="s">
        <v>132</v>
      </c>
      <c r="L187" s="44"/>
      <c r="M187" s="225" t="s">
        <v>1</v>
      </c>
      <c r="N187" s="226" t="s">
        <v>43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344</v>
      </c>
      <c r="AT187" s="229" t="s">
        <v>128</v>
      </c>
      <c r="AU187" s="229" t="s">
        <v>86</v>
      </c>
      <c r="AY187" s="17" t="s">
        <v>126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86</v>
      </c>
      <c r="BK187" s="230">
        <f>ROUND(I187*H187,2)</f>
        <v>0</v>
      </c>
      <c r="BL187" s="17" t="s">
        <v>344</v>
      </c>
      <c r="BM187" s="229" t="s">
        <v>538</v>
      </c>
    </row>
    <row r="188" s="2" customFormat="1" ht="24.15" customHeight="1">
      <c r="A188" s="38"/>
      <c r="B188" s="39"/>
      <c r="C188" s="218" t="s">
        <v>539</v>
      </c>
      <c r="D188" s="218" t="s">
        <v>128</v>
      </c>
      <c r="E188" s="219" t="s">
        <v>540</v>
      </c>
      <c r="F188" s="220" t="s">
        <v>541</v>
      </c>
      <c r="G188" s="221" t="s">
        <v>131</v>
      </c>
      <c r="H188" s="222">
        <v>40</v>
      </c>
      <c r="I188" s="223"/>
      <c r="J188" s="224">
        <f>ROUND(I188*H188,2)</f>
        <v>0</v>
      </c>
      <c r="K188" s="220" t="s">
        <v>132</v>
      </c>
      <c r="L188" s="44"/>
      <c r="M188" s="225" t="s">
        <v>1</v>
      </c>
      <c r="N188" s="226" t="s">
        <v>43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344</v>
      </c>
      <c r="AT188" s="229" t="s">
        <v>128</v>
      </c>
      <c r="AU188" s="229" t="s">
        <v>86</v>
      </c>
      <c r="AY188" s="17" t="s">
        <v>126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86</v>
      </c>
      <c r="BK188" s="230">
        <f>ROUND(I188*H188,2)</f>
        <v>0</v>
      </c>
      <c r="BL188" s="17" t="s">
        <v>344</v>
      </c>
      <c r="BM188" s="229" t="s">
        <v>542</v>
      </c>
    </row>
    <row r="189" s="12" customFormat="1" ht="25.92" customHeight="1">
      <c r="A189" s="12"/>
      <c r="B189" s="202"/>
      <c r="C189" s="203"/>
      <c r="D189" s="204" t="s">
        <v>77</v>
      </c>
      <c r="E189" s="205" t="s">
        <v>543</v>
      </c>
      <c r="F189" s="205" t="s">
        <v>544</v>
      </c>
      <c r="G189" s="203"/>
      <c r="H189" s="203"/>
      <c r="I189" s="206"/>
      <c r="J189" s="207">
        <f>BK189</f>
        <v>0</v>
      </c>
      <c r="K189" s="203"/>
      <c r="L189" s="208"/>
      <c r="M189" s="209"/>
      <c r="N189" s="210"/>
      <c r="O189" s="210"/>
      <c r="P189" s="211">
        <f>SUM(P190:P197)</f>
        <v>0</v>
      </c>
      <c r="Q189" s="210"/>
      <c r="R189" s="211">
        <f>SUM(R190:R197)</f>
        <v>0</v>
      </c>
      <c r="S189" s="210"/>
      <c r="T189" s="212">
        <f>SUM(T190:T197)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3" t="s">
        <v>155</v>
      </c>
      <c r="AT189" s="214" t="s">
        <v>77</v>
      </c>
      <c r="AU189" s="214" t="s">
        <v>78</v>
      </c>
      <c r="AY189" s="213" t="s">
        <v>126</v>
      </c>
      <c r="BK189" s="215">
        <f>SUM(BK190:BK197)</f>
        <v>0</v>
      </c>
    </row>
    <row r="190" s="2" customFormat="1" ht="16.5" customHeight="1">
      <c r="A190" s="38"/>
      <c r="B190" s="39"/>
      <c r="C190" s="264" t="s">
        <v>426</v>
      </c>
      <c r="D190" s="264" t="s">
        <v>188</v>
      </c>
      <c r="E190" s="265" t="s">
        <v>545</v>
      </c>
      <c r="F190" s="266" t="s">
        <v>546</v>
      </c>
      <c r="G190" s="267" t="s">
        <v>547</v>
      </c>
      <c r="H190" s="283"/>
      <c r="I190" s="269"/>
      <c r="J190" s="270">
        <f>ROUND(I190*H190,2)</f>
        <v>0</v>
      </c>
      <c r="K190" s="266" t="s">
        <v>1</v>
      </c>
      <c r="L190" s="271"/>
      <c r="M190" s="272" t="s">
        <v>1</v>
      </c>
      <c r="N190" s="273" t="s">
        <v>43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168</v>
      </c>
      <c r="AT190" s="229" t="s">
        <v>188</v>
      </c>
      <c r="AU190" s="229" t="s">
        <v>86</v>
      </c>
      <c r="AY190" s="17" t="s">
        <v>126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86</v>
      </c>
      <c r="BK190" s="230">
        <f>ROUND(I190*H190,2)</f>
        <v>0</v>
      </c>
      <c r="BL190" s="17" t="s">
        <v>133</v>
      </c>
      <c r="BM190" s="229" t="s">
        <v>548</v>
      </c>
    </row>
    <row r="191" s="2" customFormat="1" ht="16.5" customHeight="1">
      <c r="A191" s="38"/>
      <c r="B191" s="39"/>
      <c r="C191" s="218" t="s">
        <v>549</v>
      </c>
      <c r="D191" s="218" t="s">
        <v>128</v>
      </c>
      <c r="E191" s="219" t="s">
        <v>550</v>
      </c>
      <c r="F191" s="220" t="s">
        <v>551</v>
      </c>
      <c r="G191" s="221" t="s">
        <v>351</v>
      </c>
      <c r="H191" s="222">
        <v>1</v>
      </c>
      <c r="I191" s="223"/>
      <c r="J191" s="224">
        <f>ROUND(I191*H191,2)</f>
        <v>0</v>
      </c>
      <c r="K191" s="220" t="s">
        <v>132</v>
      </c>
      <c r="L191" s="44"/>
      <c r="M191" s="225" t="s">
        <v>1</v>
      </c>
      <c r="N191" s="226" t="s">
        <v>43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133</v>
      </c>
      <c r="AT191" s="229" t="s">
        <v>128</v>
      </c>
      <c r="AU191" s="229" t="s">
        <v>86</v>
      </c>
      <c r="AY191" s="17" t="s">
        <v>126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86</v>
      </c>
      <c r="BK191" s="230">
        <f>ROUND(I191*H191,2)</f>
        <v>0</v>
      </c>
      <c r="BL191" s="17" t="s">
        <v>133</v>
      </c>
      <c r="BM191" s="229" t="s">
        <v>552</v>
      </c>
    </row>
    <row r="192" s="2" customFormat="1" ht="16.5" customHeight="1">
      <c r="A192" s="38"/>
      <c r="B192" s="39"/>
      <c r="C192" s="218" t="s">
        <v>429</v>
      </c>
      <c r="D192" s="218" t="s">
        <v>128</v>
      </c>
      <c r="E192" s="219" t="s">
        <v>553</v>
      </c>
      <c r="F192" s="220" t="s">
        <v>554</v>
      </c>
      <c r="G192" s="221" t="s">
        <v>547</v>
      </c>
      <c r="H192" s="284"/>
      <c r="I192" s="223"/>
      <c r="J192" s="224">
        <f>ROUND(I192*H192,2)</f>
        <v>0</v>
      </c>
      <c r="K192" s="220" t="s">
        <v>132</v>
      </c>
      <c r="L192" s="44"/>
      <c r="M192" s="225" t="s">
        <v>1</v>
      </c>
      <c r="N192" s="226" t="s">
        <v>43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133</v>
      </c>
      <c r="AT192" s="229" t="s">
        <v>128</v>
      </c>
      <c r="AU192" s="229" t="s">
        <v>86</v>
      </c>
      <c r="AY192" s="17" t="s">
        <v>126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86</v>
      </c>
      <c r="BK192" s="230">
        <f>ROUND(I192*H192,2)</f>
        <v>0</v>
      </c>
      <c r="BL192" s="17" t="s">
        <v>133</v>
      </c>
      <c r="BM192" s="229" t="s">
        <v>555</v>
      </c>
    </row>
    <row r="193" s="2" customFormat="1" ht="16.5" customHeight="1">
      <c r="A193" s="38"/>
      <c r="B193" s="39"/>
      <c r="C193" s="218" t="s">
        <v>556</v>
      </c>
      <c r="D193" s="218" t="s">
        <v>128</v>
      </c>
      <c r="E193" s="219" t="s">
        <v>557</v>
      </c>
      <c r="F193" s="220" t="s">
        <v>558</v>
      </c>
      <c r="G193" s="221" t="s">
        <v>547</v>
      </c>
      <c r="H193" s="284"/>
      <c r="I193" s="223"/>
      <c r="J193" s="224">
        <f>ROUND(I193*H193,2)</f>
        <v>0</v>
      </c>
      <c r="K193" s="220" t="s">
        <v>132</v>
      </c>
      <c r="L193" s="44"/>
      <c r="M193" s="225" t="s">
        <v>1</v>
      </c>
      <c r="N193" s="226" t="s">
        <v>43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133</v>
      </c>
      <c r="AT193" s="229" t="s">
        <v>128</v>
      </c>
      <c r="AU193" s="229" t="s">
        <v>86</v>
      </c>
      <c r="AY193" s="17" t="s">
        <v>126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86</v>
      </c>
      <c r="BK193" s="230">
        <f>ROUND(I193*H193,2)</f>
        <v>0</v>
      </c>
      <c r="BL193" s="17" t="s">
        <v>133</v>
      </c>
      <c r="BM193" s="229" t="s">
        <v>559</v>
      </c>
    </row>
    <row r="194" s="2" customFormat="1" ht="16.5" customHeight="1">
      <c r="A194" s="38"/>
      <c r="B194" s="39"/>
      <c r="C194" s="218" t="s">
        <v>433</v>
      </c>
      <c r="D194" s="218" t="s">
        <v>128</v>
      </c>
      <c r="E194" s="219" t="s">
        <v>560</v>
      </c>
      <c r="F194" s="220" t="s">
        <v>561</v>
      </c>
      <c r="G194" s="221" t="s">
        <v>547</v>
      </c>
      <c r="H194" s="284"/>
      <c r="I194" s="223"/>
      <c r="J194" s="224">
        <f>ROUND(I194*H194,2)</f>
        <v>0</v>
      </c>
      <c r="K194" s="220" t="s">
        <v>132</v>
      </c>
      <c r="L194" s="44"/>
      <c r="M194" s="225" t="s">
        <v>1</v>
      </c>
      <c r="N194" s="226" t="s">
        <v>43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133</v>
      </c>
      <c r="AT194" s="229" t="s">
        <v>128</v>
      </c>
      <c r="AU194" s="229" t="s">
        <v>86</v>
      </c>
      <c r="AY194" s="17" t="s">
        <v>126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86</v>
      </c>
      <c r="BK194" s="230">
        <f>ROUND(I194*H194,2)</f>
        <v>0</v>
      </c>
      <c r="BL194" s="17" t="s">
        <v>133</v>
      </c>
      <c r="BM194" s="229" t="s">
        <v>562</v>
      </c>
    </row>
    <row r="195" s="2" customFormat="1" ht="16.5" customHeight="1">
      <c r="A195" s="38"/>
      <c r="B195" s="39"/>
      <c r="C195" s="218" t="s">
        <v>563</v>
      </c>
      <c r="D195" s="218" t="s">
        <v>128</v>
      </c>
      <c r="E195" s="219" t="s">
        <v>564</v>
      </c>
      <c r="F195" s="220" t="s">
        <v>565</v>
      </c>
      <c r="G195" s="221" t="s">
        <v>547</v>
      </c>
      <c r="H195" s="284"/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43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133</v>
      </c>
      <c r="AT195" s="229" t="s">
        <v>128</v>
      </c>
      <c r="AU195" s="229" t="s">
        <v>86</v>
      </c>
      <c r="AY195" s="17" t="s">
        <v>126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86</v>
      </c>
      <c r="BK195" s="230">
        <f>ROUND(I195*H195,2)</f>
        <v>0</v>
      </c>
      <c r="BL195" s="17" t="s">
        <v>133</v>
      </c>
      <c r="BM195" s="229" t="s">
        <v>566</v>
      </c>
    </row>
    <row r="196" s="2" customFormat="1" ht="16.5" customHeight="1">
      <c r="A196" s="38"/>
      <c r="B196" s="39"/>
      <c r="C196" s="218" t="s">
        <v>436</v>
      </c>
      <c r="D196" s="218" t="s">
        <v>128</v>
      </c>
      <c r="E196" s="219" t="s">
        <v>567</v>
      </c>
      <c r="F196" s="220" t="s">
        <v>568</v>
      </c>
      <c r="G196" s="221" t="s">
        <v>547</v>
      </c>
      <c r="H196" s="284"/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43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133</v>
      </c>
      <c r="AT196" s="229" t="s">
        <v>128</v>
      </c>
      <c r="AU196" s="229" t="s">
        <v>86</v>
      </c>
      <c r="AY196" s="17" t="s">
        <v>126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86</v>
      </c>
      <c r="BK196" s="230">
        <f>ROUND(I196*H196,2)</f>
        <v>0</v>
      </c>
      <c r="BL196" s="17" t="s">
        <v>133</v>
      </c>
      <c r="BM196" s="229" t="s">
        <v>569</v>
      </c>
    </row>
    <row r="197" s="2" customFormat="1" ht="24.15" customHeight="1">
      <c r="A197" s="38"/>
      <c r="B197" s="39"/>
      <c r="C197" s="218" t="s">
        <v>570</v>
      </c>
      <c r="D197" s="218" t="s">
        <v>128</v>
      </c>
      <c r="E197" s="219" t="s">
        <v>571</v>
      </c>
      <c r="F197" s="220" t="s">
        <v>572</v>
      </c>
      <c r="G197" s="221" t="s">
        <v>351</v>
      </c>
      <c r="H197" s="222">
        <v>1</v>
      </c>
      <c r="I197" s="223"/>
      <c r="J197" s="224">
        <f>ROUND(I197*H197,2)</f>
        <v>0</v>
      </c>
      <c r="K197" s="220" t="s">
        <v>1</v>
      </c>
      <c r="L197" s="44"/>
      <c r="M197" s="278" t="s">
        <v>1</v>
      </c>
      <c r="N197" s="279" t="s">
        <v>43</v>
      </c>
      <c r="O197" s="280"/>
      <c r="P197" s="281">
        <f>O197*H197</f>
        <v>0</v>
      </c>
      <c r="Q197" s="281">
        <v>0</v>
      </c>
      <c r="R197" s="281">
        <f>Q197*H197</f>
        <v>0</v>
      </c>
      <c r="S197" s="281">
        <v>0</v>
      </c>
      <c r="T197" s="28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133</v>
      </c>
      <c r="AT197" s="229" t="s">
        <v>128</v>
      </c>
      <c r="AU197" s="229" t="s">
        <v>86</v>
      </c>
      <c r="AY197" s="17" t="s">
        <v>126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86</v>
      </c>
      <c r="BK197" s="230">
        <f>ROUND(I197*H197,2)</f>
        <v>0</v>
      </c>
      <c r="BL197" s="17" t="s">
        <v>133</v>
      </c>
      <c r="BM197" s="229" t="s">
        <v>573</v>
      </c>
    </row>
    <row r="198" s="2" customFormat="1" ht="6.96" customHeight="1">
      <c r="A198" s="38"/>
      <c r="B198" s="66"/>
      <c r="C198" s="67"/>
      <c r="D198" s="67"/>
      <c r="E198" s="67"/>
      <c r="F198" s="67"/>
      <c r="G198" s="67"/>
      <c r="H198" s="67"/>
      <c r="I198" s="67"/>
      <c r="J198" s="67"/>
      <c r="K198" s="67"/>
      <c r="L198" s="44"/>
      <c r="M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</sheetData>
  <sheetProtection sheet="1" autoFilter="0" formatColumns="0" formatRows="0" objects="1" scenarios="1" spinCount="100000" saltValue="gDLJCI0jJYV4tlN37luDXtBxqouoUBlqmlhn3aG2Q68ohNp586IOuv2LIsoh2zSm9Hei3nNriQoKl0OxuPRAdg==" hashValue="Uer3otlBTJ2ZDRwNTWKB2oej/hsnyaPQXIpgRZgJbLDPbifbQi64cTVallpIGry41jXd9nFlWDmFR5+0VPzMRw==" algorithmName="SHA-512" password="CC35"/>
  <autoFilter ref="C118:K19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Chodník podél silnice III/3351, k.ú. Kostelní Střimelice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574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16. 4. 2022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36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ROUND((SUM(BE121:BE133)),  2)</f>
        <v>0</v>
      </c>
      <c r="G33" s="38"/>
      <c r="H33" s="38"/>
      <c r="I33" s="155">
        <v>0.20999999999999999</v>
      </c>
      <c r="J33" s="154">
        <f>ROUND(((SUM(BE121:BE133))*I33),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ROUND((SUM(BF121:BF133)),  2)</f>
        <v>0</v>
      </c>
      <c r="G34" s="38"/>
      <c r="H34" s="38"/>
      <c r="I34" s="155">
        <v>0.14999999999999999</v>
      </c>
      <c r="J34" s="154">
        <f>ROUND(((SUM(BF121:BF133))*I34),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ROUND((SUM(BG121:BG133)),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ROUND((SUM(BH121:BH133)),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ROUND((SUM(BI121:BI133)),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podél silnice III/3351, k.ú. Kostelní Střimelice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VORN - Vedlejší a ostatní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obec Kostelní Střimelice</v>
      </c>
      <c r="G89" s="40"/>
      <c r="H89" s="40"/>
      <c r="I89" s="32" t="s">
        <v>22</v>
      </c>
      <c r="J89" s="79" t="str">
        <f>IF(J12="","",J12)</f>
        <v>16. 4. 2022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Obec Stříbrná Skalice</v>
      </c>
      <c r="G91" s="40"/>
      <c r="H91" s="40"/>
      <c r="I91" s="32" t="s">
        <v>30</v>
      </c>
      <c r="J91" s="36" t="str">
        <f>E21</f>
        <v>Bc. Jan Touš (ČKAIT 0202139)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Jan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339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575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576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577</v>
      </c>
      <c r="E100" s="188"/>
      <c r="F100" s="188"/>
      <c r="G100" s="188"/>
      <c r="H100" s="188"/>
      <c r="I100" s="188"/>
      <c r="J100" s="189">
        <f>J130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578</v>
      </c>
      <c r="E101" s="188"/>
      <c r="F101" s="188"/>
      <c r="G101" s="188"/>
      <c r="H101" s="188"/>
      <c r="I101" s="188"/>
      <c r="J101" s="189">
        <f>J132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111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Chodník podél silnice III/3351, k.ú. Kostelní Střimelice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VORN - Vedlejší a ostatní rozpočtové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obec Kostelní Střimelice</v>
      </c>
      <c r="G115" s="40"/>
      <c r="H115" s="40"/>
      <c r="I115" s="32" t="s">
        <v>22</v>
      </c>
      <c r="J115" s="79" t="str">
        <f>IF(J12="","",J12)</f>
        <v>16. 4. 2022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40"/>
      <c r="E117" s="40"/>
      <c r="F117" s="27" t="str">
        <f>E15</f>
        <v>Obec Stříbrná Skalice</v>
      </c>
      <c r="G117" s="40"/>
      <c r="H117" s="40"/>
      <c r="I117" s="32" t="s">
        <v>30</v>
      </c>
      <c r="J117" s="36" t="str">
        <f>E21</f>
        <v>Bc. Jan Touš (ČKAIT 0202139)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Jan Petr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112</v>
      </c>
      <c r="D120" s="194" t="s">
        <v>63</v>
      </c>
      <c r="E120" s="194" t="s">
        <v>59</v>
      </c>
      <c r="F120" s="194" t="s">
        <v>60</v>
      </c>
      <c r="G120" s="194" t="s">
        <v>113</v>
      </c>
      <c r="H120" s="194" t="s">
        <v>114</v>
      </c>
      <c r="I120" s="194" t="s">
        <v>115</v>
      </c>
      <c r="J120" s="194" t="s">
        <v>101</v>
      </c>
      <c r="K120" s="195" t="s">
        <v>116</v>
      </c>
      <c r="L120" s="196"/>
      <c r="M120" s="100" t="s">
        <v>1</v>
      </c>
      <c r="N120" s="101" t="s">
        <v>42</v>
      </c>
      <c r="O120" s="101" t="s">
        <v>117</v>
      </c>
      <c r="P120" s="101" t="s">
        <v>118</v>
      </c>
      <c r="Q120" s="101" t="s">
        <v>119</v>
      </c>
      <c r="R120" s="101" t="s">
        <v>120</v>
      </c>
      <c r="S120" s="101" t="s">
        <v>121</v>
      </c>
      <c r="T120" s="102" t="s">
        <v>122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123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0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77</v>
      </c>
      <c r="AU121" s="17" t="s">
        <v>103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77</v>
      </c>
      <c r="E122" s="205" t="s">
        <v>543</v>
      </c>
      <c r="F122" s="205" t="s">
        <v>544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P123+P128+P130+P132</f>
        <v>0</v>
      </c>
      <c r="Q122" s="210"/>
      <c r="R122" s="211">
        <f>R123+R128+R130+R132</f>
        <v>0</v>
      </c>
      <c r="S122" s="210"/>
      <c r="T122" s="212">
        <f>T123+T128+T130+T132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155</v>
      </c>
      <c r="AT122" s="214" t="s">
        <v>77</v>
      </c>
      <c r="AU122" s="214" t="s">
        <v>78</v>
      </c>
      <c r="AY122" s="213" t="s">
        <v>126</v>
      </c>
      <c r="BK122" s="215">
        <f>BK123+BK128+BK130+BK132</f>
        <v>0</v>
      </c>
    </row>
    <row r="123" s="12" customFormat="1" ht="22.8" customHeight="1">
      <c r="A123" s="12"/>
      <c r="B123" s="202"/>
      <c r="C123" s="203"/>
      <c r="D123" s="204" t="s">
        <v>77</v>
      </c>
      <c r="E123" s="216" t="s">
        <v>579</v>
      </c>
      <c r="F123" s="216" t="s">
        <v>580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SUM(P124:P127)</f>
        <v>0</v>
      </c>
      <c r="Q123" s="210"/>
      <c r="R123" s="211">
        <f>SUM(R124:R127)</f>
        <v>0</v>
      </c>
      <c r="S123" s="210"/>
      <c r="T123" s="212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155</v>
      </c>
      <c r="AT123" s="214" t="s">
        <v>77</v>
      </c>
      <c r="AU123" s="214" t="s">
        <v>86</v>
      </c>
      <c r="AY123" s="213" t="s">
        <v>126</v>
      </c>
      <c r="BK123" s="215">
        <f>SUM(BK124:BK127)</f>
        <v>0</v>
      </c>
    </row>
    <row r="124" s="2" customFormat="1" ht="16.5" customHeight="1">
      <c r="A124" s="38"/>
      <c r="B124" s="39"/>
      <c r="C124" s="218" t="s">
        <v>86</v>
      </c>
      <c r="D124" s="218" t="s">
        <v>128</v>
      </c>
      <c r="E124" s="219" t="s">
        <v>581</v>
      </c>
      <c r="F124" s="220" t="s">
        <v>582</v>
      </c>
      <c r="G124" s="221" t="s">
        <v>583</v>
      </c>
      <c r="H124" s="222">
        <v>1</v>
      </c>
      <c r="I124" s="223"/>
      <c r="J124" s="224">
        <f>ROUND(I124*H124,2)</f>
        <v>0</v>
      </c>
      <c r="K124" s="220" t="s">
        <v>310</v>
      </c>
      <c r="L124" s="44"/>
      <c r="M124" s="225" t="s">
        <v>1</v>
      </c>
      <c r="N124" s="226" t="s">
        <v>43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584</v>
      </c>
      <c r="AT124" s="229" t="s">
        <v>128</v>
      </c>
      <c r="AU124" s="229" t="s">
        <v>88</v>
      </c>
      <c r="AY124" s="17" t="s">
        <v>126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86</v>
      </c>
      <c r="BK124" s="230">
        <f>ROUND(I124*H124,2)</f>
        <v>0</v>
      </c>
      <c r="BL124" s="17" t="s">
        <v>584</v>
      </c>
      <c r="BM124" s="229" t="s">
        <v>585</v>
      </c>
    </row>
    <row r="125" s="2" customFormat="1" ht="16.5" customHeight="1">
      <c r="A125" s="38"/>
      <c r="B125" s="39"/>
      <c r="C125" s="218" t="s">
        <v>88</v>
      </c>
      <c r="D125" s="218" t="s">
        <v>128</v>
      </c>
      <c r="E125" s="219" t="s">
        <v>586</v>
      </c>
      <c r="F125" s="220" t="s">
        <v>587</v>
      </c>
      <c r="G125" s="221" t="s">
        <v>583</v>
      </c>
      <c r="H125" s="222">
        <v>1</v>
      </c>
      <c r="I125" s="223"/>
      <c r="J125" s="224">
        <f>ROUND(I125*H125,2)</f>
        <v>0</v>
      </c>
      <c r="K125" s="220" t="s">
        <v>310</v>
      </c>
      <c r="L125" s="44"/>
      <c r="M125" s="225" t="s">
        <v>1</v>
      </c>
      <c r="N125" s="226" t="s">
        <v>43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584</v>
      </c>
      <c r="AT125" s="229" t="s">
        <v>128</v>
      </c>
      <c r="AU125" s="229" t="s">
        <v>88</v>
      </c>
      <c r="AY125" s="17" t="s">
        <v>126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86</v>
      </c>
      <c r="BK125" s="230">
        <f>ROUND(I125*H125,2)</f>
        <v>0</v>
      </c>
      <c r="BL125" s="17" t="s">
        <v>584</v>
      </c>
      <c r="BM125" s="229" t="s">
        <v>588</v>
      </c>
    </row>
    <row r="126" s="2" customFormat="1" ht="16.5" customHeight="1">
      <c r="A126" s="38"/>
      <c r="B126" s="39"/>
      <c r="C126" s="218" t="s">
        <v>145</v>
      </c>
      <c r="D126" s="218" t="s">
        <v>128</v>
      </c>
      <c r="E126" s="219" t="s">
        <v>589</v>
      </c>
      <c r="F126" s="220" t="s">
        <v>590</v>
      </c>
      <c r="G126" s="221" t="s">
        <v>583</v>
      </c>
      <c r="H126" s="222">
        <v>1</v>
      </c>
      <c r="I126" s="223"/>
      <c r="J126" s="224">
        <f>ROUND(I126*H126,2)</f>
        <v>0</v>
      </c>
      <c r="K126" s="220" t="s">
        <v>310</v>
      </c>
      <c r="L126" s="44"/>
      <c r="M126" s="225" t="s">
        <v>1</v>
      </c>
      <c r="N126" s="226" t="s">
        <v>43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584</v>
      </c>
      <c r="AT126" s="229" t="s">
        <v>128</v>
      </c>
      <c r="AU126" s="229" t="s">
        <v>88</v>
      </c>
      <c r="AY126" s="17" t="s">
        <v>126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86</v>
      </c>
      <c r="BK126" s="230">
        <f>ROUND(I126*H126,2)</f>
        <v>0</v>
      </c>
      <c r="BL126" s="17" t="s">
        <v>584</v>
      </c>
      <c r="BM126" s="229" t="s">
        <v>591</v>
      </c>
    </row>
    <row r="127" s="2" customFormat="1" ht="16.5" customHeight="1">
      <c r="A127" s="38"/>
      <c r="B127" s="39"/>
      <c r="C127" s="218" t="s">
        <v>133</v>
      </c>
      <c r="D127" s="218" t="s">
        <v>128</v>
      </c>
      <c r="E127" s="219" t="s">
        <v>550</v>
      </c>
      <c r="F127" s="220" t="s">
        <v>551</v>
      </c>
      <c r="G127" s="221" t="s">
        <v>583</v>
      </c>
      <c r="H127" s="222">
        <v>1</v>
      </c>
      <c r="I127" s="223"/>
      <c r="J127" s="224">
        <f>ROUND(I127*H127,2)</f>
        <v>0</v>
      </c>
      <c r="K127" s="220" t="s">
        <v>310</v>
      </c>
      <c r="L127" s="44"/>
      <c r="M127" s="225" t="s">
        <v>1</v>
      </c>
      <c r="N127" s="226" t="s">
        <v>43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584</v>
      </c>
      <c r="AT127" s="229" t="s">
        <v>128</v>
      </c>
      <c r="AU127" s="229" t="s">
        <v>88</v>
      </c>
      <c r="AY127" s="17" t="s">
        <v>126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86</v>
      </c>
      <c r="BK127" s="230">
        <f>ROUND(I127*H127,2)</f>
        <v>0</v>
      </c>
      <c r="BL127" s="17" t="s">
        <v>584</v>
      </c>
      <c r="BM127" s="229" t="s">
        <v>592</v>
      </c>
    </row>
    <row r="128" s="12" customFormat="1" ht="22.8" customHeight="1">
      <c r="A128" s="12"/>
      <c r="B128" s="202"/>
      <c r="C128" s="203"/>
      <c r="D128" s="204" t="s">
        <v>77</v>
      </c>
      <c r="E128" s="216" t="s">
        <v>593</v>
      </c>
      <c r="F128" s="216" t="s">
        <v>594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P129</f>
        <v>0</v>
      </c>
      <c r="Q128" s="210"/>
      <c r="R128" s="211">
        <f>R129</f>
        <v>0</v>
      </c>
      <c r="S128" s="210"/>
      <c r="T128" s="212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155</v>
      </c>
      <c r="AT128" s="214" t="s">
        <v>77</v>
      </c>
      <c r="AU128" s="214" t="s">
        <v>86</v>
      </c>
      <c r="AY128" s="213" t="s">
        <v>126</v>
      </c>
      <c r="BK128" s="215">
        <f>BK129</f>
        <v>0</v>
      </c>
    </row>
    <row r="129" s="2" customFormat="1" ht="16.5" customHeight="1">
      <c r="A129" s="38"/>
      <c r="B129" s="39"/>
      <c r="C129" s="218" t="s">
        <v>155</v>
      </c>
      <c r="D129" s="218" t="s">
        <v>128</v>
      </c>
      <c r="E129" s="219" t="s">
        <v>595</v>
      </c>
      <c r="F129" s="220" t="s">
        <v>594</v>
      </c>
      <c r="G129" s="221" t="s">
        <v>583</v>
      </c>
      <c r="H129" s="222">
        <v>1</v>
      </c>
      <c r="I129" s="223"/>
      <c r="J129" s="224">
        <f>ROUND(I129*H129,2)</f>
        <v>0</v>
      </c>
      <c r="K129" s="220" t="s">
        <v>310</v>
      </c>
      <c r="L129" s="44"/>
      <c r="M129" s="225" t="s">
        <v>1</v>
      </c>
      <c r="N129" s="226" t="s">
        <v>43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584</v>
      </c>
      <c r="AT129" s="229" t="s">
        <v>128</v>
      </c>
      <c r="AU129" s="229" t="s">
        <v>88</v>
      </c>
      <c r="AY129" s="17" t="s">
        <v>126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86</v>
      </c>
      <c r="BK129" s="230">
        <f>ROUND(I129*H129,2)</f>
        <v>0</v>
      </c>
      <c r="BL129" s="17" t="s">
        <v>584</v>
      </c>
      <c r="BM129" s="229" t="s">
        <v>596</v>
      </c>
    </row>
    <row r="130" s="12" customFormat="1" ht="22.8" customHeight="1">
      <c r="A130" s="12"/>
      <c r="B130" s="202"/>
      <c r="C130" s="203"/>
      <c r="D130" s="204" t="s">
        <v>77</v>
      </c>
      <c r="E130" s="216" t="s">
        <v>597</v>
      </c>
      <c r="F130" s="216" t="s">
        <v>598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P131</f>
        <v>0</v>
      </c>
      <c r="Q130" s="210"/>
      <c r="R130" s="211">
        <f>R131</f>
        <v>0</v>
      </c>
      <c r="S130" s="210"/>
      <c r="T130" s="212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155</v>
      </c>
      <c r="AT130" s="214" t="s">
        <v>77</v>
      </c>
      <c r="AU130" s="214" t="s">
        <v>86</v>
      </c>
      <c r="AY130" s="213" t="s">
        <v>126</v>
      </c>
      <c r="BK130" s="215">
        <f>BK131</f>
        <v>0</v>
      </c>
    </row>
    <row r="131" s="2" customFormat="1" ht="16.5" customHeight="1">
      <c r="A131" s="38"/>
      <c r="B131" s="39"/>
      <c r="C131" s="218" t="s">
        <v>160</v>
      </c>
      <c r="D131" s="218" t="s">
        <v>128</v>
      </c>
      <c r="E131" s="219" t="s">
        <v>599</v>
      </c>
      <c r="F131" s="220" t="s">
        <v>600</v>
      </c>
      <c r="G131" s="221" t="s">
        <v>583</v>
      </c>
      <c r="H131" s="222">
        <v>1</v>
      </c>
      <c r="I131" s="223"/>
      <c r="J131" s="224">
        <f>ROUND(I131*H131,2)</f>
        <v>0</v>
      </c>
      <c r="K131" s="220" t="s">
        <v>310</v>
      </c>
      <c r="L131" s="44"/>
      <c r="M131" s="225" t="s">
        <v>1</v>
      </c>
      <c r="N131" s="226" t="s">
        <v>43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584</v>
      </c>
      <c r="AT131" s="229" t="s">
        <v>128</v>
      </c>
      <c r="AU131" s="229" t="s">
        <v>88</v>
      </c>
      <c r="AY131" s="17" t="s">
        <v>126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86</v>
      </c>
      <c r="BK131" s="230">
        <f>ROUND(I131*H131,2)</f>
        <v>0</v>
      </c>
      <c r="BL131" s="17" t="s">
        <v>584</v>
      </c>
      <c r="BM131" s="229" t="s">
        <v>601</v>
      </c>
    </row>
    <row r="132" s="12" customFormat="1" ht="22.8" customHeight="1">
      <c r="A132" s="12"/>
      <c r="B132" s="202"/>
      <c r="C132" s="203"/>
      <c r="D132" s="204" t="s">
        <v>77</v>
      </c>
      <c r="E132" s="216" t="s">
        <v>602</v>
      </c>
      <c r="F132" s="216" t="s">
        <v>603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P133</f>
        <v>0</v>
      </c>
      <c r="Q132" s="210"/>
      <c r="R132" s="211">
        <f>R133</f>
        <v>0</v>
      </c>
      <c r="S132" s="210"/>
      <c r="T132" s="212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155</v>
      </c>
      <c r="AT132" s="214" t="s">
        <v>77</v>
      </c>
      <c r="AU132" s="214" t="s">
        <v>86</v>
      </c>
      <c r="AY132" s="213" t="s">
        <v>126</v>
      </c>
      <c r="BK132" s="215">
        <f>BK133</f>
        <v>0</v>
      </c>
    </row>
    <row r="133" s="2" customFormat="1" ht="21.75" customHeight="1">
      <c r="A133" s="38"/>
      <c r="B133" s="39"/>
      <c r="C133" s="218" t="s">
        <v>164</v>
      </c>
      <c r="D133" s="218" t="s">
        <v>128</v>
      </c>
      <c r="E133" s="219" t="s">
        <v>604</v>
      </c>
      <c r="F133" s="220" t="s">
        <v>605</v>
      </c>
      <c r="G133" s="221" t="s">
        <v>583</v>
      </c>
      <c r="H133" s="222">
        <v>1</v>
      </c>
      <c r="I133" s="223"/>
      <c r="J133" s="224">
        <f>ROUND(I133*H133,2)</f>
        <v>0</v>
      </c>
      <c r="K133" s="220" t="s">
        <v>310</v>
      </c>
      <c r="L133" s="44"/>
      <c r="M133" s="278" t="s">
        <v>1</v>
      </c>
      <c r="N133" s="279" t="s">
        <v>43</v>
      </c>
      <c r="O133" s="280"/>
      <c r="P133" s="281">
        <f>O133*H133</f>
        <v>0</v>
      </c>
      <c r="Q133" s="281">
        <v>0</v>
      </c>
      <c r="R133" s="281">
        <f>Q133*H133</f>
        <v>0</v>
      </c>
      <c r="S133" s="281">
        <v>0</v>
      </c>
      <c r="T133" s="28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584</v>
      </c>
      <c r="AT133" s="229" t="s">
        <v>128</v>
      </c>
      <c r="AU133" s="229" t="s">
        <v>88</v>
      </c>
      <c r="AY133" s="17" t="s">
        <v>126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86</v>
      </c>
      <c r="BK133" s="230">
        <f>ROUND(I133*H133,2)</f>
        <v>0</v>
      </c>
      <c r="BL133" s="17" t="s">
        <v>584</v>
      </c>
      <c r="BM133" s="229" t="s">
        <v>606</v>
      </c>
    </row>
    <row r="134" s="2" customFormat="1" ht="6.96" customHeight="1">
      <c r="A134" s="38"/>
      <c r="B134" s="66"/>
      <c r="C134" s="67"/>
      <c r="D134" s="67"/>
      <c r="E134" s="67"/>
      <c r="F134" s="67"/>
      <c r="G134" s="67"/>
      <c r="H134" s="67"/>
      <c r="I134" s="67"/>
      <c r="J134" s="67"/>
      <c r="K134" s="67"/>
      <c r="L134" s="44"/>
      <c r="M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</sheetData>
  <sheetProtection sheet="1" autoFilter="0" formatColumns="0" formatRows="0" objects="1" scenarios="1" spinCount="100000" saltValue="7+lVDLDdDnQRQaiylQXcbkxNYUmRZlC00nd0YRn8Y/IM+Eod9+SjOY4k3Fg+OJXGlnsaGICLkLIfxevKPk78PQ==" hashValue="cqr9coA/NR2SN/VRmwDCTI0zNDYHsXOSbmSwN/X6v2ES23gCs0wWWxvah+k9n+jxfkolJEVAcYRmEZAVgCgkjQ==" algorithmName="SHA-512" password="CC35"/>
  <autoFilter ref="C120:K13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JANPETR9AB6\janpetr</dc:creator>
  <cp:lastModifiedBy>JANPETR9AB6\janpetr</cp:lastModifiedBy>
  <dcterms:created xsi:type="dcterms:W3CDTF">2022-05-05T09:58:13Z</dcterms:created>
  <dcterms:modified xsi:type="dcterms:W3CDTF">2022-05-05T09:58:17Z</dcterms:modified>
</cp:coreProperties>
</file>