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f\Desktop\4.Dokumenty pro obce EÚO\PÍSEČNÁ\FVE\3. PD FVE\PD FVE Písečná\"/>
    </mc:Choice>
  </mc:AlternateContent>
  <xr:revisionPtr revIDLastSave="0" documentId="13_ncr:1_{74709042-E9F3-4447-912A-3A3A15EC29C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 OÚ-elektro" sheetId="12" r:id="rId4"/>
    <sheet name="OÚ-stavební" sheetId="13" r:id="rId5"/>
    <sheet name="DPB-elektro" sheetId="14" r:id="rId6"/>
    <sheet name="DPB-stavební" sheetId="15" r:id="rId7"/>
    <sheet name="VO - elektro" sheetId="17" r:id="rId8"/>
    <sheet name="EM projektu" sheetId="16" r:id="rId9"/>
  </sheets>
  <externalReferences>
    <externalReference r:id="rId10"/>
  </externalReferences>
  <definedNames>
    <definedName name="CelkemDPHVypocet" localSheetId="1">Stavba!#REF!</definedName>
    <definedName name="CenaCelkem">Stavba!#REF!</definedName>
    <definedName name="CenaCelkemBezDPH">Stavba!#REF!</definedName>
    <definedName name="CenaCelkemVypocet" localSheetId="1">Stavba!#REF!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Stavba!#REF!</definedName>
    <definedName name="DPHZakl">Stavba!#REF!</definedName>
    <definedName name="dpsc" localSheetId="1">Stavba!$C$13</definedName>
    <definedName name="IČO" localSheetId="1">Stavba!$I$11</definedName>
    <definedName name="Mena">Stavba!#REF!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Stavba!#REF!</definedName>
    <definedName name="_xlnm.Print_Area" localSheetId="3">' OÚ-elektro'!$A$1:$G$46</definedName>
    <definedName name="_xlnm.Print_Area" localSheetId="1">Stavba!$A$1:$J$14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Stavba!#REF!</definedName>
    <definedName name="SazbaDPH1">'[1]Krycí list'!$C$30</definedName>
    <definedName name="SazbaDPH2" localSheetId="1">Stavba!#REF!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Stavba!$B$1:$J$14</definedName>
    <definedName name="ZakladDPHSni">Stavba!#REF!</definedName>
    <definedName name="ZakladDPHSniVypocet" localSheetId="1">Stavba!#REF!</definedName>
    <definedName name="ZakladDPHZakl">Stavba!#REF!</definedName>
    <definedName name="ZakladDPHZaklVypocet" localSheetId="1">Stavba!#REF!</definedName>
    <definedName name="Zaokrouhleni">Stavba!#REF!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9" i="1" l="1"/>
  <c r="G20" i="1"/>
  <c r="G41" i="14"/>
  <c r="G44" i="14"/>
  <c r="G43" i="14"/>
  <c r="G42" i="14"/>
  <c r="G44" i="12"/>
  <c r="G41" i="12" s="1"/>
  <c r="G43" i="12"/>
  <c r="G42" i="12"/>
  <c r="G29" i="14"/>
  <c r="G29" i="12"/>
  <c r="G8" i="17"/>
  <c r="G7" i="17" s="1"/>
  <c r="G9" i="17" s="1"/>
  <c r="G40" i="12"/>
  <c r="G39" i="12"/>
  <c r="G38" i="12"/>
  <c r="G36" i="12"/>
  <c r="G35" i="12"/>
  <c r="G34" i="12"/>
  <c r="G33" i="12"/>
  <c r="G31" i="12"/>
  <c r="G30" i="12"/>
  <c r="G28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9" i="12"/>
  <c r="G8" i="12"/>
  <c r="G45" i="12" l="1"/>
  <c r="G7" i="12"/>
  <c r="G32" i="12"/>
  <c r="G10" i="12"/>
  <c r="G37" i="12"/>
  <c r="G40" i="14" l="1"/>
  <c r="G39" i="14"/>
  <c r="G38" i="14"/>
  <c r="G36" i="14"/>
  <c r="G35" i="14"/>
  <c r="G34" i="14"/>
  <c r="G33" i="14"/>
  <c r="G31" i="14"/>
  <c r="G30" i="14"/>
  <c r="G28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9" i="14"/>
  <c r="G8" i="14"/>
  <c r="G11" i="13"/>
  <c r="G10" i="13"/>
  <c r="G9" i="13"/>
  <c r="G8" i="13"/>
  <c r="G7" i="13" s="1"/>
  <c r="G12" i="13" s="1"/>
  <c r="I17" i="1"/>
  <c r="H17" i="1"/>
  <c r="G17" i="1"/>
  <c r="G7" i="16"/>
  <c r="G9" i="16" s="1"/>
  <c r="G18" i="1" s="1"/>
  <c r="G8" i="15"/>
  <c r="G7" i="15" s="1"/>
  <c r="G9" i="15" s="1"/>
  <c r="G37" i="14" l="1"/>
  <c r="G10" i="14"/>
  <c r="G32" i="14"/>
  <c r="G7" i="14"/>
  <c r="I20" i="1"/>
  <c r="H20" i="1" s="1"/>
  <c r="G45" i="14" l="1"/>
  <c r="I18" i="1"/>
  <c r="H18" i="1" s="1"/>
  <c r="I19" i="1"/>
  <c r="H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3927BC98-A3A8-47A0-A1F2-DE234A707C2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7D2BA32B-923E-4079-8A8D-A2542CDD5CC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EBCA857-6017-4F03-A489-50A2DE2E901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84A556E4-AE3C-4621-89A8-CE0F0DDED35A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<sst xmlns="http://schemas.openxmlformats.org/spreadsheetml/2006/main" count="356" uniqueCount="138">
  <si>
    <t xml:space="preserve">Položkový rozpočet </t>
  </si>
  <si>
    <t>O:</t>
  </si>
  <si>
    <t>R:</t>
  </si>
  <si>
    <t>Zhotovitel:</t>
  </si>
  <si>
    <t>Projektant:</t>
  </si>
  <si>
    <t>Vypracoval:</t>
  </si>
  <si>
    <t>Vedlejší náklady</t>
  </si>
  <si>
    <t>Ostatní náklady</t>
  </si>
  <si>
    <t>Celkem</t>
  </si>
  <si>
    <t>IČ:</t>
  </si>
  <si>
    <t>DIČ: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</si>
  <si>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</si>
  <si>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</si>
  <si>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</si>
  <si>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</si>
  <si>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</si>
  <si>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Rozpočet:</t>
  </si>
  <si>
    <t>Misto</t>
  </si>
  <si>
    <t>767</t>
  </si>
  <si>
    <t>Konstrukce zámečnické</t>
  </si>
  <si>
    <t>M21</t>
  </si>
  <si>
    <t>Elektromontáže</t>
  </si>
  <si>
    <t>M22</t>
  </si>
  <si>
    <t>Montáž sdělovací a zabezp.tech</t>
  </si>
  <si>
    <t>ON</t>
  </si>
  <si>
    <t>VN</t>
  </si>
  <si>
    <t>S:</t>
  </si>
  <si>
    <t>#TypZaznamu#</t>
  </si>
  <si>
    <t>STA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</si>
  <si>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</si>
  <si>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</si>
  <si>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</si>
  <si>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</si>
  <si>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</si>
  <si>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</si>
  <si>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</si>
  <si>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</si>
  <si>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Díl:</t>
  </si>
  <si>
    <t>ks</t>
  </si>
  <si>
    <t>555 004</t>
  </si>
  <si>
    <t>210190054R00</t>
  </si>
  <si>
    <t>kus</t>
  </si>
  <si>
    <t>m</t>
  </si>
  <si>
    <t>5534739760R</t>
  </si>
  <si>
    <t>210800646RT1</t>
  </si>
  <si>
    <t>210100002R00</t>
  </si>
  <si>
    <t>Ukončení vodičů v rozvaděči + zapojení do 6 mm2</t>
  </si>
  <si>
    <t>210810046RT3</t>
  </si>
  <si>
    <t>210810017RT5</t>
  </si>
  <si>
    <t>555 005</t>
  </si>
  <si>
    <t>555 003</t>
  </si>
  <si>
    <t>555 006</t>
  </si>
  <si>
    <t>210001.1</t>
  </si>
  <si>
    <t>222280214R00</t>
  </si>
  <si>
    <t>Kabel UTP/FTP kat.5e v trubkách</t>
  </si>
  <si>
    <t>371201301R</t>
  </si>
  <si>
    <t>Kabel UTP pro RJ45 (drát) - 1m - metráž</t>
  </si>
  <si>
    <t>371205050R</t>
  </si>
  <si>
    <t>Krimpovací konektor RJ45, CAT5E, UTP</t>
  </si>
  <si>
    <t>222301101R00</t>
  </si>
  <si>
    <t>Konektor RJ45 na kabel UTP</t>
  </si>
  <si>
    <t>OST01</t>
  </si>
  <si>
    <t>Soubor</t>
  </si>
  <si>
    <t>005241010R</t>
  </si>
  <si>
    <t xml:space="preserve">Dokumentace skutečného provedení </t>
  </si>
  <si>
    <t>005231010R</t>
  </si>
  <si>
    <t>END</t>
  </si>
  <si>
    <t>celkem bez DPH</t>
  </si>
  <si>
    <t xml:space="preserve">Montáž střídače a rozvaděče RFVE </t>
  </si>
  <si>
    <t>Ostatní montáž</t>
  </si>
  <si>
    <t>Generální projektant:</t>
  </si>
  <si>
    <t>Doprava technologie - dle výběru dodovatele</t>
  </si>
  <si>
    <t>Nastavení systému a zprovoznění invertoru</t>
  </si>
  <si>
    <t>Příprava ke komplexní zkoušce a odzkoušení</t>
  </si>
  <si>
    <t>Vodič solární 6 mm2 uložený pevně, včetně dodávky solárního vodiče</t>
  </si>
  <si>
    <t>FV monokrystalický panel, o jmenovitém výkonu 455 Wp (2108 x 1048)</t>
  </si>
  <si>
    <t>210810046RT8</t>
  </si>
  <si>
    <t>MPPT Optimalizace na úrovni 1- 2  panelů, optimizér pro panel 455 Wp</t>
  </si>
  <si>
    <t>Rozvaděč RFVE AC/DC</t>
  </si>
  <si>
    <t>Montáž hybridního systému včetně baterií</t>
  </si>
  <si>
    <t>kpl</t>
  </si>
  <si>
    <t>EWIC z.s.</t>
  </si>
  <si>
    <t>Pernštýnská 15</t>
  </si>
  <si>
    <t>530 02 Pardubice</t>
  </si>
  <si>
    <t>05365376</t>
  </si>
  <si>
    <t>MARS žlab kabelový NKZIN 50X62X0.70 EC, neděrovaný, s integrovanou spojkou, včetně montáže</t>
  </si>
  <si>
    <t>Kabel CYKY-J 5 x 10 pevně uložený, včetně dodávky kabelu</t>
  </si>
  <si>
    <t>Tlačítko centrál stop (bezpečnostní vypnutí FVE)</t>
  </si>
  <si>
    <t>Podružný montážní materiál</t>
  </si>
  <si>
    <t>Úprava elektroměrového rozvaděče (ovládací relé, jistič, odpínač, propojovací materiál)</t>
  </si>
  <si>
    <t>Montáž syst. konstr. pro FV panely na šikmou střechu vč. osazení a zapojení panelů</t>
  </si>
  <si>
    <t>Systémová Alu konstr. na šikmou střechu + střešní kotevní systém + šroubové úchyty pro FV panely, vč. Příslušenství</t>
  </si>
  <si>
    <t>Kabel NSGAFÖU 1 x 25</t>
  </si>
  <si>
    <t>Kabel CYKY-J 5 x 25 pevně uložený, včetně dodávky kabelu</t>
  </si>
  <si>
    <t>210810046RT1</t>
  </si>
  <si>
    <t>Kabel CYKY-J 3 x 1,5 pevně uložený, včetně dodávky kabelu</t>
  </si>
  <si>
    <t>Hybridní systém AC COUPLING hybrid 10 kW včetně měřících modulů</t>
  </si>
  <si>
    <t>Bateriový modul LiFePO4, 2,4 kWh, nabíjecí/vybíjecí proud 25A, životnost 6000 cyklů</t>
  </si>
  <si>
    <t>Obecní úřad, Písečná 123, 790 82 Písečná</t>
  </si>
  <si>
    <t>Připojení nové výrobny elektrické energie o jemnovitém výkonu 19,565 kWp včetně akumulace 12 kWh</t>
  </si>
  <si>
    <t>210810046RT7</t>
  </si>
  <si>
    <t>Kabel NSGAFÖU 1 x 50</t>
  </si>
  <si>
    <t>Síťový střídač 17kW, 26A, IP65 vč. integrovaného monitoringu, Optimalizace MPPT na úrovni panelů</t>
  </si>
  <si>
    <t>Připojení nové výrobny elektrické energie o jemnovitém výkonu 34,58 kWp včetně akumulace 14,4 kWh</t>
  </si>
  <si>
    <t>Stavební práce</t>
  </si>
  <si>
    <t>drobné stavební úpravy pro průchod elektroinstalace objektem a prostoru pro bateriové systémy (např. vybudování samostatného požárního úseku,výměna vzduchu,úprava rozvaděčů) - dle požadavků PBŘ</t>
  </si>
  <si>
    <t>soubor</t>
  </si>
  <si>
    <t>Dům s pečnovatelskými byty, Písečná 305, 790 82 Písečná</t>
  </si>
  <si>
    <t>Kabel NSGAFÖU 1 x 70</t>
  </si>
  <si>
    <t>Síťový střídač 30kW, 43,5A, IP65 vč. integrovaného monitoringu, Optimalizace MPPT na úrovni panelů</t>
  </si>
  <si>
    <t>Položkový rozpočet - část stavební</t>
  </si>
  <si>
    <t>Cena díla</t>
  </si>
  <si>
    <t>Cena bez DPH</t>
  </si>
  <si>
    <t>DPH 21%</t>
  </si>
  <si>
    <t>Cena s DPH</t>
  </si>
  <si>
    <t>CELKEM</t>
  </si>
  <si>
    <t>Pol - elektro</t>
  </si>
  <si>
    <t>Pol - stavební</t>
  </si>
  <si>
    <t>Položkový rozpočet - energetický management</t>
  </si>
  <si>
    <t xml:space="preserve">Energetický management projektu </t>
  </si>
  <si>
    <t>Komunální FVE v obci Písečná</t>
  </si>
  <si>
    <t>Obec Písečná,Písečná 123, 790 82</t>
  </si>
  <si>
    <t>Obec Písečná. Písečná 123, 790 82</t>
  </si>
  <si>
    <t>EM projektu</t>
  </si>
  <si>
    <t>1</t>
  </si>
  <si>
    <t>2</t>
  </si>
  <si>
    <t>3</t>
  </si>
  <si>
    <t xml:space="preserve">sanace střešní konstrukce proti dřevokaznému hmyzu- zpřístupnění konstrukcí odstraněním omítek,rákosu,prkenného záklopu na nepřístupných částech střechy </t>
  </si>
  <si>
    <t>sanace střešní konstrukce proti dřevokaznému hmyzu- ošetření konstrukčních prvků a střešních latí a očištění od prachu, nečustot a požerků dřevokazního hmyzu</t>
  </si>
  <si>
    <t>odstranění zatékání kolem komína a provedení vyústění stoupačky WC do komínu nad střechu objektu</t>
  </si>
  <si>
    <t>Položkový rozpočet</t>
  </si>
  <si>
    <t>Dodávka a instalace monitorovacího a regulačního systému (softwaru) dle technických podmínek pro zajištění optimálního využití vyrobené energie z FVE pro soubor dotčených objektů projektu a možnosti vzdáleného servisu a provozu en.managementu po dobu udržitelnosti projektu 5 let. Do souboru dotčených objektů projektu patří  odběrná místa uvedená ve sdruženém dokumentu energetického posudku.</t>
  </si>
  <si>
    <t>Položkový rozpočet - část elektro</t>
  </si>
  <si>
    <t xml:space="preserve">Připojení dotčeného objektu do projektu </t>
  </si>
  <si>
    <t>Smart meter - dodávka včetně instalace</t>
  </si>
  <si>
    <t>Náklady na uvedení do technického provozu (zajištění procesu od požádání po plnohodnotné zprovoznění - kolaudace,první paralelní připojení,jiné)</t>
  </si>
  <si>
    <t>Výchozí revize</t>
  </si>
  <si>
    <t>Veřejné osvětlení Písečná,790 82 Písečná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</si>
</sst>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6" xfId="0" applyBorder="1"/>
    <xf numFmtId="0" fontId="0" fillId="0" borderId="7" xfId="0" applyBorder="1" applyAlignment="1">
      <alignment horizontal="left" indent="1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15" xfId="0" applyBorder="1"/>
    <xf numFmtId="49" fontId="0" fillId="0" borderId="10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0" fillId="3" borderId="7" xfId="0" applyFill="1" applyBorder="1" applyAlignment="1">
      <alignment horizontal="left" vertical="center" indent="1"/>
    </xf>
    <xf numFmtId="0" fontId="0" fillId="3" borderId="4" xfId="0" applyFill="1" applyBorder="1"/>
    <xf numFmtId="49" fontId="5" fillId="3" borderId="4" xfId="0" applyNumberFormat="1" applyFont="1" applyFill="1" applyBorder="1" applyAlignment="1">
      <alignment horizontal="left" vertical="center"/>
    </xf>
    <xf numFmtId="0" fontId="5" fillId="3" borderId="4" xfId="0" applyFont="1" applyFill="1" applyBorder="1"/>
    <xf numFmtId="0" fontId="5" fillId="3" borderId="6" xfId="0" applyFont="1" applyFill="1" applyBorder="1"/>
    <xf numFmtId="49" fontId="5" fillId="0" borderId="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/>
    <xf numFmtId="0" fontId="8" fillId="0" borderId="0" xfId="0" applyFont="1"/>
    <xf numFmtId="0" fontId="0" fillId="3" borderId="23" xfId="0" applyFill="1" applyBorder="1" applyAlignment="1">
      <alignment vertical="top"/>
    </xf>
    <xf numFmtId="0" fontId="8" fillId="0" borderId="19" xfId="0" applyFont="1" applyBorder="1" applyAlignment="1">
      <alignment vertical="top" shrinkToFit="1"/>
    </xf>
    <xf numFmtId="0" fontId="0" fillId="3" borderId="21" xfId="0" applyFill="1" applyBorder="1" applyAlignment="1">
      <alignment vertical="top" shrinkToFit="1"/>
    </xf>
    <xf numFmtId="4" fontId="8" fillId="0" borderId="19" xfId="0" applyNumberFormat="1" applyFont="1" applyBorder="1" applyAlignment="1">
      <alignment vertical="top" shrinkToFit="1"/>
    </xf>
    <xf numFmtId="4" fontId="0" fillId="3" borderId="21" xfId="0" applyNumberFormat="1" applyFill="1" applyBorder="1" applyAlignment="1">
      <alignment vertical="top" shrinkToFit="1"/>
    </xf>
    <xf numFmtId="4" fontId="0" fillId="3" borderId="23" xfId="0" applyNumberForma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0" fontId="0" fillId="0" borderId="5" xfId="0" applyBorder="1" applyAlignment="1">
      <alignment vertical="top"/>
    </xf>
    <xf numFmtId="0" fontId="0" fillId="0" borderId="28" xfId="0" applyBorder="1" applyAlignment="1">
      <alignment vertical="center"/>
    </xf>
    <xf numFmtId="0" fontId="6" fillId="3" borderId="15" xfId="0" applyFont="1" applyFill="1" applyBorder="1" applyAlignment="1">
      <alignment horizontal="left" vertical="center" indent="1"/>
    </xf>
    <xf numFmtId="49" fontId="4" fillId="3" borderId="26" xfId="0" applyNumberFormat="1" applyFont="1" applyFill="1" applyBorder="1" applyAlignment="1">
      <alignment horizontal="left" vertical="center"/>
    </xf>
    <xf numFmtId="0" fontId="0" fillId="0" borderId="36" xfId="0" applyBorder="1" applyAlignment="1">
      <alignment horizontal="left" vertical="top" indent="1"/>
    </xf>
    <xf numFmtId="0" fontId="0" fillId="0" borderId="34" xfId="0" applyBorder="1" applyAlignment="1">
      <alignment vertical="top"/>
    </xf>
    <xf numFmtId="0" fontId="5" fillId="0" borderId="34" xfId="0" applyFont="1" applyBorder="1" applyAlignment="1">
      <alignment horizontal="left" vertical="top"/>
    </xf>
    <xf numFmtId="0" fontId="5" fillId="0" borderId="34" xfId="0" applyFont="1" applyBorder="1" applyAlignment="1">
      <alignment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/>
    <xf numFmtId="0" fontId="0" fillId="0" borderId="37" xfId="0" applyBorder="1" applyAlignment="1">
      <alignment vertical="center"/>
    </xf>
    <xf numFmtId="0" fontId="0" fillId="0" borderId="27" xfId="0" applyBorder="1"/>
    <xf numFmtId="0" fontId="0" fillId="3" borderId="38" xfId="0" applyFill="1" applyBorder="1"/>
    <xf numFmtId="0" fontId="0" fillId="3" borderId="20" xfId="0" applyFill="1" applyBorder="1"/>
    <xf numFmtId="0" fontId="8" fillId="0" borderId="18" xfId="0" applyFont="1" applyBorder="1" applyAlignment="1">
      <alignment vertical="top"/>
    </xf>
    <xf numFmtId="0" fontId="0" fillId="3" borderId="8" xfId="0" applyFill="1" applyBorder="1" applyAlignment="1">
      <alignment vertical="top"/>
    </xf>
    <xf numFmtId="49" fontId="0" fillId="3" borderId="25" xfId="0" applyNumberFormat="1" applyFill="1" applyBorder="1" applyAlignment="1">
      <alignment vertical="top"/>
    </xf>
    <xf numFmtId="49" fontId="0" fillId="3" borderId="23" xfId="0" applyNumberFormat="1" applyFill="1" applyBorder="1" applyAlignment="1">
      <alignment vertical="top"/>
    </xf>
    <xf numFmtId="0" fontId="8" fillId="0" borderId="19" xfId="0" applyFont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0" fillId="3" borderId="29" xfId="0" applyFill="1" applyBorder="1"/>
    <xf numFmtId="49" fontId="0" fillId="3" borderId="24" xfId="0" applyNumberFormat="1" applyFill="1" applyBorder="1"/>
    <xf numFmtId="0" fontId="0" fillId="3" borderId="24" xfId="0" applyFill="1" applyBorder="1"/>
    <xf numFmtId="0" fontId="0" fillId="3" borderId="30" xfId="0" applyFill="1" applyBorder="1"/>
    <xf numFmtId="0" fontId="0" fillId="3" borderId="12" xfId="0" applyFill="1" applyBorder="1" applyAlignment="1">
      <alignment vertical="top"/>
    </xf>
    <xf numFmtId="4" fontId="0" fillId="3" borderId="31" xfId="0" applyNumberFormat="1" applyFill="1" applyBorder="1" applyAlignment="1">
      <alignment vertical="top"/>
    </xf>
    <xf numFmtId="0" fontId="8" fillId="0" borderId="1" xfId="0" applyFont="1" applyBorder="1" applyAlignment="1">
      <alignment vertical="top"/>
    </xf>
    <xf numFmtId="4" fontId="8" fillId="0" borderId="32" xfId="0" applyNumberFormat="1" applyFont="1" applyBorder="1" applyAlignment="1">
      <alignment vertical="top" shrinkToFit="1"/>
    </xf>
    <xf numFmtId="0" fontId="0" fillId="3" borderId="7" xfId="0" applyFill="1" applyBorder="1" applyAlignment="1">
      <alignment vertical="top"/>
    </xf>
    <xf numFmtId="4" fontId="0" fillId="3" borderId="33" xfId="0" applyNumberFormat="1" applyFill="1" applyBorder="1" applyAlignment="1">
      <alignment vertical="top" shrinkToFit="1"/>
    </xf>
    <xf numFmtId="49" fontId="0" fillId="3" borderId="0" xfId="0" applyNumberFormat="1" applyFill="1"/>
    <xf numFmtId="0" fontId="0" fillId="3" borderId="0" xfId="0" applyFill="1"/>
    <xf numFmtId="0" fontId="0" fillId="3" borderId="2" xfId="0" applyFill="1" applyBorder="1"/>
    <xf numFmtId="49" fontId="0" fillId="0" borderId="26" xfId="0" applyNumberFormat="1" applyBorder="1"/>
    <xf numFmtId="0" fontId="0" fillId="0" borderId="26" xfId="0" applyBorder="1"/>
    <xf numFmtId="0" fontId="8" fillId="0" borderId="3" xfId="0" applyFont="1" applyBorder="1" applyAlignment="1">
      <alignment vertical="top"/>
    </xf>
    <xf numFmtId="0" fontId="8" fillId="0" borderId="40" xfId="0" applyFont="1" applyBorder="1" applyAlignment="1">
      <alignment vertical="top" shrinkToFit="1"/>
    </xf>
    <xf numFmtId="0" fontId="8" fillId="0" borderId="19" xfId="0" applyFont="1" applyBorder="1" applyAlignment="1">
      <alignment vertical="top"/>
    </xf>
    <xf numFmtId="49" fontId="0" fillId="0" borderId="19" xfId="0" applyNumberFormat="1" applyBorder="1"/>
    <xf numFmtId="4" fontId="8" fillId="0" borderId="18" xfId="0" applyNumberFormat="1" applyFont="1" applyBorder="1" applyAlignment="1">
      <alignment vertical="top" shrinkToFit="1"/>
    </xf>
    <xf numFmtId="0" fontId="0" fillId="3" borderId="1" xfId="0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3" fontId="8" fillId="0" borderId="18" xfId="0" applyNumberFormat="1" applyFont="1" applyBorder="1" applyAlignment="1">
      <alignment horizontal="left" vertical="top"/>
    </xf>
    <xf numFmtId="4" fontId="8" fillId="0" borderId="0" xfId="0" applyNumberFormat="1" applyFont="1"/>
    <xf numFmtId="0" fontId="0" fillId="0" borderId="5" xfId="0" applyBorder="1"/>
    <xf numFmtId="4" fontId="5" fillId="0" borderId="11" xfId="0" applyNumberFormat="1" applyFont="1" applyBorder="1" applyAlignment="1">
      <alignment horizontal="right" vertical="top"/>
    </xf>
    <xf numFmtId="0" fontId="0" fillId="3" borderId="15" xfId="0" applyFill="1" applyBorder="1" applyAlignment="1">
      <alignment vertical="top"/>
    </xf>
    <xf numFmtId="0" fontId="0" fillId="3" borderId="42" xfId="0" applyFill="1" applyBorder="1" applyAlignment="1">
      <alignment horizontal="left" vertical="top" wrapText="1"/>
    </xf>
    <xf numFmtId="4" fontId="0" fillId="3" borderId="42" xfId="0" applyNumberFormat="1" applyFill="1" applyBorder="1" applyAlignment="1">
      <alignment vertical="top" shrinkToFit="1"/>
    </xf>
    <xf numFmtId="0" fontId="0" fillId="3" borderId="43" xfId="0" applyFill="1" applyBorder="1" applyAlignment="1">
      <alignment vertical="top" shrinkToFit="1"/>
    </xf>
    <xf numFmtId="4" fontId="0" fillId="3" borderId="43" xfId="0" applyNumberFormat="1" applyFill="1" applyBorder="1" applyAlignment="1">
      <alignment vertical="top" shrinkToFit="1"/>
    </xf>
    <xf numFmtId="4" fontId="0" fillId="3" borderId="44" xfId="0" applyNumberFormat="1" applyFill="1" applyBorder="1" applyAlignment="1">
      <alignment vertical="top" shrinkToFit="1"/>
    </xf>
    <xf numFmtId="0" fontId="0" fillId="3" borderId="28" xfId="0" applyFill="1" applyBorder="1" applyAlignment="1">
      <alignment vertical="top"/>
    </xf>
    <xf numFmtId="0" fontId="0" fillId="3" borderId="19" xfId="0" applyFill="1" applyBorder="1" applyAlignment="1">
      <alignment horizontal="left" vertical="top" wrapText="1"/>
    </xf>
    <xf numFmtId="4" fontId="0" fillId="3" borderId="19" xfId="0" applyNumberFormat="1" applyFill="1" applyBorder="1" applyAlignment="1">
      <alignment vertical="top" shrinkToFit="1"/>
    </xf>
    <xf numFmtId="4" fontId="0" fillId="3" borderId="23" xfId="0" applyNumberFormat="1" applyFill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8" fillId="0" borderId="23" xfId="0" applyNumberFormat="1" applyFont="1" applyBorder="1" applyAlignment="1">
      <alignment vertical="top" shrinkToFit="1"/>
    </xf>
    <xf numFmtId="4" fontId="8" fillId="0" borderId="31" xfId="0" applyNumberFormat="1" applyFont="1" applyBorder="1" applyAlignment="1">
      <alignment vertical="top" shrinkToFit="1"/>
    </xf>
    <xf numFmtId="0" fontId="8" fillId="0" borderId="36" xfId="0" applyFont="1" applyBorder="1" applyAlignment="1">
      <alignment vertical="top"/>
    </xf>
    <xf numFmtId="0" fontId="8" fillId="0" borderId="45" xfId="0" applyFont="1" applyBorder="1" applyAlignment="1">
      <alignment horizontal="left" vertical="top" wrapText="1"/>
    </xf>
    <xf numFmtId="0" fontId="8" fillId="0" borderId="45" xfId="0" applyFont="1" applyBorder="1" applyAlignment="1">
      <alignment vertical="top" shrinkToFit="1"/>
    </xf>
    <xf numFmtId="4" fontId="8" fillId="0" borderId="45" xfId="0" applyNumberFormat="1" applyFont="1" applyBorder="1" applyAlignment="1">
      <alignment vertical="top" shrinkToFit="1"/>
    </xf>
    <xf numFmtId="4" fontId="8" fillId="0" borderId="46" xfId="0" applyNumberFormat="1" applyFont="1" applyBorder="1" applyAlignment="1">
      <alignment vertical="top" shrinkToFit="1"/>
    </xf>
    <xf numFmtId="4" fontId="8" fillId="0" borderId="24" xfId="0" applyNumberFormat="1" applyFont="1" applyBorder="1" applyAlignment="1">
      <alignment vertical="top" shrinkToFit="1"/>
    </xf>
    <xf numFmtId="0" fontId="8" fillId="0" borderId="12" xfId="0" applyFont="1" applyBorder="1" applyAlignment="1">
      <alignment vertical="top"/>
    </xf>
    <xf numFmtId="0" fontId="8" fillId="0" borderId="23" xfId="0" applyFont="1" applyBorder="1" applyAlignment="1">
      <alignment horizontal="left" vertical="top" wrapText="1"/>
    </xf>
    <xf numFmtId="0" fontId="8" fillId="0" borderId="23" xfId="0" applyFont="1" applyBorder="1" applyAlignment="1">
      <alignment vertical="top" shrinkToFit="1"/>
    </xf>
    <xf numFmtId="0" fontId="0" fillId="0" borderId="23" xfId="0" applyBorder="1" applyAlignment="1">
      <alignment vertical="top"/>
    </xf>
    <xf numFmtId="49" fontId="0" fillId="0" borderId="23" xfId="0" applyNumberFormat="1" applyBorder="1" applyAlignment="1">
      <alignment vertical="top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3" borderId="25" xfId="0" applyFill="1" applyBorder="1" applyAlignment="1">
      <alignment vertical="top"/>
    </xf>
    <xf numFmtId="0" fontId="0" fillId="3" borderId="23" xfId="0" applyFill="1" applyBorder="1" applyAlignment="1">
      <alignment horizontal="left" vertical="top" wrapText="1"/>
    </xf>
    <xf numFmtId="0" fontId="0" fillId="3" borderId="23" xfId="0" applyFill="1" applyBorder="1" applyAlignment="1">
      <alignment vertical="top" shrinkToFit="1"/>
    </xf>
    <xf numFmtId="4" fontId="8" fillId="0" borderId="48" xfId="0" applyNumberFormat="1" applyFont="1" applyBorder="1" applyAlignment="1">
      <alignment vertical="top" shrinkToFit="1"/>
    </xf>
    <xf numFmtId="0" fontId="8" fillId="0" borderId="18" xfId="0" applyFont="1" applyBorder="1" applyAlignment="1">
      <alignment vertical="top" shrinkToFit="1"/>
    </xf>
    <xf numFmtId="0" fontId="8" fillId="0" borderId="49" xfId="0" applyFont="1" applyBorder="1" applyAlignment="1">
      <alignment horizontal="left" vertical="top" wrapText="1"/>
    </xf>
    <xf numFmtId="4" fontId="8" fillId="0" borderId="50" xfId="0" applyNumberFormat="1" applyFont="1" applyBorder="1" applyAlignment="1">
      <alignment vertical="top" shrinkToFit="1"/>
    </xf>
    <xf numFmtId="0" fontId="8" fillId="0" borderId="40" xfId="0" applyFont="1" applyBorder="1" applyAlignment="1">
      <alignment vertical="top"/>
    </xf>
    <xf numFmtId="0" fontId="8" fillId="0" borderId="39" xfId="0" applyFont="1" applyBorder="1" applyAlignment="1">
      <alignment vertical="top" shrinkToFit="1"/>
    </xf>
    <xf numFmtId="4" fontId="8" fillId="0" borderId="51" xfId="0" applyNumberFormat="1" applyFont="1" applyBorder="1" applyAlignment="1">
      <alignment vertical="top" shrinkToFit="1"/>
    </xf>
    <xf numFmtId="0" fontId="8" fillId="0" borderId="24" xfId="0" applyFont="1" applyBorder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20" xfId="0" applyFont="1" applyBorder="1" applyAlignment="1">
      <alignment vertical="top" shrinkToFit="1"/>
    </xf>
    <xf numFmtId="0" fontId="8" fillId="0" borderId="24" xfId="0" applyFont="1" applyBorder="1" applyAlignment="1">
      <alignment vertical="top" shrinkToFit="1"/>
    </xf>
    <xf numFmtId="4" fontId="8" fillId="0" borderId="47" xfId="0" applyNumberFormat="1" applyFont="1" applyBorder="1" applyAlignment="1">
      <alignment vertical="top" shrinkToFit="1"/>
    </xf>
    <xf numFmtId="4" fontId="8" fillId="0" borderId="2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9" fontId="4" fillId="3" borderId="26" xfId="0" applyNumberFormat="1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9" fontId="0" fillId="0" borderId="10" xfId="0" applyNumberFormat="1" applyBorder="1" applyAlignment="1">
      <alignment vertical="center" shrinkToFit="1"/>
    </xf>
    <xf numFmtId="49" fontId="0" fillId="0" borderId="17" xfId="0" applyNumberFormat="1" applyBorder="1" applyAlignment="1">
      <alignment vertical="center" shrinkToFit="1"/>
    </xf>
    <xf numFmtId="0" fontId="0" fillId="0" borderId="9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1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0" fillId="0" borderId="25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17" t="s">
        <v>12</v>
      </c>
    </row>
    <row r="2" spans="1:7" ht="57.75" customHeight="1" x14ac:dyDescent="0.25">
      <c r="A2" s="135" t="s">
        <v>13</v>
      </c>
      <c r="B2" s="135"/>
      <c r="C2" s="135"/>
      <c r="D2" s="135"/>
      <c r="E2" s="135"/>
      <c r="F2" s="135"/>
      <c r="G2" s="13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20"/>
  <sheetViews>
    <sheetView showGridLines="0" tabSelected="1" topLeftCell="B1" zoomScale="110" zoomScaleNormal="110" zoomScaleSheetLayoutView="75" workbookViewId="0">
      <selection activeCell="M21" sqref="M21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09375" customWidth="1"/>
  </cols>
  <sheetData>
    <row r="1" spans="1:15" ht="33.75" customHeight="1" thickBot="1" x14ac:dyDescent="0.3">
      <c r="A1" s="26" t="s">
        <v>11</v>
      </c>
      <c r="B1" s="136" t="s">
        <v>0</v>
      </c>
      <c r="C1" s="137"/>
      <c r="D1" s="137"/>
      <c r="E1" s="137"/>
      <c r="F1" s="137"/>
      <c r="G1" s="137"/>
      <c r="H1" s="137"/>
      <c r="I1" s="137"/>
      <c r="J1" s="138"/>
    </row>
    <row r="2" spans="1:15" ht="23.25" customHeight="1" x14ac:dyDescent="0.25">
      <c r="A2" s="26"/>
      <c r="B2" s="49" t="s">
        <v>14</v>
      </c>
      <c r="C2" s="50"/>
      <c r="D2" s="144" t="s">
        <v>120</v>
      </c>
      <c r="E2" s="145"/>
      <c r="F2" s="145"/>
      <c r="G2" s="145"/>
      <c r="H2" s="145"/>
      <c r="I2" s="145"/>
      <c r="J2" s="146"/>
      <c r="O2" s="1"/>
    </row>
    <row r="3" spans="1:15" ht="23.25" customHeight="1" x14ac:dyDescent="0.25">
      <c r="A3" s="2"/>
      <c r="B3" s="87" t="s">
        <v>17</v>
      </c>
      <c r="C3" s="88"/>
      <c r="D3" s="141" t="s">
        <v>122</v>
      </c>
      <c r="E3" s="142"/>
      <c r="F3" s="142"/>
      <c r="G3" s="142"/>
      <c r="H3" s="142"/>
      <c r="I3" s="142"/>
      <c r="J3" s="143"/>
    </row>
    <row r="4" spans="1:15" ht="23.25" hidden="1" customHeight="1" x14ac:dyDescent="0.25">
      <c r="A4" s="2"/>
      <c r="B4" s="29" t="s">
        <v>16</v>
      </c>
      <c r="C4" s="30"/>
      <c r="D4" s="31"/>
      <c r="E4" s="31"/>
      <c r="F4" s="32"/>
      <c r="G4" s="32"/>
      <c r="H4" s="32"/>
      <c r="I4" s="32"/>
      <c r="J4" s="33"/>
    </row>
    <row r="5" spans="1:15" ht="24" customHeight="1" x14ac:dyDescent="0.25">
      <c r="A5" s="2"/>
      <c r="B5" s="21" t="s">
        <v>70</v>
      </c>
      <c r="D5" s="35"/>
      <c r="E5" s="10"/>
      <c r="F5" s="10"/>
      <c r="G5" s="10"/>
      <c r="H5" s="12" t="s">
        <v>9</v>
      </c>
      <c r="I5" s="35"/>
      <c r="J5" s="8"/>
    </row>
    <row r="6" spans="1:15" ht="15.75" customHeight="1" x14ac:dyDescent="0.25">
      <c r="A6" s="2"/>
      <c r="B6" s="18"/>
      <c r="C6" s="10"/>
      <c r="D6" s="35"/>
      <c r="E6" s="10"/>
      <c r="F6" s="10"/>
      <c r="G6" s="10"/>
      <c r="H6" s="12" t="s">
        <v>10</v>
      </c>
      <c r="I6" s="35"/>
      <c r="J6" s="8"/>
    </row>
    <row r="7" spans="1:15" ht="15.75" customHeight="1" x14ac:dyDescent="0.25">
      <c r="A7" s="2"/>
      <c r="B7" s="19"/>
      <c r="C7" s="34"/>
      <c r="D7" s="36"/>
      <c r="E7" s="15"/>
      <c r="F7" s="15"/>
      <c r="G7" s="15"/>
      <c r="H7" s="16"/>
      <c r="I7" s="15"/>
      <c r="J7" s="22"/>
    </row>
    <row r="8" spans="1:15" ht="24" hidden="1" customHeight="1" x14ac:dyDescent="0.25">
      <c r="A8" s="2"/>
      <c r="B8" s="21" t="s">
        <v>4</v>
      </c>
      <c r="D8" s="14"/>
      <c r="H8" s="12" t="s">
        <v>9</v>
      </c>
      <c r="I8" s="14"/>
      <c r="J8" s="8"/>
    </row>
    <row r="9" spans="1:15" ht="15.75" hidden="1" customHeight="1" x14ac:dyDescent="0.25">
      <c r="A9" s="2"/>
      <c r="B9" s="2"/>
      <c r="D9" s="14"/>
      <c r="H9" s="12" t="s">
        <v>10</v>
      </c>
      <c r="I9" s="14"/>
      <c r="J9" s="8"/>
    </row>
    <row r="10" spans="1:15" ht="15.75" hidden="1" customHeight="1" x14ac:dyDescent="0.25">
      <c r="A10" s="2"/>
      <c r="B10" s="23"/>
      <c r="C10" s="11"/>
      <c r="D10" s="20"/>
      <c r="E10" s="16"/>
      <c r="F10" s="16"/>
      <c r="G10" s="24"/>
      <c r="H10" s="24"/>
      <c r="I10" s="25"/>
      <c r="J10" s="22"/>
    </row>
    <row r="11" spans="1:15" ht="24" customHeight="1" x14ac:dyDescent="0.25">
      <c r="A11" s="2"/>
      <c r="B11" s="21" t="s">
        <v>3</v>
      </c>
      <c r="D11" s="147" t="s">
        <v>81</v>
      </c>
      <c r="E11" s="147"/>
      <c r="F11" s="147"/>
      <c r="G11" s="147"/>
      <c r="H11" s="12" t="s">
        <v>9</v>
      </c>
      <c r="I11" s="35" t="s">
        <v>84</v>
      </c>
      <c r="J11" s="8"/>
    </row>
    <row r="12" spans="1:15" ht="15.75" customHeight="1" x14ac:dyDescent="0.25">
      <c r="A12" s="2"/>
      <c r="B12" s="18"/>
      <c r="C12" s="10"/>
      <c r="D12" s="139" t="s">
        <v>82</v>
      </c>
      <c r="E12" s="139"/>
      <c r="F12" s="139"/>
      <c r="G12" s="139"/>
      <c r="H12" s="12" t="s">
        <v>10</v>
      </c>
      <c r="I12" s="35"/>
      <c r="J12" s="8"/>
    </row>
    <row r="13" spans="1:15" ht="15.75" customHeight="1" x14ac:dyDescent="0.25">
      <c r="A13" s="2"/>
      <c r="B13" s="19"/>
      <c r="C13" s="34"/>
      <c r="D13" s="140" t="s">
        <v>83</v>
      </c>
      <c r="E13" s="140"/>
      <c r="F13" s="140"/>
      <c r="G13" s="140"/>
      <c r="H13" s="13"/>
      <c r="I13" s="15"/>
      <c r="J13" s="22"/>
    </row>
    <row r="14" spans="1:15" ht="24" customHeight="1" thickBot="1" x14ac:dyDescent="0.3">
      <c r="A14" s="9"/>
      <c r="B14" s="51" t="s">
        <v>5</v>
      </c>
      <c r="C14" s="52"/>
      <c r="D14" s="53"/>
      <c r="E14" s="54"/>
      <c r="F14" s="54"/>
      <c r="G14" s="54"/>
      <c r="H14" s="55"/>
      <c r="I14" s="54"/>
      <c r="J14" s="56"/>
    </row>
    <row r="15" spans="1:15" ht="13.8" thickBot="1" x14ac:dyDescent="0.3">
      <c r="F15" s="38"/>
      <c r="G15" s="38"/>
      <c r="H15" s="38"/>
      <c r="I15" s="38"/>
      <c r="J15" s="38"/>
    </row>
    <row r="16" spans="1:15" x14ac:dyDescent="0.25">
      <c r="B16" s="93" t="s">
        <v>111</v>
      </c>
      <c r="C16" s="94"/>
      <c r="D16" s="95"/>
      <c r="E16" s="95"/>
      <c r="F16" s="95"/>
      <c r="G16" s="96" t="s">
        <v>112</v>
      </c>
      <c r="H16" s="96" t="s">
        <v>113</v>
      </c>
      <c r="I16" s="97" t="s">
        <v>114</v>
      </c>
      <c r="J16" s="98"/>
    </row>
    <row r="17" spans="2:10" x14ac:dyDescent="0.25">
      <c r="B17" s="99" t="s">
        <v>115</v>
      </c>
      <c r="C17" s="100"/>
      <c r="D17" s="101"/>
      <c r="E17" s="101"/>
      <c r="F17" s="101"/>
      <c r="G17" s="102">
        <f>SUM(J18:J20)</f>
        <v>0</v>
      </c>
      <c r="H17" s="102">
        <f>SUM(K18:K20)</f>
        <v>0</v>
      </c>
      <c r="I17" s="102">
        <f>SUM(L18:L20)</f>
        <v>0</v>
      </c>
      <c r="J17" s="103"/>
    </row>
    <row r="18" spans="2:10" x14ac:dyDescent="0.25">
      <c r="B18" s="73" t="s">
        <v>123</v>
      </c>
      <c r="C18" s="65"/>
      <c r="D18" s="41" t="s">
        <v>62</v>
      </c>
      <c r="E18" s="41">
        <v>1</v>
      </c>
      <c r="F18" s="41"/>
      <c r="G18" s="111">
        <f>'EM projektu'!G9</f>
        <v>0</v>
      </c>
      <c r="H18" s="104">
        <f>I18-G18</f>
        <v>0</v>
      </c>
      <c r="I18" s="104">
        <f>ROUND(G18*1.21,0)</f>
        <v>0</v>
      </c>
      <c r="J18" s="105"/>
    </row>
    <row r="19" spans="2:10" x14ac:dyDescent="0.25">
      <c r="B19" s="112" t="s">
        <v>116</v>
      </c>
      <c r="C19" s="113"/>
      <c r="D19" s="114" t="s">
        <v>62</v>
      </c>
      <c r="E19" s="114">
        <v>1</v>
      </c>
      <c r="F19" s="114"/>
      <c r="G19" s="104">
        <f>' OÚ-elektro'!G45+'DPB-elektro'!G45+'VO - elektro'!G9</f>
        <v>0</v>
      </c>
      <c r="H19" s="104">
        <f>I19-G19</f>
        <v>0</v>
      </c>
      <c r="I19" s="104">
        <f>ROUND(G19*1.21,0)</f>
        <v>0</v>
      </c>
      <c r="J19" s="105"/>
    </row>
    <row r="20" spans="2:10" ht="13.8" thickBot="1" x14ac:dyDescent="0.3">
      <c r="B20" s="106" t="s">
        <v>117</v>
      </c>
      <c r="C20" s="107"/>
      <c r="D20" s="108" t="s">
        <v>62</v>
      </c>
      <c r="E20" s="108">
        <v>1</v>
      </c>
      <c r="F20" s="108"/>
      <c r="G20" s="109">
        <f>'OÚ-stavební'!G12+'DPB-stavební'!G9</f>
        <v>0</v>
      </c>
      <c r="H20" s="109">
        <f>I20-G20</f>
        <v>0</v>
      </c>
      <c r="I20" s="109">
        <f>ROUND(G20*1.21,0)</f>
        <v>0</v>
      </c>
      <c r="J20" s="11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">
    <mergeCell ref="B1:J1"/>
    <mergeCell ref="D12:G12"/>
    <mergeCell ref="D13:G13"/>
    <mergeCell ref="D3:J3"/>
    <mergeCell ref="D2:J2"/>
    <mergeCell ref="D11:G1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48" t="s">
        <v>0</v>
      </c>
      <c r="B1" s="148"/>
      <c r="C1" s="149"/>
      <c r="D1" s="148"/>
      <c r="E1" s="148"/>
      <c r="F1" s="148"/>
      <c r="G1" s="148"/>
    </row>
    <row r="2" spans="1:7" ht="24.9" customHeight="1" x14ac:dyDescent="0.25">
      <c r="A2" s="28" t="s">
        <v>15</v>
      </c>
      <c r="B2" s="27"/>
      <c r="C2" s="150"/>
      <c r="D2" s="150"/>
      <c r="E2" s="150"/>
      <c r="F2" s="150"/>
      <c r="G2" s="151"/>
    </row>
    <row r="3" spans="1:7" ht="24.9" hidden="1" customHeight="1" x14ac:dyDescent="0.25">
      <c r="A3" s="28" t="s">
        <v>1</v>
      </c>
      <c r="B3" s="27"/>
      <c r="C3" s="150"/>
      <c r="D3" s="150"/>
      <c r="E3" s="150"/>
      <c r="F3" s="150"/>
      <c r="G3" s="151"/>
    </row>
    <row r="4" spans="1:7" ht="24.9" hidden="1" customHeight="1" x14ac:dyDescent="0.25">
      <c r="A4" s="28" t="s">
        <v>2</v>
      </c>
      <c r="B4" s="27"/>
      <c r="C4" s="150"/>
      <c r="D4" s="150"/>
      <c r="E4" s="150"/>
      <c r="F4" s="150"/>
      <c r="G4" s="151"/>
    </row>
    <row r="5" spans="1:7" hidden="1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R49"/>
  <sheetViews>
    <sheetView topLeftCell="A23" zoomScaleNormal="100" workbookViewId="0">
      <selection activeCell="G45" sqref="G45"/>
    </sheetView>
  </sheetViews>
  <sheetFormatPr defaultRowHeight="13.2" outlineLevelRow="1" x14ac:dyDescent="0.25"/>
  <cols>
    <col min="1" max="1" width="4.33203125" customWidth="1"/>
    <col min="2" max="2" width="14.44140625" style="37" customWidth="1"/>
    <col min="3" max="3" width="38.5546875" style="37" customWidth="1"/>
    <col min="4" max="4" width="4.5546875" customWidth="1"/>
    <col min="5" max="5" width="8.33203125" customWidth="1"/>
    <col min="6" max="6" width="9.88671875" customWidth="1"/>
    <col min="7" max="7" width="12.6640625" customWidth="1"/>
  </cols>
  <sheetData>
    <row r="1" spans="1:7" ht="15.75" customHeight="1" x14ac:dyDescent="0.3">
      <c r="A1" s="154" t="s">
        <v>130</v>
      </c>
      <c r="B1" s="155"/>
      <c r="C1" s="155"/>
      <c r="D1" s="155"/>
      <c r="E1" s="155"/>
      <c r="F1" s="155"/>
      <c r="G1" s="156"/>
    </row>
    <row r="2" spans="1:7" ht="24.9" customHeight="1" thickBot="1" x14ac:dyDescent="0.3">
      <c r="A2" s="48" t="s">
        <v>26</v>
      </c>
      <c r="B2" s="157" t="s">
        <v>99</v>
      </c>
      <c r="C2" s="158"/>
      <c r="D2" s="158"/>
      <c r="E2" s="158"/>
      <c r="F2" s="158"/>
      <c r="G2" s="159"/>
    </row>
    <row r="3" spans="1:7" ht="24.9" customHeight="1" thickBot="1" x14ac:dyDescent="0.3">
      <c r="A3" s="57" t="s">
        <v>1</v>
      </c>
      <c r="B3" s="160" t="s">
        <v>98</v>
      </c>
      <c r="C3" s="161"/>
      <c r="D3" s="161"/>
      <c r="E3" s="161"/>
      <c r="F3" s="161"/>
      <c r="G3" s="162"/>
    </row>
    <row r="4" spans="1:7" ht="13.8" hidden="1" thickBot="1" x14ac:dyDescent="0.3">
      <c r="A4" s="59" t="s">
        <v>29</v>
      </c>
      <c r="B4" s="77"/>
      <c r="C4" s="77"/>
      <c r="D4" s="78"/>
      <c r="E4" s="78"/>
      <c r="F4" s="78"/>
      <c r="G4" s="79"/>
    </row>
    <row r="5" spans="1:7" x14ac:dyDescent="0.25">
      <c r="A5" s="26"/>
      <c r="B5" s="80"/>
      <c r="C5" s="80"/>
      <c r="D5" s="81"/>
      <c r="E5" s="81"/>
      <c r="F5" s="81"/>
      <c r="G5" s="58"/>
    </row>
    <row r="6" spans="1:7" x14ac:dyDescent="0.25">
      <c r="A6" s="67" t="s">
        <v>31</v>
      </c>
      <c r="B6" s="68" t="s">
        <v>32</v>
      </c>
      <c r="C6" s="68" t="s">
        <v>33</v>
      </c>
      <c r="D6" s="69" t="s">
        <v>34</v>
      </c>
      <c r="E6" s="69" t="s">
        <v>35</v>
      </c>
      <c r="F6" s="60" t="s">
        <v>36</v>
      </c>
      <c r="G6" s="70" t="s">
        <v>8</v>
      </c>
    </row>
    <row r="7" spans="1:7" x14ac:dyDescent="0.25">
      <c r="A7" s="71" t="s">
        <v>37</v>
      </c>
      <c r="B7" s="63" t="s">
        <v>18</v>
      </c>
      <c r="C7" s="64" t="s">
        <v>19</v>
      </c>
      <c r="D7" s="40"/>
      <c r="E7" s="40"/>
      <c r="F7" s="45"/>
      <c r="G7" s="72">
        <f>SUM(G8:G9)</f>
        <v>0</v>
      </c>
    </row>
    <row r="8" spans="1:7" ht="20.399999999999999" outlineLevel="1" x14ac:dyDescent="0.25">
      <c r="A8" s="73"/>
      <c r="B8" s="89">
        <v>767001</v>
      </c>
      <c r="C8" s="65" t="s">
        <v>90</v>
      </c>
      <c r="D8" s="41" t="s">
        <v>38</v>
      </c>
      <c r="E8" s="41">
        <v>43</v>
      </c>
      <c r="F8" s="43"/>
      <c r="G8" s="74">
        <f>SUM(E8*F8)</f>
        <v>0</v>
      </c>
    </row>
    <row r="9" spans="1:7" ht="30.6" outlineLevel="1" x14ac:dyDescent="0.25">
      <c r="A9" s="73"/>
      <c r="B9" s="61" t="s">
        <v>39</v>
      </c>
      <c r="C9" s="65" t="s">
        <v>91</v>
      </c>
      <c r="D9" s="41" t="s">
        <v>38</v>
      </c>
      <c r="E9" s="41">
        <v>43</v>
      </c>
      <c r="F9" s="43"/>
      <c r="G9" s="74">
        <f>SUM(E9*F9)</f>
        <v>0</v>
      </c>
    </row>
    <row r="10" spans="1:7" x14ac:dyDescent="0.25">
      <c r="A10" s="75" t="s">
        <v>37</v>
      </c>
      <c r="B10" s="62" t="s">
        <v>20</v>
      </c>
      <c r="C10" s="66" t="s">
        <v>21</v>
      </c>
      <c r="D10" s="42"/>
      <c r="E10" s="42"/>
      <c r="F10" s="44"/>
      <c r="G10" s="76">
        <f>SUM(G11:G31)</f>
        <v>0</v>
      </c>
    </row>
    <row r="11" spans="1:7" outlineLevel="1" x14ac:dyDescent="0.25">
      <c r="A11" s="73"/>
      <c r="B11" s="61" t="s">
        <v>40</v>
      </c>
      <c r="C11" s="65" t="s">
        <v>68</v>
      </c>
      <c r="D11" s="41" t="s">
        <v>38</v>
      </c>
      <c r="E11" s="41">
        <v>3</v>
      </c>
      <c r="F11" s="43"/>
      <c r="G11" s="74">
        <f t="shared" ref="G11:G38" si="0">SUM(E11*F11)</f>
        <v>0</v>
      </c>
    </row>
    <row r="12" spans="1:7" ht="20.399999999999999" outlineLevel="1" x14ac:dyDescent="0.25">
      <c r="A12" s="73"/>
      <c r="B12" s="61" t="s">
        <v>43</v>
      </c>
      <c r="C12" s="65" t="s">
        <v>85</v>
      </c>
      <c r="D12" s="41" t="s">
        <v>42</v>
      </c>
      <c r="E12" s="41">
        <v>18</v>
      </c>
      <c r="F12" s="43"/>
      <c r="G12" s="74">
        <f>(E12*F12)</f>
        <v>0</v>
      </c>
    </row>
    <row r="13" spans="1:7" ht="20.399999999999999" outlineLevel="1" x14ac:dyDescent="0.25">
      <c r="A13" s="73"/>
      <c r="B13" s="61" t="s">
        <v>44</v>
      </c>
      <c r="C13" s="65" t="s">
        <v>74</v>
      </c>
      <c r="D13" s="41" t="s">
        <v>42</v>
      </c>
      <c r="E13" s="41">
        <v>300</v>
      </c>
      <c r="F13" s="43"/>
      <c r="G13" s="74">
        <f t="shared" si="0"/>
        <v>0</v>
      </c>
    </row>
    <row r="14" spans="1:7" outlineLevel="1" x14ac:dyDescent="0.25">
      <c r="A14" s="73"/>
      <c r="B14" s="61" t="s">
        <v>45</v>
      </c>
      <c r="C14" s="65" t="s">
        <v>46</v>
      </c>
      <c r="D14" s="41" t="s">
        <v>38</v>
      </c>
      <c r="E14" s="41">
        <v>8</v>
      </c>
      <c r="F14" s="43"/>
      <c r="G14" s="74">
        <f t="shared" si="0"/>
        <v>0</v>
      </c>
    </row>
    <row r="15" spans="1:7" ht="20.399999999999999" outlineLevel="1" x14ac:dyDescent="0.25">
      <c r="A15" s="73"/>
      <c r="B15" s="61" t="s">
        <v>94</v>
      </c>
      <c r="C15" s="65" t="s">
        <v>95</v>
      </c>
      <c r="D15" s="41" t="s">
        <v>42</v>
      </c>
      <c r="E15" s="41">
        <v>10</v>
      </c>
      <c r="F15" s="43"/>
      <c r="G15" s="74">
        <f t="shared" si="0"/>
        <v>0</v>
      </c>
    </row>
    <row r="16" spans="1:7" ht="20.399999999999999" outlineLevel="1" x14ac:dyDescent="0.25">
      <c r="A16" s="73"/>
      <c r="B16" s="61" t="s">
        <v>47</v>
      </c>
      <c r="C16" s="65" t="s">
        <v>86</v>
      </c>
      <c r="D16" s="41" t="s">
        <v>42</v>
      </c>
      <c r="E16" s="41">
        <v>20</v>
      </c>
      <c r="F16" s="43"/>
      <c r="G16" s="74">
        <f t="shared" si="0"/>
        <v>0</v>
      </c>
    </row>
    <row r="17" spans="1:44" ht="20.399999999999999" outlineLevel="1" x14ac:dyDescent="0.25">
      <c r="A17" s="73"/>
      <c r="B17" s="61" t="s">
        <v>48</v>
      </c>
      <c r="C17" s="65" t="s">
        <v>93</v>
      </c>
      <c r="D17" s="41" t="s">
        <v>42</v>
      </c>
      <c r="E17" s="41">
        <v>10</v>
      </c>
      <c r="F17" s="43"/>
      <c r="G17" s="74">
        <f t="shared" si="0"/>
        <v>0</v>
      </c>
    </row>
    <row r="18" spans="1:44" outlineLevel="1" x14ac:dyDescent="0.25">
      <c r="A18" s="73"/>
      <c r="B18" s="61" t="s">
        <v>100</v>
      </c>
      <c r="C18" s="65" t="s">
        <v>92</v>
      </c>
      <c r="D18" s="41" t="s">
        <v>42</v>
      </c>
      <c r="E18" s="41">
        <v>20</v>
      </c>
      <c r="F18" s="43"/>
      <c r="G18" s="74">
        <f t="shared" si="0"/>
        <v>0</v>
      </c>
    </row>
    <row r="19" spans="1:44" outlineLevel="1" x14ac:dyDescent="0.25">
      <c r="A19" s="73"/>
      <c r="B19" s="61" t="s">
        <v>76</v>
      </c>
      <c r="C19" s="65" t="s">
        <v>101</v>
      </c>
      <c r="D19" s="41" t="s">
        <v>42</v>
      </c>
      <c r="E19" s="41">
        <v>30</v>
      </c>
      <c r="F19" s="43"/>
      <c r="G19" s="74">
        <f t="shared" si="0"/>
        <v>0</v>
      </c>
    </row>
    <row r="20" spans="1:44" ht="20.399999999999999" outlineLevel="1" x14ac:dyDescent="0.25">
      <c r="A20" s="73"/>
      <c r="B20" s="61" t="s">
        <v>49</v>
      </c>
      <c r="C20" s="65" t="s">
        <v>75</v>
      </c>
      <c r="D20" s="41" t="s">
        <v>38</v>
      </c>
      <c r="E20" s="41">
        <v>43</v>
      </c>
      <c r="F20" s="43"/>
      <c r="G20" s="74">
        <f t="shared" si="0"/>
        <v>0</v>
      </c>
    </row>
    <row r="21" spans="1:44" ht="20.399999999999999" outlineLevel="1" x14ac:dyDescent="0.25">
      <c r="A21" s="73"/>
      <c r="B21" s="61" t="s">
        <v>50</v>
      </c>
      <c r="C21" s="65" t="s">
        <v>77</v>
      </c>
      <c r="D21" s="41" t="s">
        <v>38</v>
      </c>
      <c r="E21" s="41">
        <v>43</v>
      </c>
      <c r="F21" s="43"/>
      <c r="G21" s="74">
        <f t="shared" si="0"/>
        <v>0</v>
      </c>
    </row>
    <row r="22" spans="1:44" ht="20.399999999999999" outlineLevel="1" x14ac:dyDescent="0.25">
      <c r="A22" s="73"/>
      <c r="B22" s="61" t="s">
        <v>51</v>
      </c>
      <c r="C22" s="65" t="s">
        <v>102</v>
      </c>
      <c r="D22" s="41" t="s">
        <v>38</v>
      </c>
      <c r="E22" s="41">
        <v>1</v>
      </c>
      <c r="F22" s="43"/>
      <c r="G22" s="74">
        <f t="shared" si="0"/>
        <v>0</v>
      </c>
    </row>
    <row r="23" spans="1:44" ht="20.399999999999999" outlineLevel="1" x14ac:dyDescent="0.25">
      <c r="A23" s="73"/>
      <c r="B23" s="61"/>
      <c r="C23" s="65" t="s">
        <v>96</v>
      </c>
      <c r="D23" s="41" t="s">
        <v>38</v>
      </c>
      <c r="E23" s="41">
        <v>1</v>
      </c>
      <c r="F23" s="43"/>
      <c r="G23" s="74">
        <f t="shared" si="0"/>
        <v>0</v>
      </c>
    </row>
    <row r="24" spans="1:44" ht="20.399999999999999" outlineLevel="1" x14ac:dyDescent="0.25">
      <c r="A24" s="73"/>
      <c r="B24" s="61"/>
      <c r="C24" s="65" t="s">
        <v>97</v>
      </c>
      <c r="D24" s="41" t="s">
        <v>38</v>
      </c>
      <c r="E24" s="41">
        <v>5</v>
      </c>
      <c r="F24" s="43"/>
      <c r="G24" s="74">
        <f t="shared" si="0"/>
        <v>0</v>
      </c>
    </row>
    <row r="25" spans="1:44" outlineLevel="1" x14ac:dyDescent="0.25">
      <c r="A25" s="73"/>
      <c r="B25" s="61"/>
      <c r="C25" s="65" t="s">
        <v>79</v>
      </c>
      <c r="D25" s="41" t="s">
        <v>80</v>
      </c>
      <c r="E25" s="41">
        <v>1</v>
      </c>
      <c r="F25" s="43"/>
      <c r="G25" s="74">
        <f t="shared" si="0"/>
        <v>0</v>
      </c>
    </row>
    <row r="26" spans="1:44" outlineLevel="1" x14ac:dyDescent="0.25">
      <c r="A26" s="73"/>
      <c r="B26" s="61" t="s">
        <v>52</v>
      </c>
      <c r="C26" s="65" t="s">
        <v>78</v>
      </c>
      <c r="D26" s="41" t="s">
        <v>38</v>
      </c>
      <c r="E26" s="41">
        <v>2</v>
      </c>
      <c r="F26" s="43"/>
      <c r="G26" s="74">
        <f t="shared" si="0"/>
        <v>0</v>
      </c>
    </row>
    <row r="27" spans="1:44" ht="20.399999999999999" outlineLevel="1" x14ac:dyDescent="0.25">
      <c r="A27" s="73"/>
      <c r="B27" s="61"/>
      <c r="C27" s="65" t="s">
        <v>89</v>
      </c>
      <c r="D27" s="41" t="s">
        <v>38</v>
      </c>
      <c r="E27" s="41">
        <v>1</v>
      </c>
      <c r="F27" s="43"/>
      <c r="G27" s="74">
        <v>0</v>
      </c>
    </row>
    <row r="28" spans="1:44" outlineLevel="1" x14ac:dyDescent="0.25">
      <c r="A28" s="73"/>
      <c r="B28" s="61"/>
      <c r="C28" s="65" t="s">
        <v>87</v>
      </c>
      <c r="D28" s="41" t="s">
        <v>38</v>
      </c>
      <c r="E28" s="41">
        <v>1</v>
      </c>
      <c r="F28" s="43"/>
      <c r="G28" s="74">
        <f t="shared" si="0"/>
        <v>0</v>
      </c>
    </row>
    <row r="29" spans="1:44" outlineLevel="1" x14ac:dyDescent="0.25">
      <c r="A29" s="73"/>
      <c r="B29" s="61"/>
      <c r="C29" s="65" t="s">
        <v>134</v>
      </c>
      <c r="D29" s="41" t="s">
        <v>38</v>
      </c>
      <c r="E29" s="41">
        <v>1</v>
      </c>
      <c r="F29" s="43"/>
      <c r="G29" s="74">
        <f t="shared" ref="G29" si="1">SUM(E29*F29)</f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</row>
    <row r="30" spans="1:44" outlineLevel="1" x14ac:dyDescent="0.25">
      <c r="A30" s="73"/>
      <c r="B30" s="61"/>
      <c r="C30" s="65" t="s">
        <v>69</v>
      </c>
      <c r="D30" s="41" t="s">
        <v>38</v>
      </c>
      <c r="E30" s="41">
        <v>1</v>
      </c>
      <c r="F30" s="43"/>
      <c r="G30" s="74">
        <f t="shared" si="0"/>
        <v>0</v>
      </c>
    </row>
    <row r="31" spans="1:44" outlineLevel="1" x14ac:dyDescent="0.25">
      <c r="A31" s="73"/>
      <c r="B31" s="61"/>
      <c r="C31" s="65" t="s">
        <v>88</v>
      </c>
      <c r="D31" s="41" t="s">
        <v>80</v>
      </c>
      <c r="E31" s="41">
        <v>1</v>
      </c>
      <c r="F31" s="43"/>
      <c r="G31" s="74">
        <f t="shared" si="0"/>
        <v>0</v>
      </c>
    </row>
    <row r="32" spans="1:44" x14ac:dyDescent="0.25">
      <c r="A32" s="75" t="s">
        <v>37</v>
      </c>
      <c r="B32" s="62" t="s">
        <v>22</v>
      </c>
      <c r="C32" s="66" t="s">
        <v>23</v>
      </c>
      <c r="D32" s="42"/>
      <c r="E32" s="42"/>
      <c r="F32" s="44"/>
      <c r="G32" s="76">
        <f>SUM(G33:G36)</f>
        <v>0</v>
      </c>
    </row>
    <row r="33" spans="1:7" outlineLevel="1" x14ac:dyDescent="0.25">
      <c r="A33" s="73"/>
      <c r="B33" s="61" t="s">
        <v>53</v>
      </c>
      <c r="C33" s="65" t="s">
        <v>54</v>
      </c>
      <c r="D33" s="41" t="s">
        <v>42</v>
      </c>
      <c r="E33" s="41">
        <v>15</v>
      </c>
      <c r="F33" s="43"/>
      <c r="G33" s="74">
        <f t="shared" si="0"/>
        <v>0</v>
      </c>
    </row>
    <row r="34" spans="1:7" outlineLevel="1" x14ac:dyDescent="0.25">
      <c r="A34" s="73"/>
      <c r="B34" s="61" t="s">
        <v>55</v>
      </c>
      <c r="C34" s="65" t="s">
        <v>56</v>
      </c>
      <c r="D34" s="41" t="s">
        <v>42</v>
      </c>
      <c r="E34" s="41">
        <v>15</v>
      </c>
      <c r="F34" s="43"/>
      <c r="G34" s="74">
        <f t="shared" si="0"/>
        <v>0</v>
      </c>
    </row>
    <row r="35" spans="1:7" outlineLevel="1" x14ac:dyDescent="0.25">
      <c r="A35" s="73"/>
      <c r="B35" s="61" t="s">
        <v>57</v>
      </c>
      <c r="C35" s="65" t="s">
        <v>58</v>
      </c>
      <c r="D35" s="41" t="s">
        <v>41</v>
      </c>
      <c r="E35" s="41">
        <v>4</v>
      </c>
      <c r="F35" s="43"/>
      <c r="G35" s="74">
        <f t="shared" si="0"/>
        <v>0</v>
      </c>
    </row>
    <row r="36" spans="1:7" outlineLevel="1" x14ac:dyDescent="0.25">
      <c r="A36" s="73"/>
      <c r="B36" s="61" t="s">
        <v>59</v>
      </c>
      <c r="C36" s="65" t="s">
        <v>60</v>
      </c>
      <c r="D36" s="41" t="s">
        <v>41</v>
      </c>
      <c r="E36" s="41">
        <v>4</v>
      </c>
      <c r="F36" s="43"/>
      <c r="G36" s="74">
        <f t="shared" si="0"/>
        <v>0</v>
      </c>
    </row>
    <row r="37" spans="1:7" x14ac:dyDescent="0.25">
      <c r="A37" s="75" t="s">
        <v>37</v>
      </c>
      <c r="B37" s="62" t="s">
        <v>24</v>
      </c>
      <c r="C37" s="66" t="s">
        <v>7</v>
      </c>
      <c r="D37" s="42"/>
      <c r="E37" s="42"/>
      <c r="F37" s="44"/>
      <c r="G37" s="76">
        <f>SUM(G38:G40)</f>
        <v>0</v>
      </c>
    </row>
    <row r="38" spans="1:7" outlineLevel="1" x14ac:dyDescent="0.25">
      <c r="A38" s="73"/>
      <c r="B38" s="61" t="s">
        <v>61</v>
      </c>
      <c r="C38" s="65" t="s">
        <v>71</v>
      </c>
      <c r="D38" s="41" t="s">
        <v>62</v>
      </c>
      <c r="E38" s="41">
        <v>1</v>
      </c>
      <c r="F38" s="43"/>
      <c r="G38" s="74">
        <f t="shared" si="0"/>
        <v>0</v>
      </c>
    </row>
    <row r="39" spans="1:7" outlineLevel="1" x14ac:dyDescent="0.25">
      <c r="A39" s="73"/>
      <c r="B39" s="84"/>
      <c r="C39" s="65" t="s">
        <v>72</v>
      </c>
      <c r="D39" s="41" t="s">
        <v>62</v>
      </c>
      <c r="E39" s="41">
        <v>2</v>
      </c>
      <c r="F39" s="86"/>
      <c r="G39" s="74">
        <f>SUM(E39*F39)</f>
        <v>0</v>
      </c>
    </row>
    <row r="40" spans="1:7" outlineLevel="1" x14ac:dyDescent="0.25">
      <c r="A40" s="73"/>
      <c r="B40" s="85"/>
      <c r="C40" s="65" t="s">
        <v>73</v>
      </c>
      <c r="D40" s="41" t="s">
        <v>62</v>
      </c>
      <c r="E40" s="41">
        <v>2</v>
      </c>
      <c r="F40" s="86"/>
      <c r="G40" s="74">
        <f>SUM(E40*F40)</f>
        <v>0</v>
      </c>
    </row>
    <row r="41" spans="1:7" x14ac:dyDescent="0.25">
      <c r="A41" s="75" t="s">
        <v>37</v>
      </c>
      <c r="B41" s="62" t="s">
        <v>25</v>
      </c>
      <c r="C41" s="66" t="s">
        <v>6</v>
      </c>
      <c r="D41" s="42"/>
      <c r="E41" s="42"/>
      <c r="F41" s="44"/>
      <c r="G41" s="76">
        <f>SUM(G42:G44)</f>
        <v>0</v>
      </c>
    </row>
    <row r="42" spans="1:7" outlineLevel="1" x14ac:dyDescent="0.25">
      <c r="A42" s="73"/>
      <c r="B42" s="129" t="s">
        <v>63</v>
      </c>
      <c r="C42" s="130" t="s">
        <v>64</v>
      </c>
      <c r="D42" s="131" t="s">
        <v>62</v>
      </c>
      <c r="E42" s="132">
        <v>1</v>
      </c>
      <c r="F42" s="133"/>
      <c r="G42" s="134">
        <f t="shared" ref="G42:G44" si="2">SUM(E42*F42)</f>
        <v>0</v>
      </c>
    </row>
    <row r="43" spans="1:7" outlineLevel="1" x14ac:dyDescent="0.25">
      <c r="A43" s="73"/>
      <c r="B43" s="84" t="s">
        <v>65</v>
      </c>
      <c r="C43" s="130" t="s">
        <v>136</v>
      </c>
      <c r="D43" s="123" t="s">
        <v>62</v>
      </c>
      <c r="E43" s="41">
        <v>1</v>
      </c>
      <c r="F43" s="122"/>
      <c r="G43" s="134">
        <f t="shared" si="2"/>
        <v>0</v>
      </c>
    </row>
    <row r="44" spans="1:7" ht="31.2" outlineLevel="1" thickBot="1" x14ac:dyDescent="0.3">
      <c r="A44" s="82"/>
      <c r="B44" s="126"/>
      <c r="C44" s="124" t="s">
        <v>135</v>
      </c>
      <c r="D44" s="127" t="s">
        <v>62</v>
      </c>
      <c r="E44" s="83">
        <v>1</v>
      </c>
      <c r="F44" s="128"/>
      <c r="G44" s="125">
        <f t="shared" si="2"/>
        <v>0</v>
      </c>
    </row>
    <row r="45" spans="1:7" ht="13.8" thickBot="1" x14ac:dyDescent="0.3">
      <c r="A45" s="152" t="s">
        <v>67</v>
      </c>
      <c r="B45" s="153"/>
      <c r="C45" s="153"/>
      <c r="D45" s="47"/>
      <c r="E45" s="47"/>
      <c r="F45" s="91"/>
      <c r="G45" s="92">
        <f>SUM(G41+G37+G32+G10+G7)</f>
        <v>0</v>
      </c>
    </row>
    <row r="46" spans="1:7" x14ac:dyDescent="0.25">
      <c r="C46" s="46"/>
    </row>
    <row r="49" spans="7:7" x14ac:dyDescent="0.25">
      <c r="G49" s="38"/>
    </row>
  </sheetData>
  <mergeCells count="4">
    <mergeCell ref="A45:C45"/>
    <mergeCell ref="A1:G1"/>
    <mergeCell ref="B2:G2"/>
    <mergeCell ref="B3:G3"/>
  </mergeCells>
  <pageMargins left="0.59055118110236204" right="0.39370078740157499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9861-5A2A-4359-90AD-090F585F725C}">
  <dimension ref="A1:AS16"/>
  <sheetViews>
    <sheetView workbookViewId="0">
      <selection activeCell="B3" sqref="B3:G3"/>
    </sheetView>
  </sheetViews>
  <sheetFormatPr defaultRowHeight="13.2" outlineLevelRow="1" x14ac:dyDescent="0.25"/>
  <cols>
    <col min="1" max="1" width="4.33203125" customWidth="1"/>
    <col min="2" max="2" width="14.44140625" style="37" customWidth="1"/>
    <col min="3" max="3" width="38.5546875" style="37" customWidth="1"/>
    <col min="4" max="4" width="4.5546875" customWidth="1"/>
    <col min="5" max="5" width="8.33203125" customWidth="1"/>
    <col min="6" max="6" width="9.88671875" customWidth="1"/>
    <col min="7" max="7" width="12.6640625" customWidth="1"/>
    <col min="9" max="9" width="10.5546875" bestFit="1" customWidth="1"/>
    <col min="12" max="12" width="10" bestFit="1" customWidth="1"/>
    <col min="14" max="24" width="0" hidden="1" customWidth="1"/>
    <col min="38" max="38" width="73.44140625" customWidth="1"/>
  </cols>
  <sheetData>
    <row r="1" spans="1:45" ht="15.6" x14ac:dyDescent="0.3">
      <c r="A1" s="154" t="s">
        <v>110</v>
      </c>
      <c r="B1" s="155"/>
      <c r="C1" s="155"/>
      <c r="D1" s="155"/>
      <c r="E1" s="155"/>
      <c r="F1" s="155"/>
      <c r="G1" s="156"/>
      <c r="P1" t="s">
        <v>27</v>
      </c>
    </row>
    <row r="2" spans="1:45" ht="25.2" customHeight="1" thickBot="1" x14ac:dyDescent="0.3">
      <c r="A2" s="48" t="s">
        <v>26</v>
      </c>
      <c r="B2" s="163" t="s">
        <v>99</v>
      </c>
      <c r="C2" s="164"/>
      <c r="D2" s="164"/>
      <c r="E2" s="164"/>
      <c r="F2" s="164"/>
      <c r="G2" s="165"/>
      <c r="P2" t="s">
        <v>28</v>
      </c>
    </row>
    <row r="3" spans="1:45" ht="25.8" customHeight="1" thickBot="1" x14ac:dyDescent="0.3">
      <c r="A3" s="57" t="s">
        <v>1</v>
      </c>
      <c r="B3" s="160" t="s">
        <v>98</v>
      </c>
      <c r="C3" s="161"/>
      <c r="D3" s="161"/>
      <c r="E3" s="161"/>
      <c r="F3" s="161"/>
      <c r="G3" s="161"/>
    </row>
    <row r="4" spans="1:45" ht="13.8" hidden="1" thickBot="1" x14ac:dyDescent="0.3">
      <c r="A4" s="59" t="s">
        <v>29</v>
      </c>
      <c r="B4" s="77"/>
      <c r="C4" s="77"/>
      <c r="D4" s="78"/>
      <c r="E4" s="78"/>
      <c r="F4" s="78"/>
      <c r="G4" s="79"/>
      <c r="P4" t="s">
        <v>30</v>
      </c>
    </row>
    <row r="5" spans="1:45" x14ac:dyDescent="0.25">
      <c r="A5" s="26"/>
      <c r="B5" s="80"/>
      <c r="C5" s="80"/>
      <c r="D5" s="81"/>
      <c r="E5" s="81"/>
      <c r="F5" s="81"/>
      <c r="G5" s="58"/>
    </row>
    <row r="6" spans="1:45" x14ac:dyDescent="0.25">
      <c r="A6" s="67" t="s">
        <v>31</v>
      </c>
      <c r="B6" s="68" t="s">
        <v>32</v>
      </c>
      <c r="C6" s="68" t="s">
        <v>33</v>
      </c>
      <c r="D6" s="69" t="s">
        <v>34</v>
      </c>
      <c r="E6" s="69" t="s">
        <v>35</v>
      </c>
      <c r="F6" s="60" t="s">
        <v>36</v>
      </c>
      <c r="G6" s="70" t="s">
        <v>8</v>
      </c>
    </row>
    <row r="7" spans="1:45" x14ac:dyDescent="0.25">
      <c r="A7" s="71" t="s">
        <v>37</v>
      </c>
      <c r="B7" s="63"/>
      <c r="C7" s="64" t="s">
        <v>104</v>
      </c>
      <c r="D7" s="40"/>
      <c r="E7" s="40"/>
      <c r="F7" s="45"/>
      <c r="G7" s="72">
        <f>SUM(G8:G11)</f>
        <v>0</v>
      </c>
    </row>
    <row r="8" spans="1:45" ht="40.799999999999997" x14ac:dyDescent="0.25">
      <c r="A8" s="115"/>
      <c r="B8" s="116" t="s">
        <v>124</v>
      </c>
      <c r="C8" s="65" t="s">
        <v>105</v>
      </c>
      <c r="D8" s="41" t="s">
        <v>106</v>
      </c>
      <c r="E8" s="41">
        <v>1</v>
      </c>
      <c r="F8" s="43"/>
      <c r="G8" s="74">
        <f t="shared" ref="G8:G11" si="0">SUM(E8*F8)</f>
        <v>0</v>
      </c>
    </row>
    <row r="9" spans="1:45" ht="40.799999999999997" x14ac:dyDescent="0.25">
      <c r="A9" s="115"/>
      <c r="B9" s="116" t="s">
        <v>125</v>
      </c>
      <c r="C9" s="65" t="s">
        <v>127</v>
      </c>
      <c r="D9" s="41" t="s">
        <v>106</v>
      </c>
      <c r="E9" s="41">
        <v>1</v>
      </c>
      <c r="F9" s="43"/>
      <c r="G9" s="74">
        <f t="shared" si="0"/>
        <v>0</v>
      </c>
    </row>
    <row r="10" spans="1:45" ht="30.6" x14ac:dyDescent="0.25">
      <c r="A10" s="115"/>
      <c r="B10" s="116" t="s">
        <v>126</v>
      </c>
      <c r="C10" s="65" t="s">
        <v>128</v>
      </c>
      <c r="D10" s="41" t="s">
        <v>106</v>
      </c>
      <c r="E10" s="41">
        <v>1</v>
      </c>
      <c r="F10" s="43"/>
      <c r="G10" s="74">
        <f t="shared" si="0"/>
        <v>0</v>
      </c>
    </row>
    <row r="11" spans="1:45" ht="21" outlineLevel="1" thickBot="1" x14ac:dyDescent="0.3">
      <c r="A11" s="73"/>
      <c r="B11" s="89">
        <v>4</v>
      </c>
      <c r="C11" s="65" t="s">
        <v>129</v>
      </c>
      <c r="D11" s="41" t="s">
        <v>106</v>
      </c>
      <c r="E11" s="41">
        <v>1</v>
      </c>
      <c r="F11" s="43"/>
      <c r="G11" s="74">
        <f t="shared" si="0"/>
        <v>0</v>
      </c>
      <c r="H11" s="39"/>
      <c r="I11" s="39"/>
      <c r="J11" s="39"/>
      <c r="K11" s="39"/>
      <c r="L11" s="90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</row>
    <row r="12" spans="1:45" ht="13.8" thickBot="1" x14ac:dyDescent="0.3">
      <c r="A12" s="152" t="s">
        <v>67</v>
      </c>
      <c r="B12" s="153"/>
      <c r="C12" s="153"/>
      <c r="D12" s="47"/>
      <c r="E12" s="47"/>
      <c r="F12" s="91"/>
      <c r="G12" s="92">
        <f>G7</f>
        <v>0</v>
      </c>
      <c r="N12">
        <v>15</v>
      </c>
      <c r="O12">
        <v>21</v>
      </c>
    </row>
    <row r="13" spans="1:45" x14ac:dyDescent="0.25">
      <c r="C13" s="46"/>
      <c r="P13" t="s">
        <v>66</v>
      </c>
    </row>
    <row r="16" spans="1:45" x14ac:dyDescent="0.25">
      <c r="G16" s="38"/>
    </row>
  </sheetData>
  <mergeCells count="4">
    <mergeCell ref="A1:G1"/>
    <mergeCell ref="B2:G2"/>
    <mergeCell ref="B3:G3"/>
    <mergeCell ref="A12:C1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0EC7-D501-477D-8E9E-FACF4DC61E31}">
  <dimension ref="A1:AS49"/>
  <sheetViews>
    <sheetView topLeftCell="A23" workbookViewId="0">
      <selection activeCell="J32" sqref="J32"/>
    </sheetView>
  </sheetViews>
  <sheetFormatPr defaultRowHeight="13.2" outlineLevelRow="1" x14ac:dyDescent="0.25"/>
  <cols>
    <col min="1" max="1" width="4.33203125" customWidth="1"/>
    <col min="2" max="2" width="14.44140625" style="37" customWidth="1"/>
    <col min="3" max="3" width="38.5546875" style="37" customWidth="1"/>
    <col min="4" max="4" width="4.5546875" customWidth="1"/>
    <col min="5" max="5" width="8.33203125" customWidth="1"/>
    <col min="6" max="6" width="9.88671875" customWidth="1"/>
    <col min="7" max="7" width="12.6640625" customWidth="1"/>
  </cols>
  <sheetData>
    <row r="1" spans="1:7" ht="15.75" customHeight="1" x14ac:dyDescent="0.3">
      <c r="A1" s="154" t="s">
        <v>130</v>
      </c>
      <c r="B1" s="155"/>
      <c r="C1" s="155"/>
      <c r="D1" s="155"/>
      <c r="E1" s="155"/>
      <c r="F1" s="155"/>
      <c r="G1" s="156"/>
    </row>
    <row r="2" spans="1:7" ht="24.9" customHeight="1" thickBot="1" x14ac:dyDescent="0.3">
      <c r="A2" s="48" t="s">
        <v>26</v>
      </c>
      <c r="B2" s="157" t="s">
        <v>103</v>
      </c>
      <c r="C2" s="158"/>
      <c r="D2" s="158"/>
      <c r="E2" s="158"/>
      <c r="F2" s="158"/>
      <c r="G2" s="159"/>
    </row>
    <row r="3" spans="1:7" ht="24.9" customHeight="1" thickBot="1" x14ac:dyDescent="0.3">
      <c r="A3" s="57" t="s">
        <v>1</v>
      </c>
      <c r="B3" s="160" t="s">
        <v>107</v>
      </c>
      <c r="C3" s="161"/>
      <c r="D3" s="161"/>
      <c r="E3" s="161"/>
      <c r="F3" s="161"/>
      <c r="G3" s="162"/>
    </row>
    <row r="4" spans="1:7" ht="13.8" hidden="1" thickBot="1" x14ac:dyDescent="0.3">
      <c r="A4" s="59" t="s">
        <v>29</v>
      </c>
      <c r="B4" s="77"/>
      <c r="C4" s="77"/>
      <c r="D4" s="78"/>
      <c r="E4" s="78"/>
      <c r="F4" s="78"/>
      <c r="G4" s="79"/>
    </row>
    <row r="5" spans="1:7" x14ac:dyDescent="0.25">
      <c r="A5" s="26"/>
      <c r="B5" s="80"/>
      <c r="C5" s="80"/>
      <c r="D5" s="81"/>
      <c r="E5" s="81"/>
      <c r="F5" s="81"/>
      <c r="G5" s="58"/>
    </row>
    <row r="6" spans="1:7" x14ac:dyDescent="0.25">
      <c r="A6" s="67" t="s">
        <v>31</v>
      </c>
      <c r="B6" s="68" t="s">
        <v>32</v>
      </c>
      <c r="C6" s="68" t="s">
        <v>33</v>
      </c>
      <c r="D6" s="69" t="s">
        <v>34</v>
      </c>
      <c r="E6" s="69" t="s">
        <v>35</v>
      </c>
      <c r="F6" s="60" t="s">
        <v>36</v>
      </c>
      <c r="G6" s="70" t="s">
        <v>8</v>
      </c>
    </row>
    <row r="7" spans="1:7" x14ac:dyDescent="0.25">
      <c r="A7" s="71" t="s">
        <v>37</v>
      </c>
      <c r="B7" s="63" t="s">
        <v>18</v>
      </c>
      <c r="C7" s="64" t="s">
        <v>19</v>
      </c>
      <c r="D7" s="40"/>
      <c r="E7" s="40"/>
      <c r="F7" s="45"/>
      <c r="G7" s="72">
        <f>SUM(G8:G9)</f>
        <v>0</v>
      </c>
    </row>
    <row r="8" spans="1:7" ht="20.399999999999999" outlineLevel="1" x14ac:dyDescent="0.25">
      <c r="A8" s="73"/>
      <c r="B8" s="89">
        <v>767001</v>
      </c>
      <c r="C8" s="65" t="s">
        <v>90</v>
      </c>
      <c r="D8" s="41" t="s">
        <v>38</v>
      </c>
      <c r="E8" s="41">
        <v>76</v>
      </c>
      <c r="F8" s="43"/>
      <c r="G8" s="74">
        <f>SUM(E8*F8)</f>
        <v>0</v>
      </c>
    </row>
    <row r="9" spans="1:7" ht="30.6" outlineLevel="1" x14ac:dyDescent="0.25">
      <c r="A9" s="73"/>
      <c r="B9" s="61" t="s">
        <v>39</v>
      </c>
      <c r="C9" s="65" t="s">
        <v>91</v>
      </c>
      <c r="D9" s="41" t="s">
        <v>38</v>
      </c>
      <c r="E9" s="41">
        <v>76</v>
      </c>
      <c r="F9" s="43"/>
      <c r="G9" s="74">
        <f>SUM(E9*F9)</f>
        <v>0</v>
      </c>
    </row>
    <row r="10" spans="1:7" x14ac:dyDescent="0.25">
      <c r="A10" s="75" t="s">
        <v>37</v>
      </c>
      <c r="B10" s="62" t="s">
        <v>20</v>
      </c>
      <c r="C10" s="66" t="s">
        <v>21</v>
      </c>
      <c r="D10" s="42"/>
      <c r="E10" s="42"/>
      <c r="F10" s="44"/>
      <c r="G10" s="76">
        <f>SUM(G11:G31)</f>
        <v>0</v>
      </c>
    </row>
    <row r="11" spans="1:7" outlineLevel="1" x14ac:dyDescent="0.25">
      <c r="A11" s="73"/>
      <c r="B11" s="61" t="s">
        <v>40</v>
      </c>
      <c r="C11" s="65" t="s">
        <v>68</v>
      </c>
      <c r="D11" s="41" t="s">
        <v>38</v>
      </c>
      <c r="E11" s="41">
        <v>3</v>
      </c>
      <c r="F11" s="43"/>
      <c r="G11" s="74">
        <f t="shared" ref="G11:G38" si="0">SUM(E11*F11)</f>
        <v>0</v>
      </c>
    </row>
    <row r="12" spans="1:7" ht="20.399999999999999" outlineLevel="1" x14ac:dyDescent="0.25">
      <c r="A12" s="73"/>
      <c r="B12" s="61" t="s">
        <v>43</v>
      </c>
      <c r="C12" s="65" t="s">
        <v>85</v>
      </c>
      <c r="D12" s="41" t="s">
        <v>42</v>
      </c>
      <c r="E12" s="41">
        <v>45</v>
      </c>
      <c r="F12" s="43"/>
      <c r="G12" s="74">
        <f>(E12*F12)</f>
        <v>0</v>
      </c>
    </row>
    <row r="13" spans="1:7" ht="20.399999999999999" outlineLevel="1" x14ac:dyDescent="0.25">
      <c r="A13" s="73"/>
      <c r="B13" s="61" t="s">
        <v>44</v>
      </c>
      <c r="C13" s="65" t="s">
        <v>74</v>
      </c>
      <c r="D13" s="41" t="s">
        <v>42</v>
      </c>
      <c r="E13" s="41">
        <v>340</v>
      </c>
      <c r="F13" s="43"/>
      <c r="G13" s="74">
        <f t="shared" si="0"/>
        <v>0</v>
      </c>
    </row>
    <row r="14" spans="1:7" outlineLevel="1" x14ac:dyDescent="0.25">
      <c r="A14" s="73"/>
      <c r="B14" s="61" t="s">
        <v>45</v>
      </c>
      <c r="C14" s="65" t="s">
        <v>46</v>
      </c>
      <c r="D14" s="41" t="s">
        <v>38</v>
      </c>
      <c r="E14" s="41">
        <v>8</v>
      </c>
      <c r="F14" s="43"/>
      <c r="G14" s="74">
        <f t="shared" si="0"/>
        <v>0</v>
      </c>
    </row>
    <row r="15" spans="1:7" ht="20.399999999999999" outlineLevel="1" x14ac:dyDescent="0.25">
      <c r="A15" s="73"/>
      <c r="B15" s="61" t="s">
        <v>94</v>
      </c>
      <c r="C15" s="65" t="s">
        <v>95</v>
      </c>
      <c r="D15" s="41" t="s">
        <v>42</v>
      </c>
      <c r="E15" s="41">
        <v>10</v>
      </c>
      <c r="F15" s="43"/>
      <c r="G15" s="74">
        <f t="shared" si="0"/>
        <v>0</v>
      </c>
    </row>
    <row r="16" spans="1:7" ht="20.399999999999999" outlineLevel="1" x14ac:dyDescent="0.25">
      <c r="A16" s="73"/>
      <c r="B16" s="61" t="s">
        <v>47</v>
      </c>
      <c r="C16" s="65" t="s">
        <v>86</v>
      </c>
      <c r="D16" s="41" t="s">
        <v>42</v>
      </c>
      <c r="E16" s="41">
        <v>20</v>
      </c>
      <c r="F16" s="43"/>
      <c r="G16" s="74">
        <f t="shared" si="0"/>
        <v>0</v>
      </c>
    </row>
    <row r="17" spans="1:45" ht="20.399999999999999" outlineLevel="1" x14ac:dyDescent="0.25">
      <c r="A17" s="73"/>
      <c r="B17" s="61" t="s">
        <v>48</v>
      </c>
      <c r="C17" s="65" t="s">
        <v>93</v>
      </c>
      <c r="D17" s="41" t="s">
        <v>42</v>
      </c>
      <c r="E17" s="41">
        <v>20</v>
      </c>
      <c r="F17" s="43"/>
      <c r="G17" s="74">
        <f t="shared" si="0"/>
        <v>0</v>
      </c>
    </row>
    <row r="18" spans="1:45" outlineLevel="1" x14ac:dyDescent="0.25">
      <c r="A18" s="73"/>
      <c r="B18" s="61" t="s">
        <v>100</v>
      </c>
      <c r="C18" s="65" t="s">
        <v>92</v>
      </c>
      <c r="D18" s="41" t="s">
        <v>42</v>
      </c>
      <c r="E18" s="41">
        <v>20</v>
      </c>
      <c r="F18" s="43"/>
      <c r="G18" s="74">
        <f t="shared" si="0"/>
        <v>0</v>
      </c>
    </row>
    <row r="19" spans="1:45" outlineLevel="1" x14ac:dyDescent="0.25">
      <c r="A19" s="73"/>
      <c r="B19" s="61" t="s">
        <v>76</v>
      </c>
      <c r="C19" s="65" t="s">
        <v>108</v>
      </c>
      <c r="D19" s="41" t="s">
        <v>42</v>
      </c>
      <c r="E19" s="41">
        <v>20</v>
      </c>
      <c r="F19" s="43"/>
      <c r="G19" s="74">
        <f t="shared" si="0"/>
        <v>0</v>
      </c>
    </row>
    <row r="20" spans="1:45" ht="20.399999999999999" outlineLevel="1" x14ac:dyDescent="0.25">
      <c r="A20" s="73"/>
      <c r="B20" s="61" t="s">
        <v>49</v>
      </c>
      <c r="C20" s="65" t="s">
        <v>75</v>
      </c>
      <c r="D20" s="41" t="s">
        <v>38</v>
      </c>
      <c r="E20" s="41">
        <v>76</v>
      </c>
      <c r="F20" s="43"/>
      <c r="G20" s="74">
        <f t="shared" si="0"/>
        <v>0</v>
      </c>
    </row>
    <row r="21" spans="1:45" ht="20.399999999999999" outlineLevel="1" x14ac:dyDescent="0.25">
      <c r="A21" s="73"/>
      <c r="B21" s="61" t="s">
        <v>50</v>
      </c>
      <c r="C21" s="65" t="s">
        <v>77</v>
      </c>
      <c r="D21" s="41" t="s">
        <v>38</v>
      </c>
      <c r="E21" s="41">
        <v>38</v>
      </c>
      <c r="F21" s="43"/>
      <c r="G21" s="74">
        <f t="shared" si="0"/>
        <v>0</v>
      </c>
    </row>
    <row r="22" spans="1:45" ht="20.399999999999999" outlineLevel="1" x14ac:dyDescent="0.25">
      <c r="A22" s="73"/>
      <c r="B22" s="61" t="s">
        <v>51</v>
      </c>
      <c r="C22" s="65" t="s">
        <v>109</v>
      </c>
      <c r="D22" s="41" t="s">
        <v>38</v>
      </c>
      <c r="E22" s="41">
        <v>1</v>
      </c>
      <c r="F22" s="43"/>
      <c r="G22" s="74">
        <f t="shared" si="0"/>
        <v>0</v>
      </c>
    </row>
    <row r="23" spans="1:45" ht="20.399999999999999" outlineLevel="1" x14ac:dyDescent="0.25">
      <c r="A23" s="73"/>
      <c r="B23" s="61"/>
      <c r="C23" s="65" t="s">
        <v>96</v>
      </c>
      <c r="D23" s="41" t="s">
        <v>38</v>
      </c>
      <c r="E23" s="41">
        <v>1</v>
      </c>
      <c r="F23" s="43"/>
      <c r="G23" s="74">
        <f t="shared" si="0"/>
        <v>0</v>
      </c>
    </row>
    <row r="24" spans="1:45" ht="20.399999999999999" outlineLevel="1" x14ac:dyDescent="0.25">
      <c r="A24" s="73"/>
      <c r="B24" s="61"/>
      <c r="C24" s="65" t="s">
        <v>97</v>
      </c>
      <c r="D24" s="41" t="s">
        <v>38</v>
      </c>
      <c r="E24" s="41">
        <v>6</v>
      </c>
      <c r="F24" s="43"/>
      <c r="G24" s="74">
        <f t="shared" si="0"/>
        <v>0</v>
      </c>
    </row>
    <row r="25" spans="1:45" outlineLevel="1" x14ac:dyDescent="0.25">
      <c r="A25" s="73"/>
      <c r="B25" s="61"/>
      <c r="C25" s="65" t="s">
        <v>79</v>
      </c>
      <c r="D25" s="41" t="s">
        <v>80</v>
      </c>
      <c r="E25" s="41">
        <v>1</v>
      </c>
      <c r="F25" s="43"/>
      <c r="G25" s="74">
        <f t="shared" si="0"/>
        <v>0</v>
      </c>
    </row>
    <row r="26" spans="1:45" outlineLevel="1" x14ac:dyDescent="0.25">
      <c r="A26" s="73"/>
      <c r="B26" s="61" t="s">
        <v>52</v>
      </c>
      <c r="C26" s="65" t="s">
        <v>78</v>
      </c>
      <c r="D26" s="41" t="s">
        <v>38</v>
      </c>
      <c r="E26" s="41">
        <v>2</v>
      </c>
      <c r="F26" s="43"/>
      <c r="G26" s="74">
        <f t="shared" si="0"/>
        <v>0</v>
      </c>
    </row>
    <row r="27" spans="1:45" ht="20.399999999999999" outlineLevel="1" x14ac:dyDescent="0.25">
      <c r="A27" s="73"/>
      <c r="B27" s="61"/>
      <c r="C27" s="65" t="s">
        <v>89</v>
      </c>
      <c r="D27" s="41" t="s">
        <v>38</v>
      </c>
      <c r="E27" s="41">
        <v>1</v>
      </c>
      <c r="F27" s="43"/>
      <c r="G27" s="74">
        <v>0</v>
      </c>
    </row>
    <row r="28" spans="1:45" outlineLevel="1" x14ac:dyDescent="0.25">
      <c r="A28" s="73"/>
      <c r="B28" s="61"/>
      <c r="C28" s="65" t="s">
        <v>87</v>
      </c>
      <c r="D28" s="41" t="s">
        <v>38</v>
      </c>
      <c r="E28" s="41">
        <v>1</v>
      </c>
      <c r="F28" s="43"/>
      <c r="G28" s="74">
        <f t="shared" si="0"/>
        <v>0</v>
      </c>
    </row>
    <row r="29" spans="1:45" outlineLevel="1" x14ac:dyDescent="0.25">
      <c r="A29" s="73"/>
      <c r="B29" s="61"/>
      <c r="C29" s="65" t="s">
        <v>134</v>
      </c>
      <c r="D29" s="41" t="s">
        <v>38</v>
      </c>
      <c r="E29" s="41">
        <v>1</v>
      </c>
      <c r="F29" s="43"/>
      <c r="G29" s="74">
        <f t="shared" ref="G29" si="1">SUM(E29*F29)</f>
        <v>0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</row>
    <row r="30" spans="1:45" outlineLevel="1" x14ac:dyDescent="0.25">
      <c r="A30" s="73"/>
      <c r="B30" s="61"/>
      <c r="C30" s="65" t="s">
        <v>69</v>
      </c>
      <c r="D30" s="41" t="s">
        <v>38</v>
      </c>
      <c r="E30" s="41">
        <v>1</v>
      </c>
      <c r="F30" s="43"/>
      <c r="G30" s="74">
        <f t="shared" si="0"/>
        <v>0</v>
      </c>
    </row>
    <row r="31" spans="1:45" outlineLevel="1" x14ac:dyDescent="0.25">
      <c r="A31" s="73"/>
      <c r="B31" s="61"/>
      <c r="C31" s="65" t="s">
        <v>88</v>
      </c>
      <c r="D31" s="41" t="s">
        <v>80</v>
      </c>
      <c r="E31" s="41">
        <v>1</v>
      </c>
      <c r="F31" s="43"/>
      <c r="G31" s="74">
        <f t="shared" si="0"/>
        <v>0</v>
      </c>
    </row>
    <row r="32" spans="1:45" x14ac:dyDescent="0.25">
      <c r="A32" s="75" t="s">
        <v>37</v>
      </c>
      <c r="B32" s="62" t="s">
        <v>22</v>
      </c>
      <c r="C32" s="66" t="s">
        <v>23</v>
      </c>
      <c r="D32" s="42"/>
      <c r="E32" s="42"/>
      <c r="F32" s="44"/>
      <c r="G32" s="76">
        <f>SUM(G33:G36)</f>
        <v>0</v>
      </c>
    </row>
    <row r="33" spans="1:7" outlineLevel="1" x14ac:dyDescent="0.25">
      <c r="A33" s="73"/>
      <c r="B33" s="61" t="s">
        <v>53</v>
      </c>
      <c r="C33" s="65" t="s">
        <v>54</v>
      </c>
      <c r="D33" s="41" t="s">
        <v>42</v>
      </c>
      <c r="E33" s="41">
        <v>20</v>
      </c>
      <c r="F33" s="43"/>
      <c r="G33" s="74">
        <f t="shared" si="0"/>
        <v>0</v>
      </c>
    </row>
    <row r="34" spans="1:7" outlineLevel="1" x14ac:dyDescent="0.25">
      <c r="A34" s="73"/>
      <c r="B34" s="61" t="s">
        <v>55</v>
      </c>
      <c r="C34" s="65" t="s">
        <v>56</v>
      </c>
      <c r="D34" s="41" t="s">
        <v>42</v>
      </c>
      <c r="E34" s="41">
        <v>20</v>
      </c>
      <c r="F34" s="43"/>
      <c r="G34" s="74">
        <f t="shared" si="0"/>
        <v>0</v>
      </c>
    </row>
    <row r="35" spans="1:7" outlineLevel="1" x14ac:dyDescent="0.25">
      <c r="A35" s="73"/>
      <c r="B35" s="61" t="s">
        <v>57</v>
      </c>
      <c r="C35" s="65" t="s">
        <v>58</v>
      </c>
      <c r="D35" s="41" t="s">
        <v>41</v>
      </c>
      <c r="E35" s="41">
        <v>4</v>
      </c>
      <c r="F35" s="43"/>
      <c r="G35" s="74">
        <f t="shared" si="0"/>
        <v>0</v>
      </c>
    </row>
    <row r="36" spans="1:7" outlineLevel="1" x14ac:dyDescent="0.25">
      <c r="A36" s="73"/>
      <c r="B36" s="61" t="s">
        <v>59</v>
      </c>
      <c r="C36" s="65" t="s">
        <v>60</v>
      </c>
      <c r="D36" s="41" t="s">
        <v>41</v>
      </c>
      <c r="E36" s="41">
        <v>4</v>
      </c>
      <c r="F36" s="43"/>
      <c r="G36" s="74">
        <f t="shared" si="0"/>
        <v>0</v>
      </c>
    </row>
    <row r="37" spans="1:7" x14ac:dyDescent="0.25">
      <c r="A37" s="75" t="s">
        <v>37</v>
      </c>
      <c r="B37" s="62" t="s">
        <v>24</v>
      </c>
      <c r="C37" s="66" t="s">
        <v>7</v>
      </c>
      <c r="D37" s="42"/>
      <c r="E37" s="42"/>
      <c r="F37" s="44"/>
      <c r="G37" s="76">
        <f>SUM(G38:G40)</f>
        <v>0</v>
      </c>
    </row>
    <row r="38" spans="1:7" outlineLevel="1" x14ac:dyDescent="0.25">
      <c r="A38" s="73"/>
      <c r="B38" s="61" t="s">
        <v>61</v>
      </c>
      <c r="C38" s="65" t="s">
        <v>71</v>
      </c>
      <c r="D38" s="41" t="s">
        <v>62</v>
      </c>
      <c r="E38" s="41">
        <v>1</v>
      </c>
      <c r="F38" s="43"/>
      <c r="G38" s="74">
        <f t="shared" si="0"/>
        <v>0</v>
      </c>
    </row>
    <row r="39" spans="1:7" outlineLevel="1" x14ac:dyDescent="0.25">
      <c r="A39" s="73"/>
      <c r="B39" s="84"/>
      <c r="C39" s="65" t="s">
        <v>72</v>
      </c>
      <c r="D39" s="41" t="s">
        <v>62</v>
      </c>
      <c r="E39" s="41">
        <v>2</v>
      </c>
      <c r="F39" s="86"/>
      <c r="G39" s="74">
        <f>SUM(E39*F39)</f>
        <v>0</v>
      </c>
    </row>
    <row r="40" spans="1:7" outlineLevel="1" x14ac:dyDescent="0.25">
      <c r="A40" s="73"/>
      <c r="B40" s="85"/>
      <c r="C40" s="65" t="s">
        <v>73</v>
      </c>
      <c r="D40" s="41" t="s">
        <v>62</v>
      </c>
      <c r="E40" s="41">
        <v>2</v>
      </c>
      <c r="F40" s="86"/>
      <c r="G40" s="74">
        <f>SUM(E40*F40)</f>
        <v>0</v>
      </c>
    </row>
    <row r="41" spans="1:7" x14ac:dyDescent="0.25">
      <c r="A41" s="75" t="s">
        <v>37</v>
      </c>
      <c r="B41" s="62" t="s">
        <v>25</v>
      </c>
      <c r="C41" s="66" t="s">
        <v>6</v>
      </c>
      <c r="D41" s="42"/>
      <c r="E41" s="42"/>
      <c r="F41" s="44"/>
      <c r="G41" s="76">
        <f>SUM(G42:G44)</f>
        <v>0</v>
      </c>
    </row>
    <row r="42" spans="1:7" outlineLevel="1" x14ac:dyDescent="0.25">
      <c r="A42" s="73"/>
      <c r="B42" s="129" t="s">
        <v>63</v>
      </c>
      <c r="C42" s="130" t="s">
        <v>64</v>
      </c>
      <c r="D42" s="131" t="s">
        <v>62</v>
      </c>
      <c r="E42" s="132">
        <v>1</v>
      </c>
      <c r="F42" s="133"/>
      <c r="G42" s="134">
        <f t="shared" ref="G42:G44" si="2">SUM(E42*F42)</f>
        <v>0</v>
      </c>
    </row>
    <row r="43" spans="1:7" outlineLevel="1" x14ac:dyDescent="0.25">
      <c r="A43" s="73"/>
      <c r="B43" s="84" t="s">
        <v>65</v>
      </c>
      <c r="C43" s="130" t="s">
        <v>136</v>
      </c>
      <c r="D43" s="123" t="s">
        <v>62</v>
      </c>
      <c r="E43" s="41">
        <v>1</v>
      </c>
      <c r="F43" s="122"/>
      <c r="G43" s="134">
        <f t="shared" si="2"/>
        <v>0</v>
      </c>
    </row>
    <row r="44" spans="1:7" ht="31.2" outlineLevel="1" thickBot="1" x14ac:dyDescent="0.3">
      <c r="A44" s="82"/>
      <c r="B44" s="126"/>
      <c r="C44" s="124" t="s">
        <v>135</v>
      </c>
      <c r="D44" s="127" t="s">
        <v>62</v>
      </c>
      <c r="E44" s="83">
        <v>1</v>
      </c>
      <c r="F44" s="128"/>
      <c r="G44" s="125">
        <f t="shared" si="2"/>
        <v>0</v>
      </c>
    </row>
    <row r="45" spans="1:7" ht="13.8" thickBot="1" x14ac:dyDescent="0.3">
      <c r="A45" s="152" t="s">
        <v>67</v>
      </c>
      <c r="B45" s="153"/>
      <c r="C45" s="153"/>
      <c r="D45" s="47"/>
      <c r="E45" s="47"/>
      <c r="F45" s="91"/>
      <c r="G45" s="92">
        <f>SUM(G41+G37+G32+G10+G7)</f>
        <v>0</v>
      </c>
    </row>
    <row r="46" spans="1:7" x14ac:dyDescent="0.25">
      <c r="C46" s="46"/>
    </row>
    <row r="49" spans="7:7" x14ac:dyDescent="0.25">
      <c r="G49" s="38"/>
    </row>
  </sheetData>
  <mergeCells count="4">
    <mergeCell ref="A1:G1"/>
    <mergeCell ref="B2:G2"/>
    <mergeCell ref="A45:C45"/>
    <mergeCell ref="B3:G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D484-E7D7-44B2-8D9A-AFDD49643639}">
  <dimension ref="A1:AI13"/>
  <sheetViews>
    <sheetView workbookViewId="0">
      <selection activeCell="I15" sqref="I15"/>
    </sheetView>
  </sheetViews>
  <sheetFormatPr defaultRowHeight="13.2" outlineLevelRow="1" x14ac:dyDescent="0.25"/>
  <cols>
    <col min="1" max="1" width="4.33203125" customWidth="1"/>
    <col min="2" max="2" width="14.44140625" style="37" customWidth="1"/>
    <col min="3" max="3" width="38.5546875" style="37" customWidth="1"/>
    <col min="4" max="4" width="4.5546875" customWidth="1"/>
    <col min="5" max="5" width="8.33203125" customWidth="1"/>
    <col min="6" max="6" width="9.88671875" customWidth="1"/>
    <col min="7" max="7" width="12.6640625" customWidth="1"/>
    <col min="8" max="14" width="8.88671875" customWidth="1"/>
    <col min="28" max="28" width="73.44140625" customWidth="1"/>
  </cols>
  <sheetData>
    <row r="1" spans="1:35" ht="15.6" x14ac:dyDescent="0.3">
      <c r="A1" s="154" t="s">
        <v>110</v>
      </c>
      <c r="B1" s="155"/>
      <c r="C1" s="155"/>
      <c r="D1" s="155"/>
      <c r="E1" s="155"/>
      <c r="F1" s="155"/>
      <c r="G1" s="156"/>
    </row>
    <row r="2" spans="1:35" ht="25.8" customHeight="1" thickBot="1" x14ac:dyDescent="0.3">
      <c r="A2" s="48" t="s">
        <v>26</v>
      </c>
      <c r="B2" s="157" t="s">
        <v>103</v>
      </c>
      <c r="C2" s="158"/>
      <c r="D2" s="158"/>
      <c r="E2" s="158"/>
      <c r="F2" s="158"/>
      <c r="G2" s="159"/>
    </row>
    <row r="3" spans="1:35" ht="27.6" customHeight="1" thickBot="1" x14ac:dyDescent="0.3">
      <c r="A3" s="57" t="s">
        <v>1</v>
      </c>
      <c r="B3" s="160" t="s">
        <v>107</v>
      </c>
      <c r="C3" s="161"/>
      <c r="D3" s="161"/>
      <c r="E3" s="161"/>
      <c r="F3" s="161"/>
      <c r="G3" s="161"/>
    </row>
    <row r="4" spans="1:35" ht="13.8" hidden="1" thickBot="1" x14ac:dyDescent="0.3">
      <c r="A4" s="59" t="s">
        <v>29</v>
      </c>
      <c r="B4" s="77"/>
      <c r="C4" s="77"/>
      <c r="D4" s="78"/>
      <c r="E4" s="78"/>
      <c r="F4" s="78"/>
      <c r="G4" s="79"/>
    </row>
    <row r="5" spans="1:35" x14ac:dyDescent="0.25">
      <c r="A5" s="26"/>
      <c r="B5" s="80"/>
      <c r="C5" s="80"/>
      <c r="D5" s="81"/>
      <c r="E5" s="81"/>
      <c r="F5" s="81"/>
      <c r="G5" s="58"/>
    </row>
    <row r="6" spans="1:35" x14ac:dyDescent="0.25">
      <c r="A6" s="67" t="s">
        <v>31</v>
      </c>
      <c r="B6" s="68" t="s">
        <v>32</v>
      </c>
      <c r="C6" s="68" t="s">
        <v>33</v>
      </c>
      <c r="D6" s="69" t="s">
        <v>34</v>
      </c>
      <c r="E6" s="69" t="s">
        <v>35</v>
      </c>
      <c r="F6" s="60" t="s">
        <v>36</v>
      </c>
      <c r="G6" s="70" t="s">
        <v>8</v>
      </c>
    </row>
    <row r="7" spans="1:35" x14ac:dyDescent="0.25">
      <c r="A7" s="71" t="s">
        <v>37</v>
      </c>
      <c r="B7" s="63"/>
      <c r="C7" s="64" t="s">
        <v>104</v>
      </c>
      <c r="D7" s="40"/>
      <c r="E7" s="40"/>
      <c r="F7" s="45"/>
      <c r="G7" s="72">
        <f>SUM(G8:G8)</f>
        <v>0</v>
      </c>
    </row>
    <row r="8" spans="1:35" ht="41.4" outlineLevel="1" thickBot="1" x14ac:dyDescent="0.3">
      <c r="A8" s="73"/>
      <c r="B8" s="89">
        <v>1</v>
      </c>
      <c r="C8" s="65" t="s">
        <v>105</v>
      </c>
      <c r="D8" s="41" t="s">
        <v>106</v>
      </c>
      <c r="E8" s="41">
        <v>1</v>
      </c>
      <c r="F8" s="43"/>
      <c r="G8" s="74">
        <f>SUM(E8*F8)</f>
        <v>0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ht="13.8" thickBot="1" x14ac:dyDescent="0.3">
      <c r="A9" s="152" t="s">
        <v>67</v>
      </c>
      <c r="B9" s="153"/>
      <c r="C9" s="153"/>
      <c r="D9" s="47"/>
      <c r="E9" s="47"/>
      <c r="F9" s="91"/>
      <c r="G9" s="92">
        <f>G7</f>
        <v>0</v>
      </c>
    </row>
    <row r="10" spans="1:35" x14ac:dyDescent="0.25">
      <c r="C10" s="46"/>
    </row>
    <row r="13" spans="1:35" x14ac:dyDescent="0.25">
      <c r="G13" s="38"/>
    </row>
  </sheetData>
  <mergeCells count="4">
    <mergeCell ref="A1:G1"/>
    <mergeCell ref="B2:G2"/>
    <mergeCell ref="B3:G3"/>
    <mergeCell ref="A9:C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C185-0EAD-4912-884C-3A01A30CFF58}">
  <dimension ref="A1:AA13"/>
  <sheetViews>
    <sheetView workbookViewId="0">
      <selection activeCell="G23" sqref="G23"/>
    </sheetView>
  </sheetViews>
  <sheetFormatPr defaultRowHeight="13.2" outlineLevelRow="1" x14ac:dyDescent="0.25"/>
  <cols>
    <col min="1" max="1" width="4.33203125" customWidth="1"/>
    <col min="2" max="2" width="14.44140625" style="37" customWidth="1"/>
    <col min="3" max="3" width="38.5546875" style="37" customWidth="1"/>
    <col min="4" max="4" width="4.5546875" customWidth="1"/>
    <col min="5" max="5" width="8.33203125" customWidth="1"/>
    <col min="6" max="6" width="9.88671875" customWidth="1"/>
    <col min="7" max="7" width="12.6640625" customWidth="1"/>
    <col min="20" max="20" width="73.44140625" customWidth="1"/>
  </cols>
  <sheetData>
    <row r="1" spans="1:27" ht="15.6" x14ac:dyDescent="0.3">
      <c r="A1" s="154" t="s">
        <v>132</v>
      </c>
      <c r="B1" s="155"/>
      <c r="C1" s="155"/>
      <c r="D1" s="155"/>
      <c r="E1" s="155"/>
      <c r="F1" s="155"/>
      <c r="G1" s="156"/>
    </row>
    <row r="2" spans="1:27" ht="13.8" thickBot="1" x14ac:dyDescent="0.3">
      <c r="A2" s="48" t="s">
        <v>26</v>
      </c>
      <c r="B2" s="157" t="s">
        <v>133</v>
      </c>
      <c r="C2" s="158"/>
      <c r="D2" s="158"/>
      <c r="E2" s="158"/>
      <c r="F2" s="158"/>
      <c r="G2" s="159"/>
    </row>
    <row r="3" spans="1:27" ht="13.8" thickBot="1" x14ac:dyDescent="0.3">
      <c r="A3" s="57" t="s">
        <v>1</v>
      </c>
      <c r="B3" s="160" t="s">
        <v>137</v>
      </c>
      <c r="C3" s="161"/>
      <c r="D3" s="161"/>
      <c r="E3" s="161"/>
      <c r="F3" s="161"/>
      <c r="G3" s="161"/>
    </row>
    <row r="4" spans="1:27" ht="13.8" hidden="1" thickBot="1" x14ac:dyDescent="0.3">
      <c r="A4" s="59" t="s">
        <v>29</v>
      </c>
      <c r="B4" s="77"/>
      <c r="C4" s="77"/>
      <c r="D4" s="78"/>
      <c r="E4" s="78"/>
      <c r="F4" s="78"/>
      <c r="G4" s="79"/>
    </row>
    <row r="5" spans="1:27" x14ac:dyDescent="0.25">
      <c r="A5" s="26"/>
      <c r="B5" s="80"/>
      <c r="C5" s="80"/>
      <c r="D5" s="81"/>
      <c r="E5" s="81"/>
      <c r="F5" s="81"/>
      <c r="G5" s="58"/>
    </row>
    <row r="6" spans="1:27" x14ac:dyDescent="0.25">
      <c r="A6" s="67" t="s">
        <v>31</v>
      </c>
      <c r="B6" s="68" t="s">
        <v>32</v>
      </c>
      <c r="C6" s="68" t="s">
        <v>33</v>
      </c>
      <c r="D6" s="69" t="s">
        <v>34</v>
      </c>
      <c r="E6" s="69" t="s">
        <v>35</v>
      </c>
      <c r="F6" s="60" t="s">
        <v>36</v>
      </c>
      <c r="G6" s="70" t="s">
        <v>8</v>
      </c>
    </row>
    <row r="7" spans="1:27" x14ac:dyDescent="0.25">
      <c r="A7" s="71" t="s">
        <v>37</v>
      </c>
      <c r="B7" s="119" t="s">
        <v>20</v>
      </c>
      <c r="C7" s="120" t="s">
        <v>21</v>
      </c>
      <c r="D7" s="121"/>
      <c r="E7" s="121"/>
      <c r="F7" s="102"/>
      <c r="G7" s="103">
        <f>SUM(G8:G8)</f>
        <v>0</v>
      </c>
    </row>
    <row r="8" spans="1:27" ht="13.8" outlineLevel="1" thickBot="1" x14ac:dyDescent="0.3">
      <c r="A8" s="73"/>
      <c r="B8" s="61"/>
      <c r="C8" s="65" t="s">
        <v>134</v>
      </c>
      <c r="D8" s="41" t="s">
        <v>38</v>
      </c>
      <c r="E8" s="41">
        <v>5</v>
      </c>
      <c r="F8" s="43"/>
      <c r="G8" s="74">
        <f t="shared" ref="G8" si="0">SUM(E8*F8)</f>
        <v>0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ht="13.8" thickBot="1" x14ac:dyDescent="0.3">
      <c r="A9" s="117" t="s">
        <v>67</v>
      </c>
      <c r="B9" s="118"/>
      <c r="C9" s="118"/>
      <c r="D9" s="47"/>
      <c r="E9" s="47"/>
      <c r="F9" s="91"/>
      <c r="G9" s="92">
        <f>G7</f>
        <v>0</v>
      </c>
    </row>
    <row r="10" spans="1:27" x14ac:dyDescent="0.25">
      <c r="C10" s="46"/>
    </row>
    <row r="13" spans="1:27" x14ac:dyDescent="0.25">
      <c r="G13" s="38"/>
    </row>
  </sheetData>
  <mergeCells count="3">
    <mergeCell ref="A1:G1"/>
    <mergeCell ref="B2:G2"/>
    <mergeCell ref="B3:G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AF48-901D-46A8-BBD9-4518C54E75AE}">
  <dimension ref="A1:S13"/>
  <sheetViews>
    <sheetView workbookViewId="0">
      <selection activeCell="L2" sqref="L2"/>
    </sheetView>
  </sheetViews>
  <sheetFormatPr defaultRowHeight="13.2" outlineLevelRow="1" x14ac:dyDescent="0.25"/>
  <cols>
    <col min="1" max="1" width="4.33203125" customWidth="1"/>
    <col min="2" max="2" width="14.44140625" style="37" customWidth="1"/>
    <col min="3" max="3" width="38.5546875" style="37" customWidth="1"/>
    <col min="4" max="4" width="4.5546875" customWidth="1"/>
    <col min="5" max="5" width="8.33203125" customWidth="1"/>
    <col min="6" max="6" width="9.88671875" customWidth="1"/>
    <col min="7" max="7" width="12.6640625" customWidth="1"/>
    <col min="12" max="12" width="73.44140625" customWidth="1"/>
  </cols>
  <sheetData>
    <row r="1" spans="1:19" ht="15.6" x14ac:dyDescent="0.3">
      <c r="A1" s="154" t="s">
        <v>118</v>
      </c>
      <c r="B1" s="155"/>
      <c r="C1" s="155"/>
      <c r="D1" s="155"/>
      <c r="E1" s="155"/>
      <c r="F1" s="155"/>
      <c r="G1" s="156"/>
    </row>
    <row r="2" spans="1:19" ht="25.8" customHeight="1" thickBot="1" x14ac:dyDescent="0.3">
      <c r="A2" s="48" t="s">
        <v>26</v>
      </c>
      <c r="B2" s="157" t="s">
        <v>119</v>
      </c>
      <c r="C2" s="158"/>
      <c r="D2" s="158"/>
      <c r="E2" s="158"/>
      <c r="F2" s="158"/>
      <c r="G2" s="159"/>
    </row>
    <row r="3" spans="1:19" ht="27.6" customHeight="1" thickBot="1" x14ac:dyDescent="0.3">
      <c r="A3" s="57" t="s">
        <v>1</v>
      </c>
      <c r="B3" s="160" t="s">
        <v>121</v>
      </c>
      <c r="C3" s="161"/>
      <c r="D3" s="161"/>
      <c r="E3" s="161"/>
      <c r="F3" s="161"/>
      <c r="G3" s="161"/>
    </row>
    <row r="4" spans="1:19" ht="13.8" hidden="1" thickBot="1" x14ac:dyDescent="0.3">
      <c r="A4" s="59" t="s">
        <v>29</v>
      </c>
      <c r="B4" s="77"/>
      <c r="C4" s="77"/>
      <c r="D4" s="78"/>
      <c r="E4" s="78"/>
      <c r="F4" s="78"/>
      <c r="G4" s="79"/>
    </row>
    <row r="5" spans="1:19" x14ac:dyDescent="0.25">
      <c r="A5" s="26"/>
      <c r="B5" s="80"/>
      <c r="C5" s="80"/>
      <c r="D5" s="81"/>
      <c r="E5" s="81"/>
      <c r="F5" s="81"/>
      <c r="G5" s="58"/>
    </row>
    <row r="6" spans="1:19" x14ac:dyDescent="0.25">
      <c r="A6" s="67" t="s">
        <v>31</v>
      </c>
      <c r="B6" s="68" t="s">
        <v>32</v>
      </c>
      <c r="C6" s="68" t="s">
        <v>33</v>
      </c>
      <c r="D6" s="69" t="s">
        <v>34</v>
      </c>
      <c r="E6" s="69" t="s">
        <v>35</v>
      </c>
      <c r="F6" s="60" t="s">
        <v>36</v>
      </c>
      <c r="G6" s="70" t="s">
        <v>8</v>
      </c>
    </row>
    <row r="7" spans="1:19" x14ac:dyDescent="0.25">
      <c r="A7" s="71" t="s">
        <v>37</v>
      </c>
      <c r="B7" s="63"/>
      <c r="C7" s="64" t="s">
        <v>104</v>
      </c>
      <c r="D7" s="40"/>
      <c r="E7" s="40"/>
      <c r="F7" s="45"/>
      <c r="G7" s="72">
        <f>SUM(G8:G8)</f>
        <v>0</v>
      </c>
    </row>
    <row r="8" spans="1:19" ht="82.2" outlineLevel="1" thickBot="1" x14ac:dyDescent="0.3">
      <c r="A8" s="73"/>
      <c r="B8" s="89">
        <v>1</v>
      </c>
      <c r="C8" s="65" t="s">
        <v>131</v>
      </c>
      <c r="D8" s="41" t="s">
        <v>106</v>
      </c>
      <c r="E8" s="41">
        <v>1</v>
      </c>
      <c r="F8" s="43"/>
      <c r="G8" s="74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ht="13.8" thickBot="1" x14ac:dyDescent="0.3">
      <c r="A9" s="152" t="s">
        <v>67</v>
      </c>
      <c r="B9" s="153"/>
      <c r="C9" s="153"/>
      <c r="D9" s="47"/>
      <c r="E9" s="47"/>
      <c r="F9" s="91"/>
      <c r="G9" s="92">
        <f>G7</f>
        <v>0</v>
      </c>
    </row>
    <row r="10" spans="1:19" x14ac:dyDescent="0.25">
      <c r="C10" s="46"/>
    </row>
    <row r="13" spans="1:19" x14ac:dyDescent="0.25">
      <c r="G13" s="38"/>
    </row>
  </sheetData>
  <mergeCells count="4">
    <mergeCell ref="A1:G1"/>
    <mergeCell ref="B2:G2"/>
    <mergeCell ref="B3:G3"/>
    <mergeCell ref="A9:C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F295433C5DD7498C960C93AAB6F95D" ma:contentTypeVersion="10" ma:contentTypeDescription="Vytvoří nový dokument" ma:contentTypeScope="" ma:versionID="f48606e3830a87fd0f8541076cd675bf">
  <xsd:schema xmlns:xsd="http://www.w3.org/2001/XMLSchema" xmlns:xs="http://www.w3.org/2001/XMLSchema" xmlns:p="http://schemas.microsoft.com/office/2006/metadata/properties" xmlns:ns2="5d198cab-c5a9-4b9f-91c7-550828612d3e" xmlns:ns3="3a07e7d2-f8e2-430a-b86d-7f6fdd47b224" targetNamespace="http://schemas.microsoft.com/office/2006/metadata/properties" ma:root="true" ma:fieldsID="44eb938214929f87c318c25ebab96753" ns2:_="" ns3:_="">
    <xsd:import namespace="5d198cab-c5a9-4b9f-91c7-550828612d3e"/>
    <xsd:import namespace="3a07e7d2-f8e2-430a-b86d-7f6fdd47b2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98cab-c5a9-4b9f-91c7-550828612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7e7d2-f8e2-430a-b86d-7f6fdd47b2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6B3135-2569-4AF8-8916-1B26392A4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98cab-c5a9-4b9f-91c7-550828612d3e"/>
    <ds:schemaRef ds:uri="3a07e7d2-f8e2-430a-b86d-7f6fdd47b2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98229-BAF5-40D0-A5D6-DE4E54713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A5892-5F7B-4C46-9B9C-AEE731C49308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d198cab-c5a9-4b9f-91c7-550828612d3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30</vt:i4>
      </vt:variant>
    </vt:vector>
  </HeadingPairs>
  <TitlesOfParts>
    <vt:vector size="39" baseType="lpstr">
      <vt:lpstr>Pokyny pro vyplnění</vt:lpstr>
      <vt:lpstr>Stavba</vt:lpstr>
      <vt:lpstr>VzorPolozky</vt:lpstr>
      <vt:lpstr> OÚ-elektro</vt:lpstr>
      <vt:lpstr>OÚ-stavební</vt:lpstr>
      <vt:lpstr>DPB-elektro</vt:lpstr>
      <vt:lpstr>DPB-stavební</vt:lpstr>
      <vt:lpstr>VO - elektro</vt:lpstr>
      <vt:lpstr>EM projektu</vt:lpstr>
      <vt:lpstr>cisloobjektu</vt:lpstr>
      <vt:lpstr>Stavba!CisloStavby</vt:lpstr>
      <vt:lpstr>CisloStavebnihoRozpoctu</vt:lpstr>
      <vt:lpstr>dadresa</vt:lpstr>
      <vt:lpstr>Stavba!DIČ</vt:lpstr>
      <vt:lpstr>dmisto</vt:lpstr>
      <vt:lpstr>Stavba!dpsc</vt:lpstr>
      <vt:lpstr>Stavba!IČO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' OÚ-elektro'!Oblast_tisku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Vypracoval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Kalabis</dc:creator>
  <cp:lastModifiedBy>Josef</cp:lastModifiedBy>
  <cp:lastPrinted>2020-07-29T09:10:37Z</cp:lastPrinted>
  <dcterms:created xsi:type="dcterms:W3CDTF">2009-04-08T07:15:50Z</dcterms:created>
  <dcterms:modified xsi:type="dcterms:W3CDTF">2024-04-25T12:48:28Z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0x010100EDF295433C5DD7498C960C93AAB6F95D</vt:lpwstr>
  </property>
</Properties>
</file>