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anhusak/Honza/Prace/Rok_2020/ZPR-2020/DA-Farma/D-Farma-VZD-DZD-ZZD_1/D-Farma-VZD+DZD+ZZD(1)/"/>
    </mc:Choice>
  </mc:AlternateContent>
  <xr:revisionPtr revIDLastSave="0" documentId="13_ncr:1_{D90A58C0-B264-004F-B0A1-CCC4C52BF010}" xr6:coauthVersionLast="36" xr6:coauthVersionMax="45" xr10:uidLastSave="{00000000-0000-0000-0000-000000000000}"/>
  <bookViews>
    <workbookView xWindow="0" yWindow="460" windowWidth="23260" windowHeight="12580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SO01 D.1.1. Pol" sheetId="12" r:id="rId4"/>
    <sheet name="SO01 D.1.4. Elektroinstalace" sheetId="15" r:id="rId5"/>
    <sheet name="SO02 D.1.1. Pol" sheetId="13" r:id="rId6"/>
    <sheet name="SO02 ZP kanalizace" sheetId="17" r:id="rId7"/>
    <sheet name="SO03 D.1.1. Pol" sheetId="14" r:id="rId8"/>
    <sheet name="VNaON" sheetId="16" r:id="rId9"/>
  </sheets>
  <externalReferences>
    <externalReference r:id="rId10"/>
    <externalReference r:id="rId11"/>
  </externalReferences>
  <definedNames>
    <definedName name="CelkemDPHVypocet" localSheetId="1">Stavba!$H$50</definedName>
    <definedName name="CenaCelkem">Stavba!$G$29</definedName>
    <definedName name="CenaCelkemBezDPH">Stavba!$G$28</definedName>
    <definedName name="CenaCelkemVypocet" localSheetId="1">Stavba!$I$50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D.1.1. Pol'!$1:$7</definedName>
    <definedName name="_xlnm.Print_Titles" localSheetId="5">'SO02 D.1.1. Pol'!$1:$7</definedName>
    <definedName name="_xlnm.Print_Titles" localSheetId="7">'SO03 D.1.1.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D.1.1. Pol'!$A$1:$X$420</definedName>
    <definedName name="_xlnm.Print_Area" localSheetId="5">'SO02 D.1.1. Pol'!$A$1:$X$130</definedName>
    <definedName name="_xlnm.Print_Area" localSheetId="7">'SO03 D.1.1. Pol'!$A$1:$X$28</definedName>
    <definedName name="_xlnm.Print_Area" localSheetId="1">Stavba!$A$1:$J$91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Stavba!$F$50</definedName>
    <definedName name="ZakladDPHZakl">Stavba!$G$25</definedName>
    <definedName name="ZakladDPHZaklVypocet" localSheetId="1">Stavba!$G$50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00" i="15" l="1"/>
  <c r="BE47" i="17" l="1"/>
  <c r="BE48" i="17" s="1"/>
  <c r="BD47" i="17"/>
  <c r="BD48" i="17" s="1"/>
  <c r="BC47" i="17"/>
  <c r="BC48" i="17" s="1"/>
  <c r="BB47" i="17"/>
  <c r="BB48" i="17" s="1"/>
  <c r="K47" i="17"/>
  <c r="K48" i="17" s="1"/>
  <c r="I47" i="17"/>
  <c r="I48" i="17" s="1"/>
  <c r="G47" i="17"/>
  <c r="BA47" i="17" s="1"/>
  <c r="BA48" i="17" s="1"/>
  <c r="BE44" i="17"/>
  <c r="BE45" i="17" s="1"/>
  <c r="BD44" i="17"/>
  <c r="BD45" i="17" s="1"/>
  <c r="BC44" i="17"/>
  <c r="BC45" i="17" s="1"/>
  <c r="BB44" i="17"/>
  <c r="BB45" i="17" s="1"/>
  <c r="K44" i="17"/>
  <c r="K45" i="17" s="1"/>
  <c r="I44" i="17"/>
  <c r="I45" i="17" s="1"/>
  <c r="G44" i="17"/>
  <c r="BA44" i="17" s="1"/>
  <c r="BA45" i="17" s="1"/>
  <c r="BE41" i="17"/>
  <c r="BE42" i="17" s="1"/>
  <c r="BD41" i="17"/>
  <c r="BD42" i="17" s="1"/>
  <c r="BC41" i="17"/>
  <c r="BC42" i="17" s="1"/>
  <c r="BB41" i="17"/>
  <c r="BB42" i="17" s="1"/>
  <c r="K41" i="17"/>
  <c r="K42" i="17" s="1"/>
  <c r="I41" i="17"/>
  <c r="I42" i="17" s="1"/>
  <c r="G41" i="17"/>
  <c r="BA41" i="17" s="1"/>
  <c r="BA42" i="17" s="1"/>
  <c r="BE38" i="17"/>
  <c r="BD38" i="17"/>
  <c r="BC38" i="17"/>
  <c r="BB38" i="17"/>
  <c r="K38" i="17"/>
  <c r="I38" i="17"/>
  <c r="G38" i="17"/>
  <c r="BA38" i="17" s="1"/>
  <c r="BE37" i="17"/>
  <c r="BD37" i="17"/>
  <c r="BC37" i="17"/>
  <c r="BB37" i="17"/>
  <c r="K37" i="17"/>
  <c r="I37" i="17"/>
  <c r="G37" i="17"/>
  <c r="BA37" i="17" s="1"/>
  <c r="BE36" i="17"/>
  <c r="BD36" i="17"/>
  <c r="BC36" i="17"/>
  <c r="BB36" i="17"/>
  <c r="K36" i="17"/>
  <c r="I36" i="17"/>
  <c r="G36" i="17"/>
  <c r="BA36" i="17" s="1"/>
  <c r="BE35" i="17"/>
  <c r="BD35" i="17"/>
  <c r="BC35" i="17"/>
  <c r="BC39" i="17" s="1"/>
  <c r="BB35" i="17"/>
  <c r="K35" i="17"/>
  <c r="K39" i="17" s="1"/>
  <c r="I35" i="17"/>
  <c r="I39" i="17" s="1"/>
  <c r="G35" i="17"/>
  <c r="BA35" i="17" s="1"/>
  <c r="BE30" i="17"/>
  <c r="BE33" i="17" s="1"/>
  <c r="BD30" i="17"/>
  <c r="BD33" i="17" s="1"/>
  <c r="BC30" i="17"/>
  <c r="BC33" i="17" s="1"/>
  <c r="BB30" i="17"/>
  <c r="BB33" i="17" s="1"/>
  <c r="K30" i="17"/>
  <c r="K33" i="17" s="1"/>
  <c r="I30" i="17"/>
  <c r="I33" i="17" s="1"/>
  <c r="G30" i="17"/>
  <c r="BA30" i="17" s="1"/>
  <c r="BA33" i="17" s="1"/>
  <c r="BE26" i="17"/>
  <c r="BD26" i="17"/>
  <c r="BC26" i="17"/>
  <c r="BB26" i="17"/>
  <c r="K26" i="17"/>
  <c r="I26" i="17"/>
  <c r="G26" i="17"/>
  <c r="BA26" i="17" s="1"/>
  <c r="BE24" i="17"/>
  <c r="BD24" i="17"/>
  <c r="BC24" i="17"/>
  <c r="BB24" i="17"/>
  <c r="K24" i="17"/>
  <c r="I24" i="17"/>
  <c r="G24" i="17"/>
  <c r="BA24" i="17" s="1"/>
  <c r="BE23" i="17"/>
  <c r="BD23" i="17"/>
  <c r="BC23" i="17"/>
  <c r="BB23" i="17"/>
  <c r="K23" i="17"/>
  <c r="I23" i="17"/>
  <c r="G23" i="17"/>
  <c r="BA23" i="17" s="1"/>
  <c r="BE22" i="17"/>
  <c r="BD22" i="17"/>
  <c r="BC22" i="17"/>
  <c r="BB22" i="17"/>
  <c r="K22" i="17"/>
  <c r="I22" i="17"/>
  <c r="G22" i="17"/>
  <c r="BA22" i="17" s="1"/>
  <c r="BE20" i="17"/>
  <c r="BD20" i="17"/>
  <c r="BC20" i="17"/>
  <c r="BB20" i="17"/>
  <c r="K20" i="17"/>
  <c r="I20" i="17"/>
  <c r="G20" i="17"/>
  <c r="BA20" i="17" s="1"/>
  <c r="BE19" i="17"/>
  <c r="BD19" i="17"/>
  <c r="BC19" i="17"/>
  <c r="BB19" i="17"/>
  <c r="K19" i="17"/>
  <c r="I19" i="17"/>
  <c r="G19" i="17"/>
  <c r="BA19" i="17" s="1"/>
  <c r="BE18" i="17"/>
  <c r="BD18" i="17"/>
  <c r="BC18" i="17"/>
  <c r="BB18" i="17"/>
  <c r="K18" i="17"/>
  <c r="I18" i="17"/>
  <c r="G18" i="17"/>
  <c r="BA18" i="17" s="1"/>
  <c r="BE15" i="17"/>
  <c r="BD15" i="17"/>
  <c r="BC15" i="17"/>
  <c r="BB15" i="17"/>
  <c r="K15" i="17"/>
  <c r="I15" i="17"/>
  <c r="G15" i="17"/>
  <c r="BA15" i="17" s="1"/>
  <c r="BE14" i="17"/>
  <c r="BD14" i="17"/>
  <c r="BC14" i="17"/>
  <c r="BB14" i="17"/>
  <c r="K14" i="17"/>
  <c r="I14" i="17"/>
  <c r="G14" i="17"/>
  <c r="BA14" i="17" s="1"/>
  <c r="BE11" i="17"/>
  <c r="BD11" i="17"/>
  <c r="BC11" i="17"/>
  <c r="BB11" i="17"/>
  <c r="K11" i="17"/>
  <c r="I11" i="17"/>
  <c r="G11" i="17"/>
  <c r="BA11" i="17" s="1"/>
  <c r="BE10" i="17"/>
  <c r="BD10" i="17"/>
  <c r="BC10" i="17"/>
  <c r="BB10" i="17"/>
  <c r="K10" i="17"/>
  <c r="I10" i="17"/>
  <c r="G10" i="17"/>
  <c r="BA10" i="17" s="1"/>
  <c r="BE8" i="17"/>
  <c r="BD8" i="17"/>
  <c r="BD28" i="17" s="1"/>
  <c r="BC8" i="17"/>
  <c r="BB8" i="17"/>
  <c r="K8" i="17"/>
  <c r="K28" i="17" s="1"/>
  <c r="I8" i="17"/>
  <c r="I28" i="17" s="1"/>
  <c r="G8" i="17"/>
  <c r="BA8" i="17" s="1"/>
  <c r="E4" i="17"/>
  <c r="F3" i="17"/>
  <c r="BE21" i="16"/>
  <c r="BD21" i="16"/>
  <c r="BC21" i="16"/>
  <c r="BB21" i="16"/>
  <c r="K21" i="16"/>
  <c r="I21" i="16"/>
  <c r="G21" i="16"/>
  <c r="BA21" i="16" s="1"/>
  <c r="BE19" i="16"/>
  <c r="BD19" i="16"/>
  <c r="BC19" i="16"/>
  <c r="BB19" i="16"/>
  <c r="K19" i="16"/>
  <c r="I19" i="16"/>
  <c r="G19" i="16"/>
  <c r="BA19" i="16" s="1"/>
  <c r="BE17" i="16"/>
  <c r="BD17" i="16"/>
  <c r="BC17" i="16"/>
  <c r="BB17" i="16"/>
  <c r="K17" i="16"/>
  <c r="I17" i="16"/>
  <c r="G17" i="16"/>
  <c r="BA17" i="16" s="1"/>
  <c r="BE15" i="16"/>
  <c r="BD15" i="16"/>
  <c r="BC15" i="16"/>
  <c r="BB15" i="16"/>
  <c r="K15" i="16"/>
  <c r="I15" i="16"/>
  <c r="G15" i="16"/>
  <c r="BA15" i="16" s="1"/>
  <c r="BE12" i="16"/>
  <c r="BD12" i="16"/>
  <c r="BC12" i="16"/>
  <c r="BB12" i="16"/>
  <c r="K12" i="16"/>
  <c r="I12" i="16"/>
  <c r="G12" i="16"/>
  <c r="BA12" i="16" s="1"/>
  <c r="BE8" i="16"/>
  <c r="BD8" i="16"/>
  <c r="BC8" i="16"/>
  <c r="BC23" i="16" s="1"/>
  <c r="BB8" i="16"/>
  <c r="K8" i="16"/>
  <c r="K23" i="16" s="1"/>
  <c r="I8" i="16"/>
  <c r="I23" i="16" s="1"/>
  <c r="G8" i="16"/>
  <c r="BA8" i="16" s="1"/>
  <c r="E4" i="16"/>
  <c r="F3" i="16"/>
  <c r="I114" i="15"/>
  <c r="I116" i="15" s="1"/>
  <c r="G135" i="15" s="1"/>
  <c r="I104" i="15"/>
  <c r="I103" i="15"/>
  <c r="I102" i="15"/>
  <c r="I101" i="15"/>
  <c r="I100" i="15"/>
  <c r="I99" i="15"/>
  <c r="G99" i="15"/>
  <c r="I98" i="15"/>
  <c r="G98" i="15"/>
  <c r="I97" i="15"/>
  <c r="I96" i="15"/>
  <c r="I95" i="15"/>
  <c r="I94" i="15"/>
  <c r="I83" i="15"/>
  <c r="I86" i="15" s="1"/>
  <c r="G133" i="15" s="1"/>
  <c r="F73" i="15"/>
  <c r="F72" i="15"/>
  <c r="F71" i="15"/>
  <c r="F70" i="15"/>
  <c r="F69" i="15"/>
  <c r="F68" i="15"/>
  <c r="F67" i="15"/>
  <c r="I56" i="15"/>
  <c r="I55" i="15"/>
  <c r="I54" i="15"/>
  <c r="I53" i="15"/>
  <c r="I52" i="15"/>
  <c r="I51" i="15"/>
  <c r="I50" i="15"/>
  <c r="I49" i="15"/>
  <c r="I4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I106" i="15" l="1"/>
  <c r="G106" i="15"/>
  <c r="G39" i="15"/>
  <c r="E42" i="15" s="1"/>
  <c r="G42" i="15" s="1"/>
  <c r="G44" i="15" s="1"/>
  <c r="I58" i="15"/>
  <c r="BE23" i="16"/>
  <c r="BB23" i="16"/>
  <c r="BD23" i="16"/>
  <c r="BB39" i="17"/>
  <c r="BE39" i="17"/>
  <c r="BD39" i="17"/>
  <c r="BB28" i="17"/>
  <c r="BA28" i="17"/>
  <c r="BC28" i="17"/>
  <c r="BE28" i="17"/>
  <c r="F75" i="15"/>
  <c r="E76" i="15" s="1"/>
  <c r="F76" i="15" s="1"/>
  <c r="F78" i="15" s="1"/>
  <c r="G132" i="15" s="1"/>
  <c r="BA39" i="17"/>
  <c r="G48" i="17"/>
  <c r="G33" i="17"/>
  <c r="I60" i="1" s="1"/>
  <c r="G39" i="17"/>
  <c r="I67" i="1" s="1"/>
  <c r="G42" i="17"/>
  <c r="I68" i="1" s="1"/>
  <c r="G45" i="17"/>
  <c r="I73" i="1" s="1"/>
  <c r="G28" i="17"/>
  <c r="BA23" i="16"/>
  <c r="G23" i="16"/>
  <c r="G107" i="15" l="1"/>
  <c r="E108" i="15" s="1"/>
  <c r="G108" i="15" s="1"/>
  <c r="G110" i="15" s="1"/>
  <c r="G134" i="15" s="1"/>
  <c r="G59" i="15"/>
  <c r="E60" i="15" s="1"/>
  <c r="G60" i="15" s="1"/>
  <c r="G62" i="15" s="1"/>
  <c r="G131" i="15" s="1"/>
  <c r="I90" i="1"/>
  <c r="I19" i="1" s="1"/>
  <c r="G49" i="1"/>
  <c r="G50" i="17"/>
  <c r="G45" i="1" s="1"/>
  <c r="H45" i="1" s="1"/>
  <c r="I45" i="1" s="1"/>
  <c r="G137" i="15" l="1"/>
  <c r="G42" i="1" s="1"/>
  <c r="H42" i="1" s="1"/>
  <c r="I42" i="1" s="1"/>
  <c r="G48" i="1"/>
  <c r="H49" i="1"/>
  <c r="I87" i="1"/>
  <c r="G9" i="14"/>
  <c r="M9" i="14" s="1"/>
  <c r="I9" i="14"/>
  <c r="K9" i="14"/>
  <c r="O9" i="14"/>
  <c r="Q9" i="14"/>
  <c r="V9" i="14"/>
  <c r="G11" i="14"/>
  <c r="G8" i="14" s="1"/>
  <c r="I11" i="14"/>
  <c r="K11" i="14"/>
  <c r="O11" i="14"/>
  <c r="O8" i="14" s="1"/>
  <c r="Q11" i="14"/>
  <c r="V11" i="14"/>
  <c r="G14" i="14"/>
  <c r="I14" i="14"/>
  <c r="K14" i="14"/>
  <c r="K13" i="14" s="1"/>
  <c r="O14" i="14"/>
  <c r="Q14" i="14"/>
  <c r="V14" i="14"/>
  <c r="G16" i="14"/>
  <c r="M16" i="14" s="1"/>
  <c r="I16" i="14"/>
  <c r="K16" i="14"/>
  <c r="O16" i="14"/>
  <c r="Q16" i="14"/>
  <c r="V16" i="14"/>
  <c r="G19" i="14"/>
  <c r="M19" i="14" s="1"/>
  <c r="M18" i="14" s="1"/>
  <c r="I19" i="14"/>
  <c r="I18" i="14" s="1"/>
  <c r="K19" i="14"/>
  <c r="K18" i="14" s="1"/>
  <c r="O19" i="14"/>
  <c r="O18" i="14" s="1"/>
  <c r="Q19" i="14"/>
  <c r="Q18" i="14" s="1"/>
  <c r="V19" i="14"/>
  <c r="V18" i="14" s="1"/>
  <c r="G21" i="14"/>
  <c r="M21" i="14" s="1"/>
  <c r="I21" i="14"/>
  <c r="K21" i="14"/>
  <c r="O21" i="14"/>
  <c r="Q21" i="14"/>
  <c r="V21" i="14"/>
  <c r="G24" i="14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BA120" i="13"/>
  <c r="G9" i="13"/>
  <c r="M9" i="13" s="1"/>
  <c r="I9" i="13"/>
  <c r="K9" i="13"/>
  <c r="O9" i="13"/>
  <c r="Q9" i="13"/>
  <c r="V9" i="13"/>
  <c r="G11" i="13"/>
  <c r="I11" i="13"/>
  <c r="K11" i="13"/>
  <c r="O11" i="13"/>
  <c r="Q11" i="13"/>
  <c r="V11" i="13"/>
  <c r="G13" i="13"/>
  <c r="M13" i="13" s="1"/>
  <c r="I13" i="13"/>
  <c r="K13" i="13"/>
  <c r="O13" i="13"/>
  <c r="Q13" i="13"/>
  <c r="V13" i="13"/>
  <c r="G17" i="13"/>
  <c r="M17" i="13" s="1"/>
  <c r="I17" i="13"/>
  <c r="K17" i="13"/>
  <c r="O17" i="13"/>
  <c r="Q17" i="13"/>
  <c r="V17" i="13"/>
  <c r="G21" i="13"/>
  <c r="M21" i="13" s="1"/>
  <c r="I21" i="13"/>
  <c r="K21" i="13"/>
  <c r="O21" i="13"/>
  <c r="Q21" i="13"/>
  <c r="V21" i="13"/>
  <c r="G24" i="13"/>
  <c r="M24" i="13" s="1"/>
  <c r="I24" i="13"/>
  <c r="K24" i="13"/>
  <c r="O24" i="13"/>
  <c r="Q24" i="13"/>
  <c r="V24" i="13"/>
  <c r="G30" i="13"/>
  <c r="M30" i="13" s="1"/>
  <c r="I30" i="13"/>
  <c r="K30" i="13"/>
  <c r="O30" i="13"/>
  <c r="Q30" i="13"/>
  <c r="V30" i="13"/>
  <c r="G33" i="13"/>
  <c r="M33" i="13" s="1"/>
  <c r="I33" i="13"/>
  <c r="K33" i="13"/>
  <c r="O33" i="13"/>
  <c r="Q33" i="13"/>
  <c r="V33" i="13"/>
  <c r="G35" i="13"/>
  <c r="M35" i="13" s="1"/>
  <c r="I35" i="13"/>
  <c r="K35" i="13"/>
  <c r="O35" i="13"/>
  <c r="Q35" i="13"/>
  <c r="V35" i="13"/>
  <c r="G39" i="13"/>
  <c r="M39" i="13" s="1"/>
  <c r="I39" i="13"/>
  <c r="K39" i="13"/>
  <c r="O39" i="13"/>
  <c r="Q39" i="13"/>
  <c r="V39" i="13"/>
  <c r="G42" i="13"/>
  <c r="M42" i="13" s="1"/>
  <c r="I42" i="13"/>
  <c r="K42" i="13"/>
  <c r="O42" i="13"/>
  <c r="Q42" i="13"/>
  <c r="V42" i="13"/>
  <c r="G48" i="13"/>
  <c r="M48" i="13" s="1"/>
  <c r="I48" i="13"/>
  <c r="K48" i="13"/>
  <c r="O48" i="13"/>
  <c r="Q48" i="13"/>
  <c r="V48" i="13"/>
  <c r="G51" i="13"/>
  <c r="M51" i="13" s="1"/>
  <c r="I51" i="13"/>
  <c r="K51" i="13"/>
  <c r="O51" i="13"/>
  <c r="Q51" i="13"/>
  <c r="V51" i="13"/>
  <c r="G52" i="13"/>
  <c r="M52" i="13" s="1"/>
  <c r="I52" i="13"/>
  <c r="K52" i="13"/>
  <c r="O52" i="13"/>
  <c r="Q52" i="13"/>
  <c r="V52" i="13"/>
  <c r="G59" i="13"/>
  <c r="M59" i="13" s="1"/>
  <c r="I59" i="13"/>
  <c r="K59" i="13"/>
  <c r="O59" i="13"/>
  <c r="Q59" i="13"/>
  <c r="V59" i="13"/>
  <c r="G66" i="13"/>
  <c r="M66" i="13" s="1"/>
  <c r="I66" i="13"/>
  <c r="K66" i="13"/>
  <c r="O66" i="13"/>
  <c r="Q66" i="13"/>
  <c r="V66" i="13"/>
  <c r="G72" i="13"/>
  <c r="M72" i="13" s="1"/>
  <c r="I72" i="13"/>
  <c r="K72" i="13"/>
  <c r="O72" i="13"/>
  <c r="Q72" i="13"/>
  <c r="V72" i="13"/>
  <c r="G75" i="13"/>
  <c r="M75" i="13" s="1"/>
  <c r="I75" i="13"/>
  <c r="K75" i="13"/>
  <c r="O75" i="13"/>
  <c r="Q75" i="13"/>
  <c r="V75" i="13"/>
  <c r="G79" i="13"/>
  <c r="M79" i="13" s="1"/>
  <c r="I79" i="13"/>
  <c r="K79" i="13"/>
  <c r="O79" i="13"/>
  <c r="Q79" i="13"/>
  <c r="V79" i="13"/>
  <c r="G83" i="13"/>
  <c r="M83" i="13" s="1"/>
  <c r="I83" i="13"/>
  <c r="K83" i="13"/>
  <c r="O83" i="13"/>
  <c r="Q83" i="13"/>
  <c r="V83" i="13"/>
  <c r="G86" i="13"/>
  <c r="M86" i="13" s="1"/>
  <c r="I86" i="13"/>
  <c r="K86" i="13"/>
  <c r="O86" i="13"/>
  <c r="Q86" i="13"/>
  <c r="V86" i="13"/>
  <c r="G88" i="13"/>
  <c r="M88" i="13" s="1"/>
  <c r="I88" i="13"/>
  <c r="K88" i="13"/>
  <c r="O88" i="13"/>
  <c r="Q88" i="13"/>
  <c r="V88" i="13"/>
  <c r="G90" i="13"/>
  <c r="M90" i="13" s="1"/>
  <c r="I90" i="13"/>
  <c r="K90" i="13"/>
  <c r="O90" i="13"/>
  <c r="Q90" i="13"/>
  <c r="V90" i="13"/>
  <c r="G92" i="13"/>
  <c r="M92" i="13" s="1"/>
  <c r="I92" i="13"/>
  <c r="K92" i="13"/>
  <c r="O92" i="13"/>
  <c r="Q92" i="13"/>
  <c r="V92" i="13"/>
  <c r="G94" i="13"/>
  <c r="M94" i="13" s="1"/>
  <c r="I94" i="13"/>
  <c r="K94" i="13"/>
  <c r="O94" i="13"/>
  <c r="Q94" i="13"/>
  <c r="V94" i="13"/>
  <c r="G96" i="13"/>
  <c r="M96" i="13" s="1"/>
  <c r="I96" i="13"/>
  <c r="K96" i="13"/>
  <c r="O96" i="13"/>
  <c r="Q96" i="13"/>
  <c r="V96" i="13"/>
  <c r="G99" i="13"/>
  <c r="M99" i="13" s="1"/>
  <c r="I99" i="13"/>
  <c r="K99" i="13"/>
  <c r="O99" i="13"/>
  <c r="Q99" i="13"/>
  <c r="V99" i="13"/>
  <c r="G101" i="13"/>
  <c r="I101" i="13"/>
  <c r="K101" i="13"/>
  <c r="M101" i="13"/>
  <c r="O101" i="13"/>
  <c r="Q101" i="13"/>
  <c r="V101" i="13"/>
  <c r="G103" i="13"/>
  <c r="M103" i="13" s="1"/>
  <c r="I103" i="13"/>
  <c r="K103" i="13"/>
  <c r="O103" i="13"/>
  <c r="Q103" i="13"/>
  <c r="V103" i="13"/>
  <c r="G106" i="13"/>
  <c r="I106" i="13"/>
  <c r="K106" i="13"/>
  <c r="O106" i="13"/>
  <c r="Q106" i="13"/>
  <c r="V106" i="13"/>
  <c r="G108" i="13"/>
  <c r="M108" i="13" s="1"/>
  <c r="I108" i="13"/>
  <c r="K108" i="13"/>
  <c r="O108" i="13"/>
  <c r="Q108" i="13"/>
  <c r="V108" i="13"/>
  <c r="G111" i="13"/>
  <c r="M111" i="13" s="1"/>
  <c r="I111" i="13"/>
  <c r="K111" i="13"/>
  <c r="O111" i="13"/>
  <c r="Q111" i="13"/>
  <c r="V111" i="13"/>
  <c r="G114" i="13"/>
  <c r="I114" i="13"/>
  <c r="K114" i="13"/>
  <c r="O114" i="13"/>
  <c r="O113" i="13" s="1"/>
  <c r="Q114" i="13"/>
  <c r="V114" i="13"/>
  <c r="G115" i="13"/>
  <c r="M115" i="13" s="1"/>
  <c r="I115" i="13"/>
  <c r="I113" i="13" s="1"/>
  <c r="K115" i="13"/>
  <c r="O115" i="13"/>
  <c r="Q115" i="13"/>
  <c r="V115" i="13"/>
  <c r="G117" i="13"/>
  <c r="M117" i="13" s="1"/>
  <c r="I117" i="13"/>
  <c r="K117" i="13"/>
  <c r="O117" i="13"/>
  <c r="Q117" i="13"/>
  <c r="V117" i="13"/>
  <c r="G122" i="13"/>
  <c r="M122" i="13" s="1"/>
  <c r="I122" i="13"/>
  <c r="K122" i="13"/>
  <c r="O122" i="13"/>
  <c r="Q122" i="13"/>
  <c r="V122" i="13"/>
  <c r="G124" i="13"/>
  <c r="M124" i="13" s="1"/>
  <c r="I124" i="13"/>
  <c r="K124" i="13"/>
  <c r="O124" i="13"/>
  <c r="Q124" i="13"/>
  <c r="V124" i="13"/>
  <c r="G125" i="13"/>
  <c r="M125" i="13" s="1"/>
  <c r="I125" i="13"/>
  <c r="K125" i="13"/>
  <c r="O125" i="13"/>
  <c r="Q125" i="13"/>
  <c r="V125" i="13"/>
  <c r="G126" i="13"/>
  <c r="M126" i="13" s="1"/>
  <c r="I126" i="13"/>
  <c r="K126" i="13"/>
  <c r="O126" i="13"/>
  <c r="Q126" i="13"/>
  <c r="V126" i="13"/>
  <c r="G127" i="13"/>
  <c r="M127" i="13" s="1"/>
  <c r="I127" i="13"/>
  <c r="K127" i="13"/>
  <c r="O127" i="13"/>
  <c r="Q127" i="13"/>
  <c r="V127" i="13"/>
  <c r="G128" i="13"/>
  <c r="M128" i="13" s="1"/>
  <c r="I128" i="13"/>
  <c r="K128" i="13"/>
  <c r="O128" i="13"/>
  <c r="Q128" i="13"/>
  <c r="V128" i="13"/>
  <c r="BA411" i="12"/>
  <c r="BA324" i="12"/>
  <c r="G9" i="12"/>
  <c r="I9" i="12"/>
  <c r="K9" i="12"/>
  <c r="O9" i="12"/>
  <c r="Q9" i="12"/>
  <c r="V9" i="12"/>
  <c r="G12" i="12"/>
  <c r="M12" i="12" s="1"/>
  <c r="I12" i="12"/>
  <c r="K12" i="12"/>
  <c r="O12" i="12"/>
  <c r="Q12" i="12"/>
  <c r="V12" i="12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1" i="12"/>
  <c r="M21" i="12" s="1"/>
  <c r="I21" i="12"/>
  <c r="K21" i="12"/>
  <c r="O21" i="12"/>
  <c r="Q21" i="12"/>
  <c r="V21" i="12"/>
  <c r="G24" i="12"/>
  <c r="M24" i="12" s="1"/>
  <c r="I24" i="12"/>
  <c r="K24" i="12"/>
  <c r="O24" i="12"/>
  <c r="Q24" i="12"/>
  <c r="V24" i="12"/>
  <c r="G28" i="12"/>
  <c r="M28" i="12" s="1"/>
  <c r="I28" i="12"/>
  <c r="K28" i="12"/>
  <c r="O28" i="12"/>
  <c r="Q28" i="12"/>
  <c r="V28" i="12"/>
  <c r="G31" i="12"/>
  <c r="M31" i="12" s="1"/>
  <c r="I31" i="12"/>
  <c r="K31" i="12"/>
  <c r="O31" i="12"/>
  <c r="Q31" i="12"/>
  <c r="V31" i="12"/>
  <c r="G35" i="12"/>
  <c r="G34" i="12" s="1"/>
  <c r="I58" i="1" s="1"/>
  <c r="I35" i="12"/>
  <c r="I34" i="12" s="1"/>
  <c r="K35" i="12"/>
  <c r="K34" i="12" s="1"/>
  <c r="O35" i="12"/>
  <c r="O34" i="12" s="1"/>
  <c r="Q35" i="12"/>
  <c r="Q34" i="12" s="1"/>
  <c r="V35" i="12"/>
  <c r="V34" i="12" s="1"/>
  <c r="G40" i="12"/>
  <c r="M40" i="12" s="1"/>
  <c r="I40" i="12"/>
  <c r="K40" i="12"/>
  <c r="O40" i="12"/>
  <c r="Q40" i="12"/>
  <c r="V40" i="12"/>
  <c r="G55" i="12"/>
  <c r="M55" i="12" s="1"/>
  <c r="I55" i="12"/>
  <c r="K55" i="12"/>
  <c r="O55" i="12"/>
  <c r="Q55" i="12"/>
  <c r="V55" i="12"/>
  <c r="G59" i="12"/>
  <c r="M59" i="12" s="1"/>
  <c r="I59" i="12"/>
  <c r="K59" i="12"/>
  <c r="O59" i="12"/>
  <c r="Q59" i="12"/>
  <c r="V59" i="12"/>
  <c r="G66" i="12"/>
  <c r="M66" i="12" s="1"/>
  <c r="I66" i="12"/>
  <c r="K66" i="12"/>
  <c r="O66" i="12"/>
  <c r="Q66" i="12"/>
  <c r="V66" i="12"/>
  <c r="G73" i="12"/>
  <c r="M73" i="12" s="1"/>
  <c r="I73" i="12"/>
  <c r="K73" i="12"/>
  <c r="O73" i="12"/>
  <c r="Q73" i="12"/>
  <c r="V73" i="12"/>
  <c r="G83" i="12"/>
  <c r="M83" i="12" s="1"/>
  <c r="I83" i="12"/>
  <c r="K83" i="12"/>
  <c r="O83" i="12"/>
  <c r="Q83" i="12"/>
  <c r="V83" i="12"/>
  <c r="G85" i="12"/>
  <c r="M85" i="12" s="1"/>
  <c r="I85" i="12"/>
  <c r="K85" i="12"/>
  <c r="O85" i="12"/>
  <c r="Q85" i="12"/>
  <c r="V85" i="12"/>
  <c r="G88" i="12"/>
  <c r="M88" i="12" s="1"/>
  <c r="I88" i="12"/>
  <c r="K88" i="12"/>
  <c r="O88" i="12"/>
  <c r="Q88" i="12"/>
  <c r="V88" i="12"/>
  <c r="G93" i="12"/>
  <c r="M93" i="12" s="1"/>
  <c r="I93" i="12"/>
  <c r="K93" i="12"/>
  <c r="O93" i="12"/>
  <c r="Q93" i="12"/>
  <c r="V93" i="12"/>
  <c r="G101" i="12"/>
  <c r="M101" i="12" s="1"/>
  <c r="I101" i="12"/>
  <c r="K101" i="12"/>
  <c r="O101" i="12"/>
  <c r="Q101" i="12"/>
  <c r="V101" i="12"/>
  <c r="G104" i="12"/>
  <c r="M104" i="12" s="1"/>
  <c r="I104" i="12"/>
  <c r="K104" i="12"/>
  <c r="O104" i="12"/>
  <c r="Q104" i="12"/>
  <c r="V104" i="12"/>
  <c r="G109" i="12"/>
  <c r="M109" i="12" s="1"/>
  <c r="I109" i="12"/>
  <c r="K109" i="12"/>
  <c r="O109" i="12"/>
  <c r="Q109" i="12"/>
  <c r="V109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8" i="12"/>
  <c r="M118" i="12" s="1"/>
  <c r="I118" i="12"/>
  <c r="K118" i="12"/>
  <c r="O118" i="12"/>
  <c r="Q118" i="12"/>
  <c r="V118" i="12"/>
  <c r="G129" i="12"/>
  <c r="M129" i="12" s="1"/>
  <c r="I129" i="12"/>
  <c r="K129" i="12"/>
  <c r="O129" i="12"/>
  <c r="Q129" i="12"/>
  <c r="V129" i="12"/>
  <c r="G131" i="12"/>
  <c r="M131" i="12" s="1"/>
  <c r="I131" i="12"/>
  <c r="K131" i="12"/>
  <c r="O131" i="12"/>
  <c r="Q131" i="12"/>
  <c r="V131" i="12"/>
  <c r="G140" i="12"/>
  <c r="M140" i="12" s="1"/>
  <c r="I140" i="12"/>
  <c r="K140" i="12"/>
  <c r="O140" i="12"/>
  <c r="Q140" i="12"/>
  <c r="V140" i="12"/>
  <c r="G153" i="12"/>
  <c r="I153" i="12"/>
  <c r="K153" i="12"/>
  <c r="O153" i="12"/>
  <c r="Q153" i="12"/>
  <c r="V153" i="12"/>
  <c r="G158" i="12"/>
  <c r="M158" i="12" s="1"/>
  <c r="I158" i="12"/>
  <c r="K158" i="12"/>
  <c r="O158" i="12"/>
  <c r="Q158" i="12"/>
  <c r="V158" i="12"/>
  <c r="G162" i="12"/>
  <c r="M162" i="12" s="1"/>
  <c r="I162" i="12"/>
  <c r="K162" i="12"/>
  <c r="O162" i="12"/>
  <c r="Q162" i="12"/>
  <c r="V162" i="12"/>
  <c r="G171" i="12"/>
  <c r="I171" i="12"/>
  <c r="I170" i="12" s="1"/>
  <c r="K171" i="12"/>
  <c r="K170" i="12" s="1"/>
  <c r="O171" i="12"/>
  <c r="O170" i="12" s="1"/>
  <c r="Q171" i="12"/>
  <c r="Q170" i="12" s="1"/>
  <c r="V171" i="12"/>
  <c r="V170" i="12" s="1"/>
  <c r="G174" i="12"/>
  <c r="I174" i="12"/>
  <c r="K174" i="12"/>
  <c r="O174" i="12"/>
  <c r="Q174" i="12"/>
  <c r="V174" i="12"/>
  <c r="G184" i="12"/>
  <c r="M184" i="12" s="1"/>
  <c r="I184" i="12"/>
  <c r="K184" i="12"/>
  <c r="O184" i="12"/>
  <c r="Q184" i="12"/>
  <c r="V184" i="12"/>
  <c r="G186" i="12"/>
  <c r="M186" i="12" s="1"/>
  <c r="I186" i="12"/>
  <c r="K186" i="12"/>
  <c r="O186" i="12"/>
  <c r="Q186" i="12"/>
  <c r="V186" i="12"/>
  <c r="G203" i="12"/>
  <c r="I203" i="12"/>
  <c r="K203" i="12"/>
  <c r="O203" i="12"/>
  <c r="Q203" i="12"/>
  <c r="V203" i="12"/>
  <c r="G207" i="12"/>
  <c r="M207" i="12" s="1"/>
  <c r="I207" i="12"/>
  <c r="K207" i="12"/>
  <c r="O207" i="12"/>
  <c r="Q207" i="12"/>
  <c r="V207" i="12"/>
  <c r="G210" i="12"/>
  <c r="M210" i="12" s="1"/>
  <c r="I210" i="12"/>
  <c r="K210" i="12"/>
  <c r="O210" i="12"/>
  <c r="Q210" i="12"/>
  <c r="V210" i="12"/>
  <c r="G213" i="12"/>
  <c r="M213" i="12" s="1"/>
  <c r="I213" i="12"/>
  <c r="K213" i="12"/>
  <c r="O213" i="12"/>
  <c r="Q213" i="12"/>
  <c r="V213" i="12"/>
  <c r="G218" i="12"/>
  <c r="M218" i="12" s="1"/>
  <c r="I218" i="12"/>
  <c r="K218" i="12"/>
  <c r="O218" i="12"/>
  <c r="Q218" i="12"/>
  <c r="V218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V217" i="12" s="1"/>
  <c r="G225" i="12"/>
  <c r="M225" i="12" s="1"/>
  <c r="I225" i="12"/>
  <c r="K225" i="12"/>
  <c r="O225" i="12"/>
  <c r="Q225" i="12"/>
  <c r="V225" i="12"/>
  <c r="G227" i="12"/>
  <c r="I227" i="12"/>
  <c r="K227" i="12"/>
  <c r="O227" i="12"/>
  <c r="Q227" i="12"/>
  <c r="V227" i="12"/>
  <c r="G231" i="12"/>
  <c r="M231" i="12" s="1"/>
  <c r="I231" i="12"/>
  <c r="K231" i="12"/>
  <c r="O231" i="12"/>
  <c r="Q231" i="12"/>
  <c r="V231" i="12"/>
  <c r="G235" i="12"/>
  <c r="M235" i="12" s="1"/>
  <c r="I235" i="12"/>
  <c r="K235" i="12"/>
  <c r="O235" i="12"/>
  <c r="Q235" i="12"/>
  <c r="V235" i="12"/>
  <c r="G239" i="12"/>
  <c r="M239" i="12" s="1"/>
  <c r="I239" i="12"/>
  <c r="K239" i="12"/>
  <c r="O239" i="12"/>
  <c r="Q239" i="12"/>
  <c r="V239" i="12"/>
  <c r="G243" i="12"/>
  <c r="M243" i="12" s="1"/>
  <c r="I243" i="12"/>
  <c r="K243" i="12"/>
  <c r="O243" i="12"/>
  <c r="Q243" i="12"/>
  <c r="V243" i="12"/>
  <c r="G245" i="12"/>
  <c r="M245" i="12" s="1"/>
  <c r="I245" i="12"/>
  <c r="K245" i="12"/>
  <c r="O245" i="12"/>
  <c r="Q245" i="12"/>
  <c r="V245" i="12"/>
  <c r="G248" i="12"/>
  <c r="M248" i="12" s="1"/>
  <c r="I248" i="12"/>
  <c r="K248" i="12"/>
  <c r="O248" i="12"/>
  <c r="Q248" i="12"/>
  <c r="V248" i="12"/>
  <c r="G250" i="12"/>
  <c r="M250" i="12" s="1"/>
  <c r="I250" i="12"/>
  <c r="K250" i="12"/>
  <c r="O250" i="12"/>
  <c r="Q250" i="12"/>
  <c r="V250" i="12"/>
  <c r="G252" i="12"/>
  <c r="M252" i="12" s="1"/>
  <c r="I252" i="12"/>
  <c r="K252" i="12"/>
  <c r="O252" i="12"/>
  <c r="Q252" i="12"/>
  <c r="V252" i="12"/>
  <c r="G254" i="12"/>
  <c r="M254" i="12" s="1"/>
  <c r="I254" i="12"/>
  <c r="K254" i="12"/>
  <c r="O254" i="12"/>
  <c r="Q254" i="12"/>
  <c r="V254" i="12"/>
  <c r="G256" i="12"/>
  <c r="M256" i="12" s="1"/>
  <c r="I256" i="12"/>
  <c r="K256" i="12"/>
  <c r="O256" i="12"/>
  <c r="Q256" i="12"/>
  <c r="V256" i="12"/>
  <c r="G261" i="12"/>
  <c r="M261" i="12" s="1"/>
  <c r="I261" i="12"/>
  <c r="K261" i="12"/>
  <c r="O261" i="12"/>
  <c r="Q261" i="12"/>
  <c r="V261" i="12"/>
  <c r="G267" i="12"/>
  <c r="M267" i="12" s="1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72" i="12"/>
  <c r="M272" i="12" s="1"/>
  <c r="I272" i="12"/>
  <c r="K272" i="12"/>
  <c r="O272" i="12"/>
  <c r="Q272" i="12"/>
  <c r="V272" i="12"/>
  <c r="G275" i="12"/>
  <c r="M275" i="12" s="1"/>
  <c r="I275" i="12"/>
  <c r="K275" i="12"/>
  <c r="O275" i="12"/>
  <c r="Q275" i="12"/>
  <c r="V275" i="12"/>
  <c r="G285" i="12"/>
  <c r="M285" i="12" s="1"/>
  <c r="I285" i="12"/>
  <c r="K285" i="12"/>
  <c r="O285" i="12"/>
  <c r="Q285" i="12"/>
  <c r="V285" i="12"/>
  <c r="G289" i="12"/>
  <c r="M289" i="12" s="1"/>
  <c r="M288" i="12" s="1"/>
  <c r="I289" i="12"/>
  <c r="I288" i="12" s="1"/>
  <c r="K289" i="12"/>
  <c r="K288" i="12" s="1"/>
  <c r="O289" i="12"/>
  <c r="O288" i="12" s="1"/>
  <c r="Q289" i="12"/>
  <c r="Q288" i="12" s="1"/>
  <c r="V289" i="12"/>
  <c r="V288" i="12" s="1"/>
  <c r="G293" i="12"/>
  <c r="M293" i="12" s="1"/>
  <c r="M292" i="12" s="1"/>
  <c r="I293" i="12"/>
  <c r="I292" i="12" s="1"/>
  <c r="K293" i="12"/>
  <c r="K292" i="12" s="1"/>
  <c r="O293" i="12"/>
  <c r="O292" i="12" s="1"/>
  <c r="Q293" i="12"/>
  <c r="Q292" i="12" s="1"/>
  <c r="V293" i="12"/>
  <c r="V292" i="12" s="1"/>
  <c r="G295" i="12"/>
  <c r="M295" i="12" s="1"/>
  <c r="I295" i="12"/>
  <c r="K295" i="12"/>
  <c r="O295" i="12"/>
  <c r="Q295" i="12"/>
  <c r="V295" i="12"/>
  <c r="G297" i="12"/>
  <c r="M297" i="12" s="1"/>
  <c r="I297" i="12"/>
  <c r="K297" i="12"/>
  <c r="O297" i="12"/>
  <c r="Q297" i="12"/>
  <c r="V297" i="12"/>
  <c r="G299" i="12"/>
  <c r="M299" i="12" s="1"/>
  <c r="I299" i="12"/>
  <c r="K299" i="12"/>
  <c r="O299" i="12"/>
  <c r="Q299" i="12"/>
  <c r="V299" i="12"/>
  <c r="G301" i="12"/>
  <c r="M301" i="12" s="1"/>
  <c r="I301" i="12"/>
  <c r="K301" i="12"/>
  <c r="O301" i="12"/>
  <c r="Q301" i="12"/>
  <c r="V301" i="12"/>
  <c r="G303" i="12"/>
  <c r="I303" i="12"/>
  <c r="K303" i="12"/>
  <c r="O303" i="12"/>
  <c r="O302" i="12" s="1"/>
  <c r="Q303" i="12"/>
  <c r="V303" i="12"/>
  <c r="G305" i="12"/>
  <c r="M305" i="12" s="1"/>
  <c r="I305" i="12"/>
  <c r="I302" i="12" s="1"/>
  <c r="K305" i="12"/>
  <c r="O305" i="12"/>
  <c r="Q305" i="12"/>
  <c r="V305" i="12"/>
  <c r="G307" i="12"/>
  <c r="I307" i="12"/>
  <c r="K307" i="12"/>
  <c r="O307" i="12"/>
  <c r="Q307" i="12"/>
  <c r="V307" i="12"/>
  <c r="G309" i="12"/>
  <c r="M309" i="12" s="1"/>
  <c r="I309" i="12"/>
  <c r="K309" i="12"/>
  <c r="O309" i="12"/>
  <c r="Q309" i="12"/>
  <c r="V309" i="12"/>
  <c r="G311" i="12"/>
  <c r="M311" i="12" s="1"/>
  <c r="I311" i="12"/>
  <c r="K311" i="12"/>
  <c r="O311" i="12"/>
  <c r="Q311" i="12"/>
  <c r="V311" i="12"/>
  <c r="G312" i="12"/>
  <c r="M312" i="12" s="1"/>
  <c r="I312" i="12"/>
  <c r="K312" i="12"/>
  <c r="O312" i="12"/>
  <c r="Q312" i="12"/>
  <c r="V312" i="12"/>
  <c r="G314" i="12"/>
  <c r="M314" i="12" s="1"/>
  <c r="I314" i="12"/>
  <c r="K314" i="12"/>
  <c r="O314" i="12"/>
  <c r="Q314" i="12"/>
  <c r="V314" i="12"/>
  <c r="G315" i="12"/>
  <c r="M315" i="12" s="1"/>
  <c r="I315" i="12"/>
  <c r="K315" i="12"/>
  <c r="O315" i="12"/>
  <c r="Q315" i="12"/>
  <c r="V315" i="12"/>
  <c r="G317" i="12"/>
  <c r="M317" i="12" s="1"/>
  <c r="I317" i="12"/>
  <c r="K317" i="12"/>
  <c r="O317" i="12"/>
  <c r="Q317" i="12"/>
  <c r="V317" i="12"/>
  <c r="G318" i="12"/>
  <c r="M318" i="12" s="1"/>
  <c r="I318" i="12"/>
  <c r="K318" i="12"/>
  <c r="O318" i="12"/>
  <c r="Q318" i="12"/>
  <c r="V318" i="12"/>
  <c r="G320" i="12"/>
  <c r="M320" i="12" s="1"/>
  <c r="I320" i="12"/>
  <c r="K320" i="12"/>
  <c r="O320" i="12"/>
  <c r="Q320" i="12"/>
  <c r="V320" i="12"/>
  <c r="G323" i="12"/>
  <c r="M323" i="12" s="1"/>
  <c r="I323" i="12"/>
  <c r="K323" i="12"/>
  <c r="O323" i="12"/>
  <c r="Q323" i="12"/>
  <c r="V323" i="12"/>
  <c r="G326" i="12"/>
  <c r="M326" i="12" s="1"/>
  <c r="I326" i="12"/>
  <c r="K326" i="12"/>
  <c r="O326" i="12"/>
  <c r="Q326" i="12"/>
  <c r="V326" i="12"/>
  <c r="G328" i="12"/>
  <c r="M328" i="12" s="1"/>
  <c r="I328" i="12"/>
  <c r="K328" i="12"/>
  <c r="O328" i="12"/>
  <c r="Q328" i="12"/>
  <c r="V328" i="12"/>
  <c r="G331" i="12"/>
  <c r="M331" i="12" s="1"/>
  <c r="I331" i="12"/>
  <c r="K331" i="12"/>
  <c r="O331" i="12"/>
  <c r="Q331" i="12"/>
  <c r="V331" i="12"/>
  <c r="G333" i="12"/>
  <c r="M333" i="12" s="1"/>
  <c r="I333" i="12"/>
  <c r="K333" i="12"/>
  <c r="O333" i="12"/>
  <c r="Q333" i="12"/>
  <c r="V333" i="12"/>
  <c r="G337" i="12"/>
  <c r="M337" i="12" s="1"/>
  <c r="I337" i="12"/>
  <c r="K337" i="12"/>
  <c r="O337" i="12"/>
  <c r="Q337" i="12"/>
  <c r="V337" i="12"/>
  <c r="G340" i="12"/>
  <c r="M340" i="12" s="1"/>
  <c r="I340" i="12"/>
  <c r="K340" i="12"/>
  <c r="O340" i="12"/>
  <c r="Q340" i="12"/>
  <c r="V340" i="12"/>
  <c r="G341" i="12"/>
  <c r="M341" i="12" s="1"/>
  <c r="I341" i="12"/>
  <c r="K341" i="12"/>
  <c r="O341" i="12"/>
  <c r="Q341" i="12"/>
  <c r="V341" i="12"/>
  <c r="G342" i="12"/>
  <c r="M342" i="12" s="1"/>
  <c r="I342" i="12"/>
  <c r="K342" i="12"/>
  <c r="O342" i="12"/>
  <c r="Q342" i="12"/>
  <c r="V342" i="12"/>
  <c r="G343" i="12"/>
  <c r="I81" i="1" s="1"/>
  <c r="G344" i="12"/>
  <c r="M344" i="12" s="1"/>
  <c r="I344" i="12"/>
  <c r="K344" i="12"/>
  <c r="O344" i="12"/>
  <c r="Q344" i="12"/>
  <c r="V344" i="12"/>
  <c r="G345" i="12"/>
  <c r="M345" i="12" s="1"/>
  <c r="I345" i="12"/>
  <c r="K345" i="12"/>
  <c r="O345" i="12"/>
  <c r="Q345" i="12"/>
  <c r="V345" i="12"/>
  <c r="G346" i="12"/>
  <c r="I346" i="12"/>
  <c r="K346" i="12"/>
  <c r="M346" i="12"/>
  <c r="O346" i="12"/>
  <c r="Q346" i="12"/>
  <c r="V346" i="12"/>
  <c r="G348" i="12"/>
  <c r="M348" i="12" s="1"/>
  <c r="I348" i="12"/>
  <c r="K348" i="12"/>
  <c r="O348" i="12"/>
  <c r="Q348" i="12"/>
  <c r="V348" i="12"/>
  <c r="G354" i="12"/>
  <c r="M354" i="12" s="1"/>
  <c r="I354" i="12"/>
  <c r="K354" i="12"/>
  <c r="O354" i="12"/>
  <c r="Q354" i="12"/>
  <c r="V354" i="12"/>
  <c r="G360" i="12"/>
  <c r="M360" i="12" s="1"/>
  <c r="I360" i="12"/>
  <c r="K360" i="12"/>
  <c r="O360" i="12"/>
  <c r="Q360" i="12"/>
  <c r="V360" i="12"/>
  <c r="G370" i="12"/>
  <c r="M370" i="12" s="1"/>
  <c r="I370" i="12"/>
  <c r="K370" i="12"/>
  <c r="O370" i="12"/>
  <c r="Q370" i="12"/>
  <c r="V370" i="12"/>
  <c r="G372" i="12"/>
  <c r="G371" i="12" s="1"/>
  <c r="I83" i="1" s="1"/>
  <c r="I372" i="12"/>
  <c r="K372" i="12"/>
  <c r="O372" i="12"/>
  <c r="Q372" i="12"/>
  <c r="V372" i="12"/>
  <c r="G377" i="12"/>
  <c r="M377" i="12" s="1"/>
  <c r="I377" i="12"/>
  <c r="K377" i="12"/>
  <c r="O377" i="12"/>
  <c r="Q377" i="12"/>
  <c r="V377" i="12"/>
  <c r="G379" i="12"/>
  <c r="M379" i="12" s="1"/>
  <c r="I379" i="12"/>
  <c r="K379" i="12"/>
  <c r="O379" i="12"/>
  <c r="Q379" i="12"/>
  <c r="V379" i="12"/>
  <c r="G381" i="12"/>
  <c r="M381" i="12" s="1"/>
  <c r="I381" i="12"/>
  <c r="K381" i="12"/>
  <c r="O381" i="12"/>
  <c r="Q381" i="12"/>
  <c r="V381" i="12"/>
  <c r="G384" i="12"/>
  <c r="M384" i="12" s="1"/>
  <c r="I384" i="12"/>
  <c r="K384" i="12"/>
  <c r="O384" i="12"/>
  <c r="Q384" i="12"/>
  <c r="V384" i="12"/>
  <c r="G386" i="12"/>
  <c r="M386" i="12" s="1"/>
  <c r="I386" i="12"/>
  <c r="K386" i="12"/>
  <c r="O386" i="12"/>
  <c r="Q386" i="12"/>
  <c r="V386" i="12"/>
  <c r="G389" i="12"/>
  <c r="G388" i="12" s="1"/>
  <c r="I85" i="1" s="1"/>
  <c r="I389" i="12"/>
  <c r="K389" i="12"/>
  <c r="O389" i="12"/>
  <c r="Q389" i="12"/>
  <c r="V389" i="12"/>
  <c r="G394" i="12"/>
  <c r="M394" i="12" s="1"/>
  <c r="I394" i="12"/>
  <c r="K394" i="12"/>
  <c r="O394" i="12"/>
  <c r="Q394" i="12"/>
  <c r="V394" i="12"/>
  <c r="G400" i="12"/>
  <c r="I400" i="12"/>
  <c r="K400" i="12"/>
  <c r="M400" i="12"/>
  <c r="O400" i="12"/>
  <c r="Q400" i="12"/>
  <c r="V400" i="12"/>
  <c r="G402" i="12"/>
  <c r="M402" i="12" s="1"/>
  <c r="I402" i="12"/>
  <c r="K402" i="12"/>
  <c r="O402" i="12"/>
  <c r="O399" i="12" s="1"/>
  <c r="Q402" i="12"/>
  <c r="V402" i="12"/>
  <c r="G404" i="12"/>
  <c r="I404" i="12"/>
  <c r="K404" i="12"/>
  <c r="O404" i="12"/>
  <c r="Q404" i="12"/>
  <c r="V404" i="12"/>
  <c r="V403" i="12" s="1"/>
  <c r="G406" i="12"/>
  <c r="M406" i="12" s="1"/>
  <c r="I406" i="12"/>
  <c r="K406" i="12"/>
  <c r="O406" i="12"/>
  <c r="Q406" i="12"/>
  <c r="V406" i="12"/>
  <c r="G408" i="12"/>
  <c r="M408" i="12" s="1"/>
  <c r="I408" i="12"/>
  <c r="K408" i="12"/>
  <c r="O408" i="12"/>
  <c r="Q408" i="12"/>
  <c r="V408" i="12"/>
  <c r="G413" i="12"/>
  <c r="M413" i="12" s="1"/>
  <c r="I413" i="12"/>
  <c r="K413" i="12"/>
  <c r="O413" i="12"/>
  <c r="Q413" i="12"/>
  <c r="V413" i="12"/>
  <c r="G415" i="12"/>
  <c r="M415" i="12" s="1"/>
  <c r="I415" i="12"/>
  <c r="K415" i="12"/>
  <c r="O415" i="12"/>
  <c r="Q415" i="12"/>
  <c r="V415" i="12"/>
  <c r="G416" i="12"/>
  <c r="M416" i="12" s="1"/>
  <c r="I416" i="12"/>
  <c r="K416" i="12"/>
  <c r="O416" i="12"/>
  <c r="Q416" i="12"/>
  <c r="V416" i="12"/>
  <c r="G417" i="12"/>
  <c r="M417" i="12" s="1"/>
  <c r="I417" i="12"/>
  <c r="K417" i="12"/>
  <c r="O417" i="12"/>
  <c r="Q417" i="12"/>
  <c r="V417" i="12"/>
  <c r="G418" i="12"/>
  <c r="M418" i="12" s="1"/>
  <c r="I418" i="12"/>
  <c r="K418" i="12"/>
  <c r="O418" i="12"/>
  <c r="Q418" i="12"/>
  <c r="V418" i="12"/>
  <c r="F50" i="1"/>
  <c r="I49" i="1" l="1"/>
  <c r="I48" i="1" s="1"/>
  <c r="H48" i="1"/>
  <c r="I13" i="14"/>
  <c r="K8" i="14"/>
  <c r="V8" i="14"/>
  <c r="Q113" i="13"/>
  <c r="G399" i="12"/>
  <c r="I86" i="1" s="1"/>
  <c r="O319" i="12"/>
  <c r="G226" i="12"/>
  <c r="I72" i="1" s="1"/>
  <c r="M35" i="12"/>
  <c r="M34" i="12" s="1"/>
  <c r="O20" i="14"/>
  <c r="I8" i="14"/>
  <c r="K113" i="13"/>
  <c r="K105" i="13"/>
  <c r="I202" i="12"/>
  <c r="Q202" i="12"/>
  <c r="K217" i="12"/>
  <c r="M227" i="12"/>
  <c r="M226" i="12" s="1"/>
  <c r="G288" i="12"/>
  <c r="I74" i="1" s="1"/>
  <c r="K407" i="12"/>
  <c r="K403" i="12"/>
  <c r="Q403" i="12"/>
  <c r="V388" i="12"/>
  <c r="I371" i="12"/>
  <c r="O371" i="12"/>
  <c r="O347" i="12"/>
  <c r="O343" i="12"/>
  <c r="O294" i="12"/>
  <c r="Q407" i="12"/>
  <c r="O116" i="13"/>
  <c r="V407" i="12"/>
  <c r="K327" i="12"/>
  <c r="Q327" i="12"/>
  <c r="I327" i="12"/>
  <c r="K319" i="12"/>
  <c r="Q319" i="12"/>
  <c r="I319" i="12"/>
  <c r="K306" i="12"/>
  <c r="Q302" i="12"/>
  <c r="V294" i="12"/>
  <c r="K294" i="12"/>
  <c r="Q294" i="12"/>
  <c r="I294" i="12"/>
  <c r="G292" i="12"/>
  <c r="O226" i="12"/>
  <c r="V173" i="12"/>
  <c r="O117" i="12"/>
  <c r="O39" i="12"/>
  <c r="K116" i="13"/>
  <c r="Q116" i="13"/>
  <c r="I116" i="13"/>
  <c r="V105" i="13"/>
  <c r="O8" i="13"/>
  <c r="K20" i="14"/>
  <c r="Q20" i="14"/>
  <c r="I20" i="14"/>
  <c r="G18" i="14"/>
  <c r="V13" i="14"/>
  <c r="O306" i="12"/>
  <c r="O202" i="12"/>
  <c r="V74" i="13"/>
  <c r="O378" i="12"/>
  <c r="Q347" i="12"/>
  <c r="G403" i="12"/>
  <c r="I88" i="1" s="1"/>
  <c r="I18" i="1" s="1"/>
  <c r="K399" i="12"/>
  <c r="Q399" i="12"/>
  <c r="I399" i="12"/>
  <c r="Q388" i="12"/>
  <c r="I388" i="12"/>
  <c r="O388" i="12"/>
  <c r="K378" i="12"/>
  <c r="Q378" i="12"/>
  <c r="I378" i="12"/>
  <c r="K371" i="12"/>
  <c r="V347" i="12"/>
  <c r="K343" i="12"/>
  <c r="Q343" i="12"/>
  <c r="I343" i="12"/>
  <c r="V327" i="12"/>
  <c r="V319" i="12"/>
  <c r="V306" i="12"/>
  <c r="K302" i="12"/>
  <c r="K226" i="12"/>
  <c r="V202" i="12"/>
  <c r="Q152" i="12"/>
  <c r="I152" i="12"/>
  <c r="V117" i="12"/>
  <c r="K117" i="12"/>
  <c r="Q117" i="12"/>
  <c r="I117" i="12"/>
  <c r="O100" i="12"/>
  <c r="V39" i="12"/>
  <c r="K39" i="12"/>
  <c r="I39" i="12"/>
  <c r="V116" i="13"/>
  <c r="V113" i="13"/>
  <c r="G105" i="13"/>
  <c r="I69" i="1" s="1"/>
  <c r="O74" i="13"/>
  <c r="K8" i="13"/>
  <c r="Q8" i="13"/>
  <c r="I8" i="13"/>
  <c r="V20" i="14"/>
  <c r="G13" i="14"/>
  <c r="Q8" i="14"/>
  <c r="I407" i="12"/>
  <c r="O327" i="12"/>
  <c r="Q306" i="12"/>
  <c r="V100" i="12"/>
  <c r="Q371" i="12"/>
  <c r="K347" i="12"/>
  <c r="I347" i="12"/>
  <c r="O407" i="12"/>
  <c r="I403" i="12"/>
  <c r="O403" i="12"/>
  <c r="V399" i="12"/>
  <c r="K388" i="12"/>
  <c r="V378" i="12"/>
  <c r="V371" i="12"/>
  <c r="G347" i="12"/>
  <c r="I82" i="1" s="1"/>
  <c r="V343" i="12"/>
  <c r="G319" i="12"/>
  <c r="I79" i="1" s="1"/>
  <c r="G306" i="12"/>
  <c r="I78" i="1" s="1"/>
  <c r="V302" i="12"/>
  <c r="V226" i="12"/>
  <c r="O217" i="12"/>
  <c r="Q173" i="12"/>
  <c r="I173" i="12"/>
  <c r="O173" i="12"/>
  <c r="K152" i="12"/>
  <c r="K100" i="12"/>
  <c r="Q8" i="12"/>
  <c r="I8" i="12"/>
  <c r="G113" i="13"/>
  <c r="Q105" i="13"/>
  <c r="I105" i="13"/>
  <c r="O105" i="13"/>
  <c r="K74" i="13"/>
  <c r="Q74" i="13"/>
  <c r="I74" i="13"/>
  <c r="V8" i="13"/>
  <c r="G20" i="14"/>
  <c r="Q13" i="14"/>
  <c r="O13" i="14"/>
  <c r="M24" i="14"/>
  <c r="M20" i="14" s="1"/>
  <c r="M14" i="14"/>
  <c r="M13" i="14" s="1"/>
  <c r="M8" i="14"/>
  <c r="M116" i="13"/>
  <c r="M74" i="13"/>
  <c r="M8" i="13"/>
  <c r="G116" i="13"/>
  <c r="G74" i="13"/>
  <c r="I61" i="1" s="1"/>
  <c r="G8" i="13"/>
  <c r="M114" i="13"/>
  <c r="M113" i="13" s="1"/>
  <c r="M106" i="13"/>
  <c r="M105" i="13" s="1"/>
  <c r="M347" i="12"/>
  <c r="M327" i="12"/>
  <c r="M319" i="12"/>
  <c r="M407" i="12"/>
  <c r="M399" i="12"/>
  <c r="M378" i="12"/>
  <c r="M343" i="12"/>
  <c r="G407" i="12"/>
  <c r="G327" i="12"/>
  <c r="M294" i="12"/>
  <c r="M217" i="12"/>
  <c r="K8" i="12"/>
  <c r="G8" i="12"/>
  <c r="M9" i="12"/>
  <c r="M8" i="12" s="1"/>
  <c r="G378" i="12"/>
  <c r="I84" i="1" s="1"/>
  <c r="G302" i="12"/>
  <c r="I77" i="1" s="1"/>
  <c r="M303" i="12"/>
  <c r="M302" i="12" s="1"/>
  <c r="Q217" i="12"/>
  <c r="I217" i="12"/>
  <c r="G170" i="12"/>
  <c r="I65" i="1" s="1"/>
  <c r="M171" i="12"/>
  <c r="M170" i="12" s="1"/>
  <c r="G152" i="12"/>
  <c r="I64" i="1" s="1"/>
  <c r="M153" i="12"/>
  <c r="M152" i="12" s="1"/>
  <c r="M117" i="12"/>
  <c r="G100" i="12"/>
  <c r="I62" i="1" s="1"/>
  <c r="Q39" i="12"/>
  <c r="M39" i="12"/>
  <c r="M404" i="12"/>
  <c r="M403" i="12" s="1"/>
  <c r="M389" i="12"/>
  <c r="M388" i="12" s="1"/>
  <c r="M372" i="12"/>
  <c r="M371" i="12" s="1"/>
  <c r="M307" i="12"/>
  <c r="M306" i="12" s="1"/>
  <c r="I306" i="12"/>
  <c r="G294" i="12"/>
  <c r="I76" i="1" s="1"/>
  <c r="Q226" i="12"/>
  <c r="I226" i="12"/>
  <c r="G217" i="12"/>
  <c r="I71" i="1" s="1"/>
  <c r="K202" i="12"/>
  <c r="G202" i="12"/>
  <c r="I70" i="1" s="1"/>
  <c r="M203" i="12"/>
  <c r="M202" i="12" s="1"/>
  <c r="K173" i="12"/>
  <c r="G173" i="12"/>
  <c r="I66" i="1" s="1"/>
  <c r="M174" i="12"/>
  <c r="M173" i="12" s="1"/>
  <c r="V152" i="12"/>
  <c r="O152" i="12"/>
  <c r="G117" i="12"/>
  <c r="I63" i="1" s="1"/>
  <c r="Q100" i="12"/>
  <c r="M100" i="12"/>
  <c r="I100" i="12"/>
  <c r="G39" i="12"/>
  <c r="V8" i="12"/>
  <c r="O8" i="12"/>
  <c r="J28" i="1"/>
  <c r="J26" i="1"/>
  <c r="G38" i="1"/>
  <c r="F38" i="1"/>
  <c r="H32" i="1"/>
  <c r="J23" i="1"/>
  <c r="J24" i="1"/>
  <c r="J25" i="1"/>
  <c r="J27" i="1"/>
  <c r="E24" i="1"/>
  <c r="E26" i="1"/>
  <c r="I80" i="1" l="1"/>
  <c r="I17" i="1" s="1"/>
  <c r="G29" i="14"/>
  <c r="G47" i="1" s="1"/>
  <c r="G46" i="1" s="1"/>
  <c r="I59" i="1"/>
  <c r="I89" i="1"/>
  <c r="I75" i="1"/>
  <c r="G130" i="13"/>
  <c r="G44" i="1" s="1"/>
  <c r="H44" i="1" s="1"/>
  <c r="H43" i="1" s="1"/>
  <c r="I57" i="1"/>
  <c r="G420" i="12"/>
  <c r="G41" i="1" s="1"/>
  <c r="H47" i="1" l="1"/>
  <c r="H46" i="1" s="1"/>
  <c r="G43" i="1"/>
  <c r="I44" i="1"/>
  <c r="I43" i="1" s="1"/>
  <c r="G40" i="1"/>
  <c r="H41" i="1"/>
  <c r="H40" i="1" s="1"/>
  <c r="I16" i="1"/>
  <c r="I21" i="1" s="1"/>
  <c r="G25" i="1" s="1"/>
  <c r="I91" i="1"/>
  <c r="H39" i="1" l="1"/>
  <c r="H50" i="1" s="1"/>
  <c r="I47" i="1"/>
  <c r="I46" i="1" s="1"/>
  <c r="G39" i="1"/>
  <c r="G50" i="1" s="1"/>
  <c r="G26" i="1"/>
  <c r="G29" i="1" s="1"/>
  <c r="J60" i="1"/>
  <c r="J68" i="1"/>
  <c r="J67" i="1"/>
  <c r="J73" i="1"/>
  <c r="J90" i="1"/>
  <c r="J61" i="1"/>
  <c r="J88" i="1"/>
  <c r="J57" i="1"/>
  <c r="J63" i="1"/>
  <c r="J59" i="1"/>
  <c r="J81" i="1"/>
  <c r="J80" i="1"/>
  <c r="J71" i="1"/>
  <c r="J89" i="1"/>
  <c r="J65" i="1"/>
  <c r="J72" i="1"/>
  <c r="J66" i="1"/>
  <c r="J69" i="1"/>
  <c r="J64" i="1"/>
  <c r="J78" i="1"/>
  <c r="J85" i="1"/>
  <c r="J82" i="1"/>
  <c r="J86" i="1"/>
  <c r="J84" i="1"/>
  <c r="J62" i="1"/>
  <c r="J77" i="1"/>
  <c r="J74" i="1"/>
  <c r="J70" i="1"/>
  <c r="J83" i="1"/>
  <c r="J87" i="1"/>
  <c r="J76" i="1"/>
  <c r="J58" i="1"/>
  <c r="J79" i="1"/>
  <c r="J75" i="1"/>
  <c r="I41" i="1"/>
  <c r="I40" i="1" s="1"/>
  <c r="I39" i="1" l="1"/>
  <c r="I50" i="1" s="1"/>
  <c r="J49" i="1" s="1"/>
  <c r="J48" i="1" s="1"/>
  <c r="J91" i="1"/>
  <c r="J47" i="1" l="1"/>
  <c r="J40" i="1"/>
  <c r="J42" i="1"/>
  <c r="J45" i="1"/>
  <c r="J39" i="1"/>
  <c r="J50" i="1" s="1"/>
  <c r="J46" i="1"/>
  <c r="J43" i="1"/>
  <c r="J41" i="1"/>
  <c r="J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rgb="FF000000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rgb="FF000000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rgb="FF000000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chury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chury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chury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chury</author>
  </authors>
  <commentList>
    <comment ref="S6" authorId="0" shapeId="0" xr:uid="{606A97DC-C7C6-4DB2-ADC3-63E81CD4680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03F07FD-CBA1-4D78-A49C-BCBEB48F848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<sst xmlns="http://schemas.openxmlformats.org/spreadsheetml/2006/main" count="2691" uniqueCount="889">
  <si>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</si>
  <si>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</si>
  <si>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</si>
  <si>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</si>
  <si>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</si>
  <si>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</si>
  <si>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</si>
  <si>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</si>
  <si>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</si>
  <si>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</si>
  <si>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</si>
  <si>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</si>
  <si>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</si>
  <si>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</si>
  <si>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</si>
  <si>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</si>
  <si>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</si>
  <si>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</si>
  <si>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</si>
  <si>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</si>
  <si>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</si>
  <si>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</si>
  <si>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</si>
  <si>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</si>
  <si>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</si>
  <si>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</si>
  <si>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</si>
  <si>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</si>
  <si>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</si>
  <si>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</si>
  <si>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</si>
  <si>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</si>
  <si>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</si>
  <si>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</si>
  <si>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</si>
  <si>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</si>
  <si>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</si>
  <si>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</si>
  <si>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</si>
  <si>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</si>
  <si>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</si>
  <si>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</si>
  <si>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2018/12/2090</t>
  </si>
  <si>
    <t xml:space="preserve"> Přestavba obj.č.1 obecní farmy Loučky na garáže a sklady v Dambořících</t>
  </si>
  <si>
    <t>Stavba</t>
  </si>
  <si>
    <t>SO01</t>
  </si>
  <si>
    <t>Stavební úpravy</t>
  </si>
  <si>
    <t>D.1.1.</t>
  </si>
  <si>
    <t>Stavebně architektonické a konstrukční řešení</t>
  </si>
  <si>
    <t>SO02</t>
  </si>
  <si>
    <t>Zpevněné plochy</t>
  </si>
  <si>
    <t>Stavební řešení</t>
  </si>
  <si>
    <t>SO03</t>
  </si>
  <si>
    <t>Oplocení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</si>
  <si>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</si>
  <si>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</si>
  <si>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</si>
  <si>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</si>
  <si>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</si>
  <si>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</si>
  <si>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</si>
  <si>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</si>
  <si>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</si>
  <si>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</si>
  <si>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</si>
  <si>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</si>
  <si>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</si>
  <si>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</si>
  <si>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</si>
  <si>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</si>
  <si>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</si>
  <si>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</si>
  <si>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</si>
  <si>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</si>
  <si>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711.2</t>
  </si>
  <si>
    <t>Sanace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</si>
  <si>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</si>
  <si>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</si>
  <si>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</si>
  <si>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</si>
  <si>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</si>
  <si>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</si>
  <si>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</si>
  <si>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</si>
  <si>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98</t>
  </si>
  <si>
    <t>Demolice</t>
  </si>
  <si>
    <t>99</t>
  </si>
  <si>
    <t>Staveništní přesun hmot</t>
  </si>
  <si>
    <t>711</t>
  </si>
  <si>
    <t>Izolace proti vodě</t>
  </si>
  <si>
    <t>713</t>
  </si>
  <si>
    <t>Izolace tepelné</t>
  </si>
  <si>
    <t>764</t>
  </si>
  <si>
    <t>Konstrukce klempířské</t>
  </si>
  <si>
    <t>766</t>
  </si>
  <si>
    <t>Konstrukce truhlářské</t>
  </si>
  <si>
    <t>767</t>
  </si>
  <si>
    <t>Konstrukce zámečnické</t>
  </si>
  <si>
    <t>769</t>
  </si>
  <si>
    <t>Otvorové prvky z plastu</t>
  </si>
  <si>
    <t>771</t>
  </si>
  <si>
    <t>Podlahy z dlaždic a obklady</t>
  </si>
  <si>
    <t>777</t>
  </si>
  <si>
    <t>Podlahy ze syntetických hmot</t>
  </si>
  <si>
    <t>783</t>
  </si>
  <si>
    <t>Nátěry</t>
  </si>
  <si>
    <t>784</t>
  </si>
  <si>
    <t>Malby</t>
  </si>
  <si>
    <t>786</t>
  </si>
  <si>
    <t>Čalounické úpravy</t>
  </si>
  <si>
    <t>M43</t>
  </si>
  <si>
    <t>Montáže ocelových konstrukcí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</si>
  <si>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</si>
  <si>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</si>
  <si>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</si>
  <si>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</si>
  <si>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</si>
  <si>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</si>
  <si>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</si>
  <si>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</si>
  <si>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</si>
  <si>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</si>
  <si>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</si>
  <si>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</si>
  <si>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</si>
  <si>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</si>
  <si>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</si>
  <si>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</si>
  <si>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</si>
  <si>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</si>
  <si>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</si>
  <si>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</si>
  <si>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</si>
  <si>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</si>
  <si>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</si>
  <si>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</si>
  <si>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</si>
  <si>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</si>
  <si>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</si>
  <si>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</si>
  <si>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</si>
  <si>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</si>
  <si>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</si>
  <si>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</si>
  <si>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122301101R00</t>
  </si>
  <si>
    <t>Odkopávky nezapažené v hor. 4 do 100 m3</t>
  </si>
  <si>
    <t>m3</t>
  </si>
  <si>
    <t>RTS 19/ I</t>
  </si>
  <si>
    <t>Práce</t>
  </si>
  <si>
    <t>POL1_</t>
  </si>
  <si>
    <t xml:space="preserve">odkopávky pro provedení svislé izolace : </t>
  </si>
  <si>
    <t>VV</t>
  </si>
  <si>
    <t>(58,25+11,4+50,3+3,5+0,95+3,5)*0,5*0,8</t>
  </si>
  <si>
    <t>122301109R00</t>
  </si>
  <si>
    <t>Příplatek za lepivost - odkopávky v hor. 4</t>
  </si>
  <si>
    <t>162301101R00</t>
  </si>
  <si>
    <t>Vodorovné přemístění výkopku z hor.1-4 do 500 m</t>
  </si>
  <si>
    <t>162701101R00</t>
  </si>
  <si>
    <t>Vodorovné přemístění výkopku z hor.1-4 do 6000 m</t>
  </si>
  <si>
    <t>167101101R00</t>
  </si>
  <si>
    <t>Nakládání výkopku z hor.1-4 v množství do 100 m3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</si>
  <si>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</si>
  <si>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</si>
  <si>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</si>
  <si>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</si>
  <si>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>199000005R00</t>
  </si>
  <si>
    <t>Poplatek za skládku zeminy 1- 4</t>
  </si>
  <si>
    <t>t</t>
  </si>
  <si>
    <t>58330002.AR</t>
  </si>
  <si>
    <t>Štěrkopísek k zásypu</t>
  </si>
  <si>
    <t>SPCM</t>
  </si>
  <si>
    <t>Specifikace</t>
  </si>
  <si>
    <t>POL3_</t>
  </si>
  <si>
    <t>(58,25+11,4+50,3+3,5+0,95+3,5)*0,5*0,8*1,75</t>
  </si>
  <si>
    <t>271531113R00</t>
  </si>
  <si>
    <t>Polštář základu z kameniva hr. drceného 0-32 mm</t>
  </si>
  <si>
    <t>1.01b : 91,09*0,08</t>
  </si>
  <si>
    <t>1.01a : 73,65*0,08</t>
  </si>
  <si>
    <t>1.G1-1.G12 : (29,67*8+45,15*3+42)*0,08</t>
  </si>
  <si>
    <t>310238211R00</t>
  </si>
  <si>
    <t>Zazdívka otvorů plochy do 1 m2 cihlami na MVC</t>
  </si>
  <si>
    <t>1.G1 : 0,6*1,2*0,45*2+0,8*0,8*0,45+0,2*0,2*0,45</t>
  </si>
  <si>
    <t>1.G2 : 0,6*1,2*0,45+0,2*0,2*0,45</t>
  </si>
  <si>
    <t>1.G3 : 0,6*1,2*0,45+0,6*0,8*0,45+0,2*0,2*0,45+0,6*0,6*0,45</t>
  </si>
  <si>
    <t>1.G4 : 0,6*0,8*0,45+0,2*0,2*0,45</t>
  </si>
  <si>
    <t>1.G5 : 0,6*1,2*0,45*2+0,6*0,8*0,45+0,2*0,2*0,45</t>
  </si>
  <si>
    <t>1.G6 : 0,6*0,8*0,45+0,2*0,2*0,45</t>
  </si>
  <si>
    <t>1.G7 : 0,6*1,2*0,45*2+0,6*0,8*0,45+0,2*0,2*0,45</t>
  </si>
  <si>
    <t>1.G8 : 0,6*0,8*0,45+0,2*0,2*0,45</t>
  </si>
  <si>
    <t>1.G9 : 0,6*0,6*0,45+0,8*1,2*0,45+0,6*0,8*0,45+0,2*0,2*0,45+0,8*0,8*0,45+0,8*1,2*0,45*2</t>
  </si>
  <si>
    <t>1.G10 : 0,6*0,8*0,45+0,2*0,2*0,45+0,8*0,8*0,45</t>
  </si>
  <si>
    <t>1.G11 : (0,6*1,2*0,45*2+0,6*0,8*0,45+0,2*0,2*0,45)*2</t>
  </si>
  <si>
    <t>1.G12 : (0,45*2,05*0,45+1,2*0,2*0,45)*2</t>
  </si>
  <si>
    <t>1.01b : 0,8*0,8*0,45*6+0,9*1,2*0,45*4</t>
  </si>
  <si>
    <t>1.01a : 0,8*0,8*0,45*2+0,9*1,2*0,45+1,4*2*0,3-0,8*1,9*0,3</t>
  </si>
  <si>
    <t>310239211R00</t>
  </si>
  <si>
    <t>Zazdívka otvorů plochy do 4 m2 cihlami na MVC</t>
  </si>
  <si>
    <t>1.01a-1.02 : (1,55*2,05+1,32*2,65)*0,3</t>
  </si>
  <si>
    <t>1.01a : 0,55*2,05*0,45</t>
  </si>
  <si>
    <t>1.G12 : (0,9*1,12+0,8*1,85)*0,45</t>
  </si>
  <si>
    <t>317234410RT2</t>
  </si>
  <si>
    <t>Vyzdívka mezi nosníky cihlami pálenými na MC s použitím suché maltové směsi</t>
  </si>
  <si>
    <t>1.01a : 2,5*0,14*0,45</t>
  </si>
  <si>
    <t>vrata 1.G1-1-G12 : 3*0,14*0,45*12</t>
  </si>
  <si>
    <t>okno 1.G9-1.G12 : 3*3*0,14*4</t>
  </si>
  <si>
    <t>okna 1.01b : 3*0,14*0,45*6</t>
  </si>
  <si>
    <t>mezi 1.01a-1.01b : 0</t>
  </si>
  <si>
    <t>317944313RT2</t>
  </si>
  <si>
    <t>Válcované nosníky č.14-22 do připravených otvorů včetně dodávky profilu  I č.14</t>
  </si>
  <si>
    <t>1.01a : 3*2,5*0,0143</t>
  </si>
  <si>
    <t>vrata 1.G1-1-G12 : 3*3*0,0143*12</t>
  </si>
  <si>
    <t>okno 1.G9-1.G12 : 3*3*0,0143*4</t>
  </si>
  <si>
    <t>okna 1.01b : 3*3*0,0143*6</t>
  </si>
  <si>
    <t>mezi 1.01a-1.01b : 2,4*0,0143</t>
  </si>
  <si>
    <t>319201316R00</t>
  </si>
  <si>
    <t>Vyrovnání zdiva pod omítku maltou ze SMS tl. 20 mm</t>
  </si>
  <si>
    <t>m2</t>
  </si>
  <si>
    <t>sokl a do v=1,2m : (58,25+11,4+50,3+3,5+0,95+3,5-2,6*14-2,1*2+0,45*32)*1,2</t>
  </si>
  <si>
    <t>Mezisoučet</t>
  </si>
  <si>
    <t>nad 1,2m : (58,25+11,4+50,3+3,5+0,95+3,5)*4,5</t>
  </si>
  <si>
    <t>11,4*4,1*0,5</t>
  </si>
  <si>
    <t>-2,6*1,1*14-2,5*1,2*8-1*1,2-2,1*2,3*2</t>
  </si>
  <si>
    <t>0,45*(2,6+1,1*2)*14</t>
  </si>
  <si>
    <t>0,2*(2,5+1,2*2)*8</t>
  </si>
  <si>
    <t>0,2*(2,1+2,3*2)*2</t>
  </si>
  <si>
    <t>342255032RT3</t>
  </si>
  <si>
    <t>Příčky z desek porobetonových tl. 20 cm desky P 4 - 550, 599 x 249 x 200 mm</t>
  </si>
  <si>
    <t>(10,4*4+7*8+35,6+3,4)*2,9-2*2,25</t>
  </si>
  <si>
    <t>342948111R00</t>
  </si>
  <si>
    <t>Ukotvení příček k cihel.konstr. kotvami na hmožd.</t>
  </si>
  <si>
    <t>m</t>
  </si>
  <si>
    <t>Včetně dodávky kotev i spojovacího materiálu.</t>
  </si>
  <si>
    <t>2,9*17</t>
  </si>
  <si>
    <t>342948112R00</t>
  </si>
  <si>
    <t>Ukotvení příček  přistřelenými kotvami</t>
  </si>
  <si>
    <t>2,9*31</t>
  </si>
  <si>
    <t>2,9*21</t>
  </si>
  <si>
    <t>2,9*4</t>
  </si>
  <si>
    <t>346244381RT2</t>
  </si>
  <si>
    <t>Plentování ocelových nosníků výšky do 20 cm s použitím suché maltové směsi</t>
  </si>
  <si>
    <t>1.01a : 2,5*0,14*2</t>
  </si>
  <si>
    <t>vrata 1.G1-1-G12 : 3*0,14*12*2</t>
  </si>
  <si>
    <t>okno 1.G9-1.G12 : 3*0,14*4*2</t>
  </si>
  <si>
    <t>okna 1.01b : 3*0,14*6*2</t>
  </si>
  <si>
    <t>mezi 1.01a-1.01b : 2,5*0,14*2</t>
  </si>
  <si>
    <t>611421133R00</t>
  </si>
  <si>
    <t>Omítka vnitřní stropů rovných, MVC, štuková</t>
  </si>
  <si>
    <t>1.01a : 73,65</t>
  </si>
  <si>
    <t>1.G1-1.G12 : 29,67*8+45,15*3+42</t>
  </si>
  <si>
    <t>612421637R00</t>
  </si>
  <si>
    <t>Omítka vnitřní zdiva, MVC, štuková</t>
  </si>
  <si>
    <t>nové příčky : (10,4*4+7*8+35,6+3,4)*2,9*2-2*2,25*2</t>
  </si>
  <si>
    <t>stávající zdivo : (58*2+10,4*2)*2,9</t>
  </si>
  <si>
    <t>-2,6*2,3*14-2,5*1,2*8-2*2,25*2-1,2*2,05</t>
  </si>
  <si>
    <t>odpočet sanační : -39,1</t>
  </si>
  <si>
    <t>612425931R00</t>
  </si>
  <si>
    <t>Omítka vápenná vnitřního ostění - štuková</t>
  </si>
  <si>
    <t>0,25*(2,5+1,2*2)*8</t>
  </si>
  <si>
    <t>0,4*(2,1+2,3*2)*2</t>
  </si>
  <si>
    <t>0,3*(1,2+2,05*2)</t>
  </si>
  <si>
    <t>612481211RT2</t>
  </si>
  <si>
    <t xml:space="preserve">Montáž výztužné sítě(perlinky)do stěrky-vnit.stěny včetně výztužné sítě a stěrkového tmelu </t>
  </si>
  <si>
    <t>(10,4*4+7*8+35,6+3,4)*2,9*2-2*2,25*2</t>
  </si>
  <si>
    <t>622311335RT3</t>
  </si>
  <si>
    <t>Zatepl.systém podhledu, EPS F plus tl.160 mm s omítkou silikonovou</t>
  </si>
  <si>
    <t>1.01b podhled : 91,09</t>
  </si>
  <si>
    <t>602011152R00</t>
  </si>
  <si>
    <t>Štuk na stěnách sanační 034 tl. 5 mm, ručně</t>
  </si>
  <si>
    <t xml:space="preserve">vnější : </t>
  </si>
  <si>
    <t>do 2,3m : 2,4*1,1</t>
  </si>
  <si>
    <t>do 2,8m : 11*1,6</t>
  </si>
  <si>
    <t xml:space="preserve">vnitřní : </t>
  </si>
  <si>
    <t>stávající zdivo : (11+2+2+2)*2,3</t>
  </si>
  <si>
    <t>odpočet mozaiky : -50,85</t>
  </si>
  <si>
    <t>602022189R00</t>
  </si>
  <si>
    <t>Omítka stěn mozaik.vnější</t>
  </si>
  <si>
    <t>(58,25+11,4+50,3+3,5+0,95+3,5-2,6*14-2,1*2+0,45*32)*0,5</t>
  </si>
  <si>
    <t>622471318R00</t>
  </si>
  <si>
    <t>Nátěr nebo nástřik stěn vnějších, složitost 3 - 4</t>
  </si>
  <si>
    <t>Penetrace + 2 x krycí nátěr.</t>
  </si>
  <si>
    <t>622472122R00</t>
  </si>
  <si>
    <t>Omítka stěn vnější z SMS minerální slož. II.,nátěr, 4 vrstvy - špric, jádro, štuk, nátěr</t>
  </si>
  <si>
    <t>odpočet sanačních omítek do 2,3m : -2,4*1,1</t>
  </si>
  <si>
    <t>odpočet sanačních omítek do 2,8m : -11*1,6</t>
  </si>
  <si>
    <t/>
  </si>
  <si>
    <t>omítka nad 1,2m : (58,25+11,4+50,3+3,5+0,95+3,5)*4,5</t>
  </si>
  <si>
    <t>631313621R00</t>
  </si>
  <si>
    <t>Mazanina betonová tl. 8 - 12 cm C 20/25</t>
  </si>
  <si>
    <t>Včetně vytvoření dilatačních spár, bez zaplnění.</t>
  </si>
  <si>
    <t>1.01b : 91,09*0,1</t>
  </si>
  <si>
    <t>1.01a : 73,65*0,1</t>
  </si>
  <si>
    <t>1.G1-1.G12 : (29,67*8+45,15*3+42)*0,1</t>
  </si>
  <si>
    <t>631319173R00</t>
  </si>
  <si>
    <t>Příplatek za stržení povrchu mazaniny tl. 12 cm</t>
  </si>
  <si>
    <t>631362021R00</t>
  </si>
  <si>
    <t>Výztuž mazanin svařovanou sítí z drátů Kari</t>
  </si>
  <si>
    <t>Začátek provozního součtu</t>
  </si>
  <si>
    <t xml:space="preserve">  1.01b : 91,09</t>
  </si>
  <si>
    <t xml:space="preserve">  1.01a : 73,65</t>
  </si>
  <si>
    <t xml:space="preserve">  1.G1-1.G12 : (29,67*8+45,15*3+42)</t>
  </si>
  <si>
    <t xml:space="preserve">  Mezisoučet</t>
  </si>
  <si>
    <t>Konec provozního součtu</t>
  </si>
  <si>
    <t>579,55*0,00303*1,1</t>
  </si>
  <si>
    <t>648991113RT4</t>
  </si>
  <si>
    <t>Osazení parapet.desek plast. a lamin. š.nad 20cm včetně dodávky plastové parapetní desky š. 350 mm</t>
  </si>
  <si>
    <t>NK01 : 2,5*8</t>
  </si>
  <si>
    <t>PPVaSJSO</t>
  </si>
  <si>
    <t>Pemzou plněná vlhkost a soli přijímající sanační omítka komplet.skladba dle PD D+M</t>
  </si>
  <si>
    <t>Vlastní</t>
  </si>
  <si>
    <t>Indiv</t>
  </si>
  <si>
    <t>VSPSI</t>
  </si>
  <si>
    <t>Vnější svislá polymercementová stěrková izolace v komplet.skladbě dle PD  D+M</t>
  </si>
  <si>
    <t>(58,25+11,4+50,3+3,5+0,95+3,5)*1,35</t>
  </si>
  <si>
    <t>ZS</t>
  </si>
  <si>
    <t>Zapouzdření solí (salzsperre) D+M</t>
  </si>
  <si>
    <t xml:space="preserve">strop : </t>
  </si>
  <si>
    <t>941941041R00</t>
  </si>
  <si>
    <t>Montáž lešení leh.řad.s podlahami,š.1,2 m, H 10 m</t>
  </si>
  <si>
    <t>Včetně kotvení lešení.</t>
  </si>
  <si>
    <t>(58,25+11,4+50,3+3,5+0,95+3,5)*5,5</t>
  </si>
  <si>
    <t>11,4*5,1*0,5</t>
  </si>
  <si>
    <t>941941291R00</t>
  </si>
  <si>
    <t>Příplatek za každý měsíc použití lešení k pol.1041</t>
  </si>
  <si>
    <t>(58,25+11,4+50,3+3,5+0,95+3,5)*5,5*4</t>
  </si>
  <si>
    <t>11,4*5,1*0,5*4</t>
  </si>
  <si>
    <t>941941841R00</t>
  </si>
  <si>
    <t>Demontáž lešení leh.řad.s podlahami,š.1,2 m,H 10 m</t>
  </si>
  <si>
    <t>941955001R00</t>
  </si>
  <si>
    <t>Lešení lehké pomocné, výška podlahy do 1,2 m</t>
  </si>
  <si>
    <t>1.01b : 91,09</t>
  </si>
  <si>
    <t>952901111R00</t>
  </si>
  <si>
    <t>Vyčištění budov o výšce podlaží do 4 m</t>
  </si>
  <si>
    <t>VZ1-D</t>
  </si>
  <si>
    <t>Odvětrání garáží větrací mřížka 150/300mm se síťkou a regulovatelnými lamelami D+M</t>
  </si>
  <si>
    <t>kus</t>
  </si>
  <si>
    <t>VZ1-H</t>
  </si>
  <si>
    <t>VZ-D</t>
  </si>
  <si>
    <t>961055111R00</t>
  </si>
  <si>
    <t>Bourání základů železobetonových</t>
  </si>
  <si>
    <t>29,2*1*0,7</t>
  </si>
  <si>
    <t>(4,5*2+1)*0,3*0,8</t>
  </si>
  <si>
    <t>1,4*1,2*1</t>
  </si>
  <si>
    <t>962031116R00</t>
  </si>
  <si>
    <t>Bourání příček z cihel pálených plných tl. 140 mm</t>
  </si>
  <si>
    <t>(2,075+0,15+2,36)*1,1*2</t>
  </si>
  <si>
    <t>2,5*1,1*24</t>
  </si>
  <si>
    <t>2,5*2,88*4</t>
  </si>
  <si>
    <t>965048250R00</t>
  </si>
  <si>
    <t>Dočištění povrchu po vybourání dlažeb, MC do 50%</t>
  </si>
  <si>
    <t>965081922R00</t>
  </si>
  <si>
    <t>Bourání dlažeb beton.,čedič.,tl.do 40 mm, pl. 1 m2</t>
  </si>
  <si>
    <t>967022681R00</t>
  </si>
  <si>
    <t>Přisekání základového pasu</t>
  </si>
  <si>
    <t>58,25+11,4+50,3+3,5+0,95+3,5</t>
  </si>
  <si>
    <t>968061125R00</t>
  </si>
  <si>
    <t>Vyvěšení dřevěných dveřních křídel pl. do 2 m2</t>
  </si>
  <si>
    <t>21</t>
  </si>
  <si>
    <t>9</t>
  </si>
  <si>
    <t>968061126R00</t>
  </si>
  <si>
    <t>Vyvěšení dřevěných dveřních křídel pl. nad 2 m2</t>
  </si>
  <si>
    <t>968062455R00</t>
  </si>
  <si>
    <t>Vybourání dřevěných dveřních zárubní pl. do 2 m2</t>
  </si>
  <si>
    <t>d2 : 0,8*0,8*21</t>
  </si>
  <si>
    <t>968062456R00</t>
  </si>
  <si>
    <t>Vybourání dřevěných dveřních zárubní pl. nad 2 m2</t>
  </si>
  <si>
    <t>1,7*2,57+1,07*2,05+1,22*2+1,45*1,97+1,22*2,06+0,92*2,05+1,2*2,05</t>
  </si>
  <si>
    <t>971033351R00</t>
  </si>
  <si>
    <t>Vybourání otv. zeď cihel. pl.0,09 m2, tl.45cm, MVC</t>
  </si>
  <si>
    <t>Včetně pomocného lešení o výšce podlahy do 1900 mm a pro zatížení do 1,5 kPa  (150 kg/m2).</t>
  </si>
  <si>
    <t>971033651R00</t>
  </si>
  <si>
    <t>Vybourání otv. zeď cihel. pl.4 m2, tl.60 cm, MVC</t>
  </si>
  <si>
    <t>P1 : (2,1*2,3-0,4*2+2,6*2,3*12-0,2*1,2*10-0,6*2,3-0,2*0,6*11)*0,45</t>
  </si>
  <si>
    <t>P2 : 2,5*1,2*0,45*8-0,9*1,2*0,45*3</t>
  </si>
  <si>
    <t>2,1*2,3*0,45-0,9*1,2*0,45</t>
  </si>
  <si>
    <t>974031664R00</t>
  </si>
  <si>
    <t>Vysekání rýh zeď cihelná vtah. nosníků 15 x 15 cm</t>
  </si>
  <si>
    <t>1.01a : 3*2,5</t>
  </si>
  <si>
    <t>vrata 1.G1-1-G12 : 3*3*12</t>
  </si>
  <si>
    <t>okno 1.G9-1.G12 : 3*3*4</t>
  </si>
  <si>
    <t>okna 1.01b : 3*3*6</t>
  </si>
  <si>
    <t>976085411R00</t>
  </si>
  <si>
    <t>Vybourání kanal.rámů a poklopů plochy nad 0,6 m2</t>
  </si>
  <si>
    <t>978011191R00</t>
  </si>
  <si>
    <t>Otlučení omítek vnitřních vápenných stropů do 100%</t>
  </si>
  <si>
    <t>978013191R00</t>
  </si>
  <si>
    <t>Otlučení omítek vnitřních stěn v rozsahu do 100 %</t>
  </si>
  <si>
    <t>(58*2+10,4*2)*1,7</t>
  </si>
  <si>
    <t>-2,6*1,1*14-2,5*1,2*8-2*1,05*2-1,2*0,85</t>
  </si>
  <si>
    <t>978015291R00</t>
  </si>
  <si>
    <t>Otlučení omítek vnějších MVC v složit.1-4 do 100 %</t>
  </si>
  <si>
    <t>978021191R00</t>
  </si>
  <si>
    <t>Otlučení cementových omítek vnitřních stěn do 100%</t>
  </si>
  <si>
    <t>(58*2+10,4*2)*1,2</t>
  </si>
  <si>
    <t>-2,6*1,2*14-2*2,25*1,2-1,2*1,2</t>
  </si>
  <si>
    <t>981011413R00</t>
  </si>
  <si>
    <t>Demolice budov,zdivo,podíl kce.do 20%,MC,post.roz.</t>
  </si>
  <si>
    <t>Budovy výšky do 35 m.</t>
  </si>
  <si>
    <t>přístavek 1.85 : 4,96*1,5*7,1</t>
  </si>
  <si>
    <t>999281108R00</t>
  </si>
  <si>
    <t>Přesun hmot pro opravy a údržbu do výšky 12 m</t>
  </si>
  <si>
    <t>Přesun hmot</t>
  </si>
  <si>
    <t>POL7_</t>
  </si>
  <si>
    <t>711191271RT2</t>
  </si>
  <si>
    <t>Izolace proti zem.vlhkosti,podklad.textilie,svislá včetně dodávky textílie PP/300, 300 g/m2</t>
  </si>
  <si>
    <t>(58,25+11,4+50,3+3,5+0,95+3,5)*1</t>
  </si>
  <si>
    <t>711823121RT2</t>
  </si>
  <si>
    <t xml:space="preserve">Montáž nopové fólie svisle včetně dodávky nopové fólie drenážní </t>
  </si>
  <si>
    <t>711823129RT2</t>
  </si>
  <si>
    <t>Montáž ukončovací lišty k nopové fólii včetně dodávky ukončovací lišty</t>
  </si>
  <si>
    <t>998711202R00</t>
  </si>
  <si>
    <t>Přesun hmot pro izolace proti vodě, výšky do 12 m</t>
  </si>
  <si>
    <t>713121118RU1</t>
  </si>
  <si>
    <t>Montáž dilatačního pásku podél stěn včetně dodávky pásku 15x100x1000 mm</t>
  </si>
  <si>
    <t>58*2+10,4*2</t>
  </si>
  <si>
    <t>998713202R00</t>
  </si>
  <si>
    <t>Přesun hmot pro izolace tepelné, výšky do 12 m</t>
  </si>
  <si>
    <t>764819213R00</t>
  </si>
  <si>
    <t>Odpadní trouby kruhové z lak.Pz plechu, D 120 mm</t>
  </si>
  <si>
    <t>včetně kolena, objímky, spojovacího materiálu a zednické výpomoci.</t>
  </si>
  <si>
    <t>764815212R00</t>
  </si>
  <si>
    <t>Žlab podokapní půlkruh.z lak.Pz plechu, rš 330 mm</t>
  </si>
  <si>
    <t>včetně háku, čela a spojky.</t>
  </si>
  <si>
    <t>764815812R00</t>
  </si>
  <si>
    <t>Kotlík žlabový oválný z lak. Pz plechu, 330/120 mm</t>
  </si>
  <si>
    <t>764816133RT2</t>
  </si>
  <si>
    <t>Oplechování parapetů, lakovaný Pz plech, rš 330 mm lepení Enkolitem</t>
  </si>
  <si>
    <t>2,5*8</t>
  </si>
  <si>
    <t>764352811R00</t>
  </si>
  <si>
    <t>Demontáž žlabů půlkruh. rovných, rš 330 mm, do 45°</t>
  </si>
  <si>
    <t>764410850R00</t>
  </si>
  <si>
    <t>Demontáž oplechování parapetů,rš od 100 do 330 mm</t>
  </si>
  <si>
    <t>764454802R00</t>
  </si>
  <si>
    <t>Demontáž odpadních trub kruhových,D 120 mm</t>
  </si>
  <si>
    <t>998764202R00</t>
  </si>
  <si>
    <t>Přesun hmot pro klempířské konstr., výšky do 12 m</t>
  </si>
  <si>
    <t>766601213RT2</t>
  </si>
  <si>
    <t>Těsnění okenní spáry, ostění, PT folie + PP folie PT folie šířky 100 mm; PP folie šířky 100 mm</t>
  </si>
  <si>
    <t>POL1_7</t>
  </si>
  <si>
    <t>Dodávka a aplikace parotěsné a paropropustné okenní fólie.</t>
  </si>
  <si>
    <t>NK01 : 8*(2,5+1,2)</t>
  </si>
  <si>
    <t>766601229RT3</t>
  </si>
  <si>
    <t>Těsnění oken.spáry,parapet,PT folie+PP folie+páska PT folie š.100 mm; PP folie š.100 mm+páska tl.6 mm</t>
  </si>
  <si>
    <t>Dodávka a aplikace parotěsné a paropropustné fólie, těsnicí pásky pod rám a pod vnější parapet, vymezovacího provazce pod vnitřní parapet a silikonového tmelu.</t>
  </si>
  <si>
    <t>NK01 : 8*(2,5)</t>
  </si>
  <si>
    <t>ID03</t>
  </si>
  <si>
    <t>Dveře 2kř vnitřní, EW30-C DP3, celk.rozměr 1200/2000mm D+M</t>
  </si>
  <si>
    <t>767651210R00</t>
  </si>
  <si>
    <t>Montáž vrat otočných do ocel.zárubně, pl.do 6 m2</t>
  </si>
  <si>
    <t>EV01 : 1</t>
  </si>
  <si>
    <t>EV02 : 1</t>
  </si>
  <si>
    <t>767657210R00</t>
  </si>
  <si>
    <t>Montáž vrat zvedacích do oc.zárubně do 6 m2</t>
  </si>
  <si>
    <t>GV1 : 14</t>
  </si>
  <si>
    <t>767996801R00</t>
  </si>
  <si>
    <t>Demontáž atypických ocelových konstr. do 50 kg</t>
  </si>
  <si>
    <t>kg</t>
  </si>
  <si>
    <t>(2,075+0,15+2,36)*1,1*2*5</t>
  </si>
  <si>
    <t>2,5*1,1*24*5</t>
  </si>
  <si>
    <t>2,5*2,88*4*5</t>
  </si>
  <si>
    <t xml:space="preserve">zábradlí u malého přístavku : </t>
  </si>
  <si>
    <t>(4,5*2+1)*20</t>
  </si>
  <si>
    <t>EV01</t>
  </si>
  <si>
    <t>Průmyslová vrata 2kř ocelohliníková, výplň sendvč panely, celk.rozměr 2100/2300mm</t>
  </si>
  <si>
    <t>EV02</t>
  </si>
  <si>
    <t>GV1</t>
  </si>
  <si>
    <t xml:space="preserve">Garážová vrata výklopná nezateplená, sníž.kování s přípravou pro el.jednotku 2600/2300mm </t>
  </si>
  <si>
    <t>ID01</t>
  </si>
  <si>
    <t>Plast.dveře 2kř vnitřní, výplň sendvič, celk.rozměr 2100/2300mm D+M</t>
  </si>
  <si>
    <t>ID02</t>
  </si>
  <si>
    <t>Plast.dveře 1kř vnitřní, výplň sendvič, celk.rozměr 1000/1950mm D+M</t>
  </si>
  <si>
    <t>NK01</t>
  </si>
  <si>
    <t>Okno plast 3dílné O+S, dvojsklo 2500/1200mm D+M</t>
  </si>
  <si>
    <t>771130111R00</t>
  </si>
  <si>
    <t>Obklad soklíků rovných do tmele výšky do 100 mm</t>
  </si>
  <si>
    <t>1.01a : 10,4*2+13,2*2-2*3-1,2+0,3*4</t>
  </si>
  <si>
    <t>1.01b : 26,8*2+3,4*2-2</t>
  </si>
  <si>
    <t>1.G1-1.G8 : (4,3*2+6,9*2-2,6)*8</t>
  </si>
  <si>
    <t>1.G9-1.G10 : (4,3*2+10,4*2-2,6)*2</t>
  </si>
  <si>
    <t>1.G11-1.G12 : (4,3*2+10,4*2-2,6*2)*2</t>
  </si>
  <si>
    <t>771479001R00</t>
  </si>
  <si>
    <t>Řezání dlaždic keramických pro soklíky</t>
  </si>
  <si>
    <t>59764203R</t>
  </si>
  <si>
    <t>Dlažba slinutá matná 300x300x9 mm</t>
  </si>
  <si>
    <t xml:space="preserve">  1.01a : 10,4*2+13,2*2-2*3-1,2+0,3*4</t>
  </si>
  <si>
    <t xml:space="preserve">  1.01b : 26,8*2+3,4*2-2</t>
  </si>
  <si>
    <t xml:space="preserve">  1.G1-1.G8 : (4,3*2+6,9*2-2,6)*8</t>
  </si>
  <si>
    <t xml:space="preserve">  1.G9-1.G10 : (4,3*2+10,4*2-2,6)*2</t>
  </si>
  <si>
    <t xml:space="preserve">  1.G11-1.G12 : (4,3*2+10,4*2-2,6*2)*2</t>
  </si>
  <si>
    <t>360*0,1*1,15</t>
  </si>
  <si>
    <t>998771202R00</t>
  </si>
  <si>
    <t>Přesun hmot pro podlahy z dlaždic, výšky do 12 m</t>
  </si>
  <si>
    <t>777215226R00</t>
  </si>
  <si>
    <t>Podlahy ze stěrky samonivelační nabázi akrylátové pryskyřice tl.10 mm</t>
  </si>
  <si>
    <t>včetně dvousložkové epoxidové penetrace.</t>
  </si>
  <si>
    <t>998777202R00</t>
  </si>
  <si>
    <t>Přesun hmot pro podlahy syntetické, výšky do 12 m</t>
  </si>
  <si>
    <t>783201831R00</t>
  </si>
  <si>
    <t>Odstr. nátěrů z kovových konstr. chem.odstraňovači</t>
  </si>
  <si>
    <t>6,28*0,1*3*24</t>
  </si>
  <si>
    <t>783225100R00</t>
  </si>
  <si>
    <t>Nátěr syntetický kovových konstrukcí 2x + 1x email</t>
  </si>
  <si>
    <t>včetně pomocného lešení.</t>
  </si>
  <si>
    <t>783226100R00</t>
  </si>
  <si>
    <t>Nátěr syntetický kovových konstrukcí základní</t>
  </si>
  <si>
    <t>783904811R00</t>
  </si>
  <si>
    <t>Odrezivění kovových konstrukcí</t>
  </si>
  <si>
    <t>784111102R00</t>
  </si>
  <si>
    <t>Penetrace podkladu nátěrem  2 x</t>
  </si>
  <si>
    <t>nové příčky : (10,4*4+7*8+35,6+3,4)*2,9*2</t>
  </si>
  <si>
    <t>784142112R00</t>
  </si>
  <si>
    <t>Malba vápenná, bílá, bez penetrace 2 x</t>
  </si>
  <si>
    <t>786622211RT2</t>
  </si>
  <si>
    <t>Žaluzie horizontální vnitřní AL lamely bílé včetně dodávky žaluzie</t>
  </si>
  <si>
    <t>NK01 : 2,5*1,2*8</t>
  </si>
  <si>
    <t>998786201R00</t>
  </si>
  <si>
    <t>Přesun hmot pro zastiň. techniku, výšky do 6 m</t>
  </si>
  <si>
    <t>430.2</t>
  </si>
  <si>
    <t>D+M ocel. sloupů z U č.220, oboustr.patní plechy, kotvení, podlití zálivk.maltou,propoj.pás.50/5mm  vč.úpravy stáva.sloupů pro montáž nových sloupů - odstranění svislé výztuhy, vše dle PD, D+M</t>
  </si>
  <si>
    <t>48</t>
  </si>
  <si>
    <t>431</t>
  </si>
  <si>
    <t>Odstranění venkovního přístřešku včetně likvidace odpadu</t>
  </si>
  <si>
    <t>sb</t>
  </si>
  <si>
    <t>979086112R00</t>
  </si>
  <si>
    <t>Nakládání nebo překládání suti a vybouraných hmot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</si>
  <si>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</si>
  <si>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</si>
  <si>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</si>
  <si>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</si>
  <si>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</si>
  <si>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</si>
  <si>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</si>
  <si>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</si>
  <si>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</si>
  <si>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</si>
  <si>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</si>
  <si>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</si>
  <si>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</si>
  <si>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</si>
  <si>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</si>
  <si>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</si>
  <si>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</si>
  <si>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RTS 18/ II</t>
  </si>
  <si>
    <t>END</t>
  </si>
  <si>
    <t>113107630R00</t>
  </si>
  <si>
    <t>Odstranění podkladu nad 50 m2,kam.drcené tl.30 cm</t>
  </si>
  <si>
    <t>341</t>
  </si>
  <si>
    <t>113108412R00</t>
  </si>
  <si>
    <t>Odstranění asfaltové vrstvy pl.nad 50 m2, tl.12 cm</t>
  </si>
  <si>
    <t>122201101R00</t>
  </si>
  <si>
    <t>Odkopávky nezapažené v hor. 3 do 100 m3</t>
  </si>
  <si>
    <t>Asf : 287*0,3*1,1</t>
  </si>
  <si>
    <t>ZD : 442*0,3*1,1</t>
  </si>
  <si>
    <t>BD : 38*0,3*1,1</t>
  </si>
  <si>
    <t>122201109R00</t>
  </si>
  <si>
    <t>Příplatek za lepivost - odkopávky v hor. 3</t>
  </si>
  <si>
    <t>2*89,004</t>
  </si>
  <si>
    <t>2*16,72</t>
  </si>
  <si>
    <t>162701105R00</t>
  </si>
  <si>
    <t>Vodorovné přemístění výkopku z hor.1-4 do 10000 m</t>
  </si>
  <si>
    <t>-89,004</t>
  </si>
  <si>
    <t>-16,72</t>
  </si>
  <si>
    <t>89,004</t>
  </si>
  <si>
    <t>16,72</t>
  </si>
  <si>
    <t>171102105R00</t>
  </si>
  <si>
    <t>Uložení sypaniny do násypů, zhutn, na 103% PS</t>
  </si>
  <si>
    <t>38*0,4*1,1</t>
  </si>
  <si>
    <t>175101201R00</t>
  </si>
  <si>
    <t>Obsyp objektu bez prohození sypaniny</t>
  </si>
  <si>
    <t>(6,7*2+6,3*2+4+7,25+7,69)*0,25*1</t>
  </si>
  <si>
    <t>(7,763*2+10,33*2+58,25+5,474+6,761+12,405)*0,25*1</t>
  </si>
  <si>
    <t>8*6*1</t>
  </si>
  <si>
    <t>175101209R00</t>
  </si>
  <si>
    <t>Příplatek za prohození sypaniny pro obsyp objektu</t>
  </si>
  <si>
    <t>180403111R00</t>
  </si>
  <si>
    <t>Založení trávníku parterového výsevem v rovině</t>
  </si>
  <si>
    <t>6,7*1*2</t>
  </si>
  <si>
    <t>7,7*2</t>
  </si>
  <si>
    <t>6,2*1*2</t>
  </si>
  <si>
    <t>7,25*2</t>
  </si>
  <si>
    <t>4*0,5</t>
  </si>
  <si>
    <t>181101102R00</t>
  </si>
  <si>
    <t>Úprava pláně v zářezech v hor. 1-4, se zhutněním</t>
  </si>
  <si>
    <t>Asf : 287</t>
  </si>
  <si>
    <t>ZD : 442</t>
  </si>
  <si>
    <t>181201102R00</t>
  </si>
  <si>
    <t>Úprava pláně v násypech v hor. 1-4, se zhutněním</t>
  </si>
  <si>
    <t>183403114R00</t>
  </si>
  <si>
    <t>Obdělání půdy kultivátorováním v rovině</t>
  </si>
  <si>
    <t>8*6</t>
  </si>
  <si>
    <t>183403161R00</t>
  </si>
  <si>
    <t>Obdělání půdy válením, v rovině</t>
  </si>
  <si>
    <t>00572420R</t>
  </si>
  <si>
    <t>Směs travní parková III. dekorativní PROFI á 25 kg</t>
  </si>
  <si>
    <t>20</t>
  </si>
  <si>
    <t>564112225R00</t>
  </si>
  <si>
    <t>Podklad z bet.recyklátu fr.16-32 po zhutn.tl.25 cm</t>
  </si>
  <si>
    <t>BD : 38</t>
  </si>
  <si>
    <t>564871111R00</t>
  </si>
  <si>
    <t>Podklad ze štěrkodrti po zhutnění tloušťky 25 cm 16-32</t>
  </si>
  <si>
    <t>564871111RT2</t>
  </si>
  <si>
    <t>Podklad ze štěrkodrti po zhutnění tloušťky 25 cm štěrkodrť frakce 0-32 mm</t>
  </si>
  <si>
    <t>573111112R00</t>
  </si>
  <si>
    <t>Postřik živičný infiltr.+ posyp,z asfaltu 1 kg/m2</t>
  </si>
  <si>
    <t>287</t>
  </si>
  <si>
    <t>573231111R00</t>
  </si>
  <si>
    <t>Postřik živičný spojovací z emulze 0,5-0,7 kg/m2</t>
  </si>
  <si>
    <t>577112113RT2</t>
  </si>
  <si>
    <t>Beton asfalt. ACO 11 S modifik. š. do 3 m, tl.4 cm plochy 201-1000 m2</t>
  </si>
  <si>
    <t>577151123RT2</t>
  </si>
  <si>
    <t>Beton asfalt. ACL 16+ ložný, š. do 3 m, tl. 6 cm plochy 201-1000 m2</t>
  </si>
  <si>
    <t>596215040R00</t>
  </si>
  <si>
    <t>Kladení zámkové dlažby tl. 8 cm do drtě tl. 4 cm</t>
  </si>
  <si>
    <t>596291113R00</t>
  </si>
  <si>
    <t xml:space="preserve">Řezání zámkové dlažby tl. 80 mm </t>
  </si>
  <si>
    <t>440*0,25</t>
  </si>
  <si>
    <t>38*0,5</t>
  </si>
  <si>
    <t>596921113R00</t>
  </si>
  <si>
    <t>Kladení bet.veget. dlaždic,lože 30 mm,pl.do 500 m2</t>
  </si>
  <si>
    <t>59228263R</t>
  </si>
  <si>
    <t>Tvárnice zatravňovací  600x400x80 mm přírodní šedá</t>
  </si>
  <si>
    <t>ZD : 442/(0,6*0,4)*1,1</t>
  </si>
  <si>
    <t>592451170R</t>
  </si>
  <si>
    <t>Dlažba 20x10x8 cm přírodní</t>
  </si>
  <si>
    <t>BD : 38*1,1</t>
  </si>
  <si>
    <t>917762111R00</t>
  </si>
  <si>
    <t>Osazení ležat. obrub. bet. s opěrou,lože z C 12/15</t>
  </si>
  <si>
    <t>58,25+2,5+7,2</t>
  </si>
  <si>
    <t>917862111RT7</t>
  </si>
  <si>
    <t>Osazení stojat. obrub.bet. s opěrou,lože z C 12/15 včetně obrubníku ABO 2 - 15 100/15/25</t>
  </si>
  <si>
    <t>6,7*2+6,3*2+4+7,25+7,69</t>
  </si>
  <si>
    <t>7,763*2+10,33*2+58,25+5,474+6,761+12,405</t>
  </si>
  <si>
    <t>59217476R</t>
  </si>
  <si>
    <t>Obrubník silniční nájezdový 1000/150/150 šedý</t>
  </si>
  <si>
    <t>(58,25+2,5+7,2)*1,05</t>
  </si>
  <si>
    <t>998223011R00</t>
  </si>
  <si>
    <t>Přesun hmot, pozemní komunikace, kryt dlážděný</t>
  </si>
  <si>
    <t>998225111R00</t>
  </si>
  <si>
    <t>Přesun hmot, pozemní komunikace, kryt živičný</t>
  </si>
  <si>
    <t>979990113R00</t>
  </si>
  <si>
    <t>Poplatek za skládku suti-obal.kam-asfalt nad 30x30</t>
  </si>
  <si>
    <t>133210012R00</t>
  </si>
  <si>
    <t>Hloubení šachet zem.vrtákem hor.3-4;D 30cm,hl.100cm</t>
  </si>
  <si>
    <t>1*14</t>
  </si>
  <si>
    <t>181006112R00</t>
  </si>
  <si>
    <t>Rozprostření zemin v rov./sklonu 1:5, tl. do 15 cm</t>
  </si>
  <si>
    <t>0,15*0,15*3,14*14*0,15</t>
  </si>
  <si>
    <t>338171111R00</t>
  </si>
  <si>
    <t>Osazení sloupků plot.oc.do 2 m do patek, zalití MC</t>
  </si>
  <si>
    <t>8+6</t>
  </si>
  <si>
    <t>553462015R</t>
  </si>
  <si>
    <t>Sloupek plotový  d 48 mm, výška 275 cm pozinkovaná ocel + PVC</t>
  </si>
  <si>
    <t>998152122R00</t>
  </si>
  <si>
    <t>Přesun hmot, oplocení</t>
  </si>
  <si>
    <t>767911130RT1</t>
  </si>
  <si>
    <t>Montáž oplocení z pletiva v.do 2,0 m,napínací drát vč. dodávky pletiva, napínacího drátu a napínáku</t>
  </si>
  <si>
    <t>2,4+2,5*2+2,4</t>
  </si>
  <si>
    <t>3,2+3*4+2,7</t>
  </si>
  <si>
    <t>BR1</t>
  </si>
  <si>
    <t>Brána 2kř kovová otevíravá 3540/2000mm vč.sloupků D+M</t>
  </si>
  <si>
    <t>BR2</t>
  </si>
  <si>
    <t>998767201R00</t>
  </si>
  <si>
    <t>Přesun hmot pro zámečnické konstr., výšky do 6 m</t>
  </si>
  <si>
    <t xml:space="preserve"> </t>
  </si>
  <si>
    <t>celkem</t>
  </si>
  <si>
    <t xml:space="preserve">  číslo pol.</t>
  </si>
  <si>
    <t xml:space="preserve">   název položky</t>
  </si>
  <si>
    <t xml:space="preserve">    m.j.</t>
  </si>
  <si>
    <t xml:space="preserve">   množství</t>
  </si>
  <si>
    <t xml:space="preserve">  cena jedn.</t>
  </si>
  <si>
    <t xml:space="preserve">  dodávka</t>
  </si>
  <si>
    <t xml:space="preserve">   materiál</t>
  </si>
  <si>
    <t xml:space="preserve">   montáž  jedn.</t>
  </si>
  <si>
    <t xml:space="preserve">  montáž</t>
  </si>
  <si>
    <t xml:space="preserve">           A/</t>
  </si>
  <si>
    <t xml:space="preserve">ELEKTROROZVODY  </t>
  </si>
  <si>
    <t>materiál :</t>
  </si>
  <si>
    <t>kabel CYKY-J 4x16mm2</t>
  </si>
  <si>
    <t>trubka univolt pr. 36mm</t>
  </si>
  <si>
    <t>vodič CYA16mm2/ZŽ</t>
  </si>
  <si>
    <t>krabice KO125</t>
  </si>
  <si>
    <t>ks</t>
  </si>
  <si>
    <t>svorka SZ</t>
  </si>
  <si>
    <t>drát FeZn pr.10mm</t>
  </si>
  <si>
    <t>zemnicí tyč ZT1,5m</t>
  </si>
  <si>
    <t>svorka SJ02 k zem. tyči</t>
  </si>
  <si>
    <t>vodič CYA 10mm2/ZŽ</t>
  </si>
  <si>
    <t>svorka SP1</t>
  </si>
  <si>
    <t>kabel CYKY-J 5x2,5mm2</t>
  </si>
  <si>
    <t>kabel CYKY-J 3x1,5mm2</t>
  </si>
  <si>
    <t>kabel CYKY-O 3x1,5mm2</t>
  </si>
  <si>
    <t>kabel CYKY-J 3x2,5mm2</t>
  </si>
  <si>
    <t>kabel CYKY-J 5x6mm2</t>
  </si>
  <si>
    <t>kabel JYTY 2x1mm2</t>
  </si>
  <si>
    <t>šňůra CYSY 2x1mm2</t>
  </si>
  <si>
    <t>krabice OBO IP54</t>
  </si>
  <si>
    <t>lišta vkládací LV20x20mm</t>
  </si>
  <si>
    <t>lišta vkládací LV40x40mm</t>
  </si>
  <si>
    <t>žlab kabelový Merkur 50x50mm vč. příslušenství</t>
  </si>
  <si>
    <t>žlab kabelový Merkur 100x50mm vč. přísluš.</t>
  </si>
  <si>
    <t>žlab kabelový Merkur 100x100mm vč. přísluš.</t>
  </si>
  <si>
    <t>vypínač nástěnný, ABB, 1 pól. 250V/10A, řaz.1</t>
  </si>
  <si>
    <t>stř. přepínač nástěnný, ABB, 250V/10A, řaz.6</t>
  </si>
  <si>
    <t>zásuvka nástěnná ABB, 250V/16A, IP44</t>
  </si>
  <si>
    <t>zásuvka nástěnná IZS 3253</t>
  </si>
  <si>
    <t>inst. tlačítko nástěnné ABB, 250V/10A, IP44, 1/0</t>
  </si>
  <si>
    <t xml:space="preserve">čidlo soumrakové </t>
  </si>
  <si>
    <t>termostat prostorový programovatelný</t>
  </si>
  <si>
    <t>svorkovnice stožárová</t>
  </si>
  <si>
    <t>pojistka E27/6A</t>
  </si>
  <si>
    <t xml:space="preserve">SOUČET : MATERIÁL </t>
  </si>
  <si>
    <t>Podružný materiál    5%</t>
  </si>
  <si>
    <t>SOUČET : MATERIÁL</t>
  </si>
  <si>
    <t>montáž :</t>
  </si>
  <si>
    <t>demontážní práce</t>
  </si>
  <si>
    <t>h</t>
  </si>
  <si>
    <t>vytýčení kabelových tras</t>
  </si>
  <si>
    <t>provedení lištovodů a kabelových žlabů</t>
  </si>
  <si>
    <t>uložení kabelů</t>
  </si>
  <si>
    <t>ukončení a zapojení vodičů v rozvaděčích</t>
  </si>
  <si>
    <t>kompletace zásuvek, ovladačů, krabic</t>
  </si>
  <si>
    <t>osazení a zapojení svítidel vč. svítidel VO</t>
  </si>
  <si>
    <t>rozvaděče - montáž, osazení</t>
  </si>
  <si>
    <t>nepředvídané montážní práce</t>
  </si>
  <si>
    <t>SOUČET : MONTÁŽ</t>
  </si>
  <si>
    <t>SOUČET : MATERIÁL + MONTÁŽ</t>
  </si>
  <si>
    <t>Prav "M" - PPV    8%</t>
  </si>
  <si>
    <t>ZÁKLADNÍ  NÁKLADY :</t>
  </si>
  <si>
    <t xml:space="preserve">           B/</t>
  </si>
  <si>
    <t>DODÁVKY :</t>
  </si>
  <si>
    <t>Rozvaděč RH (viz v.č.02)</t>
  </si>
  <si>
    <t>Rozvaděč RG1-RG12 (viz v.č.03)</t>
  </si>
  <si>
    <t>Stožár sadový pozinkovaný SB5</t>
  </si>
  <si>
    <t>Elektrický přímotop Ecoflex, 230V/1000W</t>
  </si>
  <si>
    <t>Svítidlo sadové LED, 230V/30W, IP65</t>
  </si>
  <si>
    <t>Svítidlo zářivkové s krytem, 2x36W, IP65, komplet</t>
  </si>
  <si>
    <t>Svítidlo nástěnné LED, 230V/17W, IP44</t>
  </si>
  <si>
    <t xml:space="preserve">SOUČET :  </t>
  </si>
  <si>
    <t>Doprava, přesun</t>
  </si>
  <si>
    <t>ZÁKLADNÍ NÁKLADY :</t>
  </si>
  <si>
    <t xml:space="preserve">           C/</t>
  </si>
  <si>
    <t xml:space="preserve">ZEDNICKÉ VÝPOMOCI </t>
  </si>
  <si>
    <t xml:space="preserve"> Nab. cena</t>
  </si>
  <si>
    <t>Zednické výpomoci  (prostupy, průvrty),</t>
  </si>
  <si>
    <t>zapravení</t>
  </si>
  <si>
    <t xml:space="preserve">           D/   </t>
  </si>
  <si>
    <t>ZEMNÍ PRÁCE</t>
  </si>
  <si>
    <t xml:space="preserve">Vytýčení trasy </t>
  </si>
  <si>
    <t>km</t>
  </si>
  <si>
    <t>Výkop kab. rýhy 35x80cm/tř.3, ručně</t>
  </si>
  <si>
    <t>Výkop kab. rýhy 25x100cm/tř.3, ručně</t>
  </si>
  <si>
    <t>Výkop jámy pro stožár VO</t>
  </si>
  <si>
    <t>Kabelové lože pískové</t>
  </si>
  <si>
    <t>Chránička kopoflex pr.50mm</t>
  </si>
  <si>
    <t>Fólie výstražná š.22cm</t>
  </si>
  <si>
    <t>Zához kabel. rýhy 35x80m/tř.3, ručně</t>
  </si>
  <si>
    <t>Zához kabel. rýhy 35x100cm/tř.3</t>
  </si>
  <si>
    <t>Zhutnění zásypu kabel .rýhy</t>
  </si>
  <si>
    <t>Provizorní úprava terénu zeminou tř.3</t>
  </si>
  <si>
    <t>SOUČET  :</t>
  </si>
  <si>
    <t>SOUČET : MONT. + MATER.</t>
  </si>
  <si>
    <t xml:space="preserve"> Prav. "M"</t>
  </si>
  <si>
    <t>PPV  1%</t>
  </si>
  <si>
    <t>ZÁKLADNÍ   NÁKLADY :</t>
  </si>
  <si>
    <t xml:space="preserve">           E/   </t>
  </si>
  <si>
    <t>REVIZNÍ ČINNOST</t>
  </si>
  <si>
    <t xml:space="preserve">Výchozí revize el. zařízení </t>
  </si>
  <si>
    <t>ZÁKLADNÍ NÁKLADY</t>
  </si>
  <si>
    <t>Přestavba obj.č.1 obecní farmy Loučka</t>
  </si>
  <si>
    <t>na garáže a sklady v Dambořicích</t>
  </si>
  <si>
    <t>ELEKTROROZVODY</t>
  </si>
  <si>
    <t>NÁVRH ROZPOČTU</t>
  </si>
  <si>
    <t>*************************</t>
  </si>
  <si>
    <t>Rekapitulace</t>
  </si>
  <si>
    <t>Elektrorozvody  (materiál, montáž)</t>
  </si>
  <si>
    <t>Dodávky</t>
  </si>
  <si>
    <t>Zednické výpomoci</t>
  </si>
  <si>
    <t xml:space="preserve">           D/</t>
  </si>
  <si>
    <t xml:space="preserve">           E/</t>
  </si>
  <si>
    <t>Revizní činnost výchozí</t>
  </si>
  <si>
    <t>******************************************************</t>
  </si>
  <si>
    <t>*********************</t>
  </si>
  <si>
    <t>ZÁKLADNÍ  NÁKLADY  bez DPH  CELKEM</t>
  </si>
  <si>
    <t>D.1.4.</t>
  </si>
  <si>
    <t>Elektroinstalace</t>
  </si>
  <si>
    <t>M21</t>
  </si>
  <si>
    <t>VNaON</t>
  </si>
  <si>
    <t>Vedlejší a ostatní náklady</t>
  </si>
  <si>
    <t>Stavba :</t>
  </si>
  <si>
    <t>2018122090 Přestavby obj.č.1 farmy Loučka na garáže a sklady</t>
  </si>
  <si>
    <t>Rozpočet:</t>
  </si>
  <si>
    <t>Objekt :</t>
  </si>
  <si>
    <t>04 Vedlejší a ostatní náklady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</si>
  <si>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</si>
  <si>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</si>
  <si>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</si>
  <si>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</si>
  <si>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</si>
  <si>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</si>
  <si>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</si>
  <si>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001</t>
  </si>
  <si>
    <t>00511-1020.00R</t>
  </si>
  <si>
    <t xml:space="preserve">Vytyčení stavby </t>
  </si>
  <si>
    <t>Soubor</t>
  </si>
  <si>
    <t xml:space="preserve">Geodetické zaměření rohů stavby, stabilizace bodů a sestavení laviček. </t>
  </si>
  <si>
    <t>Vyhotovení protokolu o vytyčení stavby se seznamem souřadnic vytyčených bodů a jejich polohopisnými (S-JTSK) a výškopisnými (Bpv) hodnotami.</t>
  </si>
  <si>
    <t>00511-1021.00R</t>
  </si>
  <si>
    <t xml:space="preserve">Vytyčení inženýrských sítí </t>
  </si>
  <si>
    <t xml:space="preserve">Zaměření a vytýčení stávajících inženýrských sítí v místě stavby z hlediska jejich ochrany při provádění stavby.				</t>
  </si>
  <si>
    <t>00512-1010.00R</t>
  </si>
  <si>
    <t>Vybudování zařízení staveniště jednoznačný popis prací dle ceníku RTS</t>
  </si>
  <si>
    <t>soubor</t>
  </si>
  <si>
    <t>005 12-1010 Vybudování zařízení staveniště    -    Do této položky patří náklady s případným vypracováním projektové dokumentace zařízení staveniště, zřízením přípojek energií k objektům zařízení staveniště, vybudování případných měřících odběrných míst a zařízení, případná příprava území pro objekty zařízení stavenioště a vlastní vybudování objektů zařízení staveniště</t>
  </si>
  <si>
    <t>00512-1020.00R</t>
  </si>
  <si>
    <t>Provoz zařízení staveniště jednoznačný popis prací dle ceníku RTS</t>
  </si>
  <si>
    <t>005 12-1020 Provoz zařízení staveniště   -   Do této položky patří náklady na 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</si>
  <si>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00512-1030.00R</t>
  </si>
  <si>
    <t>Odstranění zařízení staveniště jednoznačný popis prací dle ceníku RTS</t>
  </si>
  <si>
    <t>005 12-1030 Odstranění zařízení staveniště    -    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</si>
  <si>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00524-1010.00R</t>
  </si>
  <si>
    <t>Dokumentace skutečného provedení stavby jednoznačný popis prací dle ceníku RTS</t>
  </si>
  <si>
    <t>005 24-1010 Dokumentace skutečného provedení stavby    -    Do této položky patří náklady na vypracování dokumentace skutečného provedení stavby. Položka zahrnuje i náklady na potřebné zaměření skutečného provedení stavby.</t>
  </si>
  <si>
    <t>Celkem za</t>
  </si>
  <si>
    <t>001 Vedlejší a ostatní náklady</t>
  </si>
  <si>
    <t>02 Zpevněné plochy</t>
  </si>
  <si>
    <t>132201201R00</t>
  </si>
  <si>
    <t xml:space="preserve">Hloubení rýh šířky do 200 cm v hor.3 do 100 m3 </t>
  </si>
  <si>
    <t>32*1*1,5+24*1*1,5+11,5*1*1,45</t>
  </si>
  <si>
    <t>132201209R00</t>
  </si>
  <si>
    <t xml:space="preserve">Příplatek za lepivost - hloubení rýh 200cm v hor.3 </t>
  </si>
  <si>
    <t>133201101R00</t>
  </si>
  <si>
    <t xml:space="preserve">Hloubení šachet v hor.3 do 100 m3 </t>
  </si>
  <si>
    <t>V položce je kalkulováno i svislé přemístění výkopku.</t>
  </si>
  <si>
    <t>1,5*1,5*1,9</t>
  </si>
  <si>
    <t>133201109R00</t>
  </si>
  <si>
    <t xml:space="preserve">Příplatek za lepivost - hloubení šachet v hor.3 </t>
  </si>
  <si>
    <t>151101101R00</t>
  </si>
  <si>
    <t xml:space="preserve">Pažení a rozepření stěn rýh - příložné - hl. do 2m </t>
  </si>
  <si>
    <t>Odstranění pažení a rozepření se oceňuje samostatně.</t>
  </si>
  <si>
    <t>40*1,7*2</t>
  </si>
  <si>
    <t>151101111R00</t>
  </si>
  <si>
    <t xml:space="preserve">Odstranění paženi stěn rýh - příložné - hl. do 2 m </t>
  </si>
  <si>
    <t>161101101R00</t>
  </si>
  <si>
    <t xml:space="preserve">Svislé přemístění výkopku z hor.1-4 do 2,5 m </t>
  </si>
  <si>
    <t xml:space="preserve">Vodorovné přemístění výkopku z hor.1-4 do 10000 m </t>
  </si>
  <si>
    <t>30,375+6,75</t>
  </si>
  <si>
    <t xml:space="preserve">Nakládání výkopku z hor.1-4 v množství do 100 m3 </t>
  </si>
  <si>
    <t>171206111R00</t>
  </si>
  <si>
    <t xml:space="preserve">Uložení zemin do násypů předeps. tvarů s urovnáním </t>
  </si>
  <si>
    <t xml:space="preserve">Zásyp jam, rýh, šachet se zhutněním </t>
  </si>
  <si>
    <t>100,675+4,275-37,125</t>
  </si>
  <si>
    <t>175101101RT2</t>
  </si>
  <si>
    <t>Obsyp potrubí bez prohození sypaniny s dodáním štěrkopísku frakce 0 - 22 mm</t>
  </si>
  <si>
    <t>67,5*0,45*1</t>
  </si>
  <si>
    <t>1 Zemní práce</t>
  </si>
  <si>
    <t>4</t>
  </si>
  <si>
    <t>Vodorovné konstrukce</t>
  </si>
  <si>
    <t>451573111R00</t>
  </si>
  <si>
    <t>Lože pod potrubí ze štěrkopísku do 32 mm s dodáním štěrkopísku</t>
  </si>
  <si>
    <t>Položka je určena pro práce v otevřeném výkopu, pro práce ve štole se k položce používá příplatek 45154-1192.</t>
  </si>
  <si>
    <t>67,5*0,1*1</t>
  </si>
  <si>
    <t>4 Vodorovné konstrukce</t>
  </si>
  <si>
    <t>8</t>
  </si>
  <si>
    <t>Trubní vedení</t>
  </si>
  <si>
    <t>871275221U00</t>
  </si>
  <si>
    <t xml:space="preserve">Potr.PVC-systém KG třídy SN8 DN125  D+M </t>
  </si>
  <si>
    <t>871315221U00</t>
  </si>
  <si>
    <t xml:space="preserve">Potr.PVC-systém KG třídy SN8 DN150 D+M </t>
  </si>
  <si>
    <t>892573111R00</t>
  </si>
  <si>
    <t xml:space="preserve">Zabezpečení konců kanal. potrubí DN do 200, vodou </t>
  </si>
  <si>
    <t>sada</t>
  </si>
  <si>
    <t>894811144U00</t>
  </si>
  <si>
    <t xml:space="preserve">Šcht PVC RV 400/160 P 40t -1980MM </t>
  </si>
  <si>
    <t>8 Trubní vedení</t>
  </si>
  <si>
    <t>89</t>
  </si>
  <si>
    <t>Ostatní konstrukce na trubním vedení</t>
  </si>
  <si>
    <t>892571111R00</t>
  </si>
  <si>
    <t xml:space="preserve">Zkouška těsnosti kanalizace DN do 200, vodou </t>
  </si>
  <si>
    <t>89 Ostatní konstrukce na trubním vedení</t>
  </si>
  <si>
    <t>97</t>
  </si>
  <si>
    <t>Prorážení otvorů</t>
  </si>
  <si>
    <t>971042341R00</t>
  </si>
  <si>
    <t xml:space="preserve">Vybourání otvorů zdi betonové pl. 0,09 m2, tl.30cm </t>
  </si>
  <si>
    <t>97 Prorážení otvorů</t>
  </si>
  <si>
    <t>998276101R00</t>
  </si>
  <si>
    <t xml:space="preserve">Přesun hmot, trubní vedení plastová, otevř. výkop </t>
  </si>
  <si>
    <t>99 Staveništní přesun hmot</t>
  </si>
  <si>
    <t>D.1.2.</t>
  </si>
  <si>
    <t>Kanalizace</t>
  </si>
  <si>
    <t>Položkový rozpočet stavby (k vyplnění do VŘ)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</si>
</sst>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&quot; Kč&quot;#,##0.00_);\(&quot; Kč&quot;#,##0.00\)"/>
    <numFmt numFmtId="166" formatCode="0.00000"/>
  </numFmts>
  <fonts count="42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9"/>
      <name val="Arial CE"/>
      <charset val="238"/>
    </font>
    <font>
      <sz val="10"/>
      <name val="Arial CE"/>
      <charset val="238"/>
    </font>
    <font>
      <sz val="10"/>
      <name val="Arial CE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8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color rgb="FF00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4" fillId="0" borderId="0"/>
  </cellStyleXfs>
  <cellXfs count="38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21" fillId="0" borderId="0" xfId="0" applyNumberFormat="1" applyFont="1" applyBorder="1" applyAlignment="1">
      <alignment horizontal="center" vertical="top" wrapText="1" shrinkToFit="1"/>
    </xf>
    <xf numFmtId="164" fontId="21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22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164" fontId="21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8" fillId="0" borderId="0" xfId="0" applyNumberFormat="1" applyFont="1"/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2" fontId="0" fillId="0" borderId="0" xfId="0" applyNumberFormat="1"/>
    <xf numFmtId="0" fontId="23" fillId="0" borderId="0" xfId="0" applyFont="1"/>
    <xf numFmtId="165" fontId="23" fillId="0" borderId="0" xfId="0" applyNumberFormat="1" applyFont="1"/>
    <xf numFmtId="165" fontId="8" fillId="0" borderId="0" xfId="0" applyNumberFormat="1" applyFont="1"/>
    <xf numFmtId="2" fontId="23" fillId="0" borderId="0" xfId="0" applyNumberFormat="1" applyFont="1"/>
    <xf numFmtId="4" fontId="23" fillId="0" borderId="0" xfId="0" applyNumberFormat="1" applyFont="1"/>
    <xf numFmtId="9" fontId="23" fillId="0" borderId="0" xfId="0" applyNumberFormat="1" applyFont="1"/>
    <xf numFmtId="3" fontId="0" fillId="0" borderId="34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/>
    </xf>
    <xf numFmtId="3" fontId="0" fillId="0" borderId="35" xfId="0" applyNumberFormat="1" applyBorder="1" applyAlignment="1">
      <alignment vertical="center" wrapText="1"/>
    </xf>
    <xf numFmtId="3" fontId="0" fillId="0" borderId="37" xfId="0" applyNumberFormat="1" applyBorder="1" applyAlignment="1">
      <alignment vertical="center" wrapText="1" shrinkToFit="1"/>
    </xf>
    <xf numFmtId="3" fontId="0" fillId="0" borderId="37" xfId="0" applyNumberFormat="1" applyBorder="1" applyAlignment="1">
      <alignment vertical="center" shrinkToFit="1"/>
    </xf>
    <xf numFmtId="49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0" fontId="26" fillId="0" borderId="0" xfId="2" applyFont="1"/>
    <xf numFmtId="0" fontId="27" fillId="0" borderId="0" xfId="2" applyFont="1" applyAlignment="1">
      <alignment horizontal="centerContinuous"/>
    </xf>
    <xf numFmtId="0" fontId="28" fillId="0" borderId="0" xfId="2" applyFont="1" applyAlignment="1">
      <alignment horizontal="centerContinuous"/>
    </xf>
    <xf numFmtId="0" fontId="28" fillId="0" borderId="0" xfId="2" applyFont="1" applyAlignment="1">
      <alignment horizontal="right"/>
    </xf>
    <xf numFmtId="49" fontId="29" fillId="0" borderId="47" xfId="2" applyNumberFormat="1" applyFont="1" applyBorder="1"/>
    <xf numFmtId="0" fontId="26" fillId="0" borderId="47" xfId="2" applyFont="1" applyBorder="1"/>
    <xf numFmtId="0" fontId="30" fillId="0" borderId="48" xfId="2" applyFont="1" applyBorder="1" applyAlignment="1">
      <alignment horizontal="right"/>
    </xf>
    <xf numFmtId="49" fontId="26" fillId="0" borderId="47" xfId="2" applyNumberFormat="1" applyFont="1" applyBorder="1" applyAlignment="1">
      <alignment horizontal="left"/>
    </xf>
    <xf numFmtId="0" fontId="26" fillId="0" borderId="49" xfId="2" applyFont="1" applyBorder="1"/>
    <xf numFmtId="49" fontId="29" fillId="0" borderId="52" xfId="2" applyNumberFormat="1" applyFont="1" applyBorder="1"/>
    <xf numFmtId="0" fontId="26" fillId="0" borderId="52" xfId="2" applyFont="1" applyBorder="1"/>
    <xf numFmtId="0" fontId="30" fillId="0" borderId="0" xfId="2" applyFont="1"/>
    <xf numFmtId="0" fontId="26" fillId="0" borderId="0" xfId="2" applyFont="1" applyAlignment="1">
      <alignment horizontal="right"/>
    </xf>
    <xf numFmtId="49" fontId="30" fillId="5" borderId="37" xfId="2" applyNumberFormat="1" applyFont="1" applyFill="1" applyBorder="1"/>
    <xf numFmtId="0" fontId="30" fillId="5" borderId="36" xfId="2" applyFont="1" applyFill="1" applyBorder="1" applyAlignment="1">
      <alignment horizontal="center"/>
    </xf>
    <xf numFmtId="0" fontId="30" fillId="5" borderId="37" xfId="2" applyFont="1" applyFill="1" applyBorder="1" applyAlignment="1">
      <alignment horizontal="center"/>
    </xf>
    <xf numFmtId="0" fontId="30" fillId="5" borderId="37" xfId="2" applyFont="1" applyFill="1" applyBorder="1" applyAlignment="1">
      <alignment horizontal="center" wrapText="1"/>
    </xf>
    <xf numFmtId="0" fontId="29" fillId="0" borderId="55" xfId="2" applyFont="1" applyBorder="1" applyAlignment="1">
      <alignment horizontal="center"/>
    </xf>
    <xf numFmtId="49" fontId="29" fillId="0" borderId="55" xfId="2" applyNumberFormat="1" applyFont="1" applyBorder="1" applyAlignment="1">
      <alignment horizontal="left"/>
    </xf>
    <xf numFmtId="0" fontId="29" fillId="0" borderId="34" xfId="2" applyFont="1" applyBorder="1"/>
    <xf numFmtId="0" fontId="26" fillId="0" borderId="35" xfId="2" applyFont="1" applyBorder="1" applyAlignment="1">
      <alignment horizontal="center"/>
    </xf>
    <xf numFmtId="0" fontId="26" fillId="0" borderId="35" xfId="2" applyFont="1" applyBorder="1" applyAlignment="1">
      <alignment horizontal="right"/>
    </xf>
    <xf numFmtId="0" fontId="26" fillId="0" borderId="36" xfId="2" applyFont="1" applyBorder="1"/>
    <xf numFmtId="0" fontId="26" fillId="0" borderId="27" xfId="2" applyFont="1" applyBorder="1"/>
    <xf numFmtId="0" fontId="26" fillId="0" borderId="38" xfId="2" applyFont="1" applyBorder="1"/>
    <xf numFmtId="0" fontId="31" fillId="0" borderId="0" xfId="2" applyFont="1"/>
    <xf numFmtId="0" fontId="32" fillId="0" borderId="56" xfId="2" applyFont="1" applyBorder="1" applyAlignment="1">
      <alignment horizontal="center" vertical="top"/>
    </xf>
    <xf numFmtId="49" fontId="32" fillId="0" borderId="56" xfId="2" applyNumberFormat="1" applyFont="1" applyBorder="1" applyAlignment="1">
      <alignment horizontal="left" vertical="top"/>
    </xf>
    <xf numFmtId="0" fontId="32" fillId="0" borderId="56" xfId="2" applyFont="1" applyBorder="1" applyAlignment="1">
      <alignment vertical="top" wrapText="1"/>
    </xf>
    <xf numFmtId="49" fontId="32" fillId="0" borderId="56" xfId="2" applyNumberFormat="1" applyFont="1" applyBorder="1" applyAlignment="1">
      <alignment horizontal="center" shrinkToFit="1"/>
    </xf>
    <xf numFmtId="4" fontId="32" fillId="0" borderId="56" xfId="2" applyNumberFormat="1" applyFont="1" applyBorder="1" applyAlignment="1">
      <alignment horizontal="right"/>
    </xf>
    <xf numFmtId="4" fontId="32" fillId="0" borderId="56" xfId="2" applyNumberFormat="1" applyFont="1" applyBorder="1"/>
    <xf numFmtId="166" fontId="32" fillId="0" borderId="56" xfId="2" applyNumberFormat="1" applyFont="1" applyBorder="1"/>
    <xf numFmtId="4" fontId="32" fillId="0" borderId="38" xfId="2" applyNumberFormat="1" applyFont="1" applyBorder="1"/>
    <xf numFmtId="0" fontId="30" fillId="0" borderId="55" xfId="2" applyFont="1" applyBorder="1" applyAlignment="1">
      <alignment horizontal="center"/>
    </xf>
    <xf numFmtId="49" fontId="30" fillId="0" borderId="55" xfId="2" applyNumberFormat="1" applyFont="1" applyBorder="1" applyAlignment="1">
      <alignment horizontal="left"/>
    </xf>
    <xf numFmtId="4" fontId="26" fillId="0" borderId="57" xfId="2" applyNumberFormat="1" applyFont="1" applyBorder="1"/>
    <xf numFmtId="0" fontId="35" fillId="0" borderId="0" xfId="2" applyFont="1" applyAlignment="1">
      <alignment wrapText="1"/>
    </xf>
    <xf numFmtId="0" fontId="26" fillId="5" borderId="37" xfId="2" applyFont="1" applyFill="1" applyBorder="1" applyAlignment="1">
      <alignment horizontal="center"/>
    </xf>
    <xf numFmtId="49" fontId="36" fillId="5" borderId="37" xfId="2" applyNumberFormat="1" applyFont="1" applyFill="1" applyBorder="1" applyAlignment="1">
      <alignment horizontal="left"/>
    </xf>
    <xf numFmtId="0" fontId="36" fillId="5" borderId="34" xfId="2" applyFont="1" applyFill="1" applyBorder="1"/>
    <xf numFmtId="0" fontId="26" fillId="5" borderId="35" xfId="2" applyFont="1" applyFill="1" applyBorder="1" applyAlignment="1">
      <alignment horizontal="center"/>
    </xf>
    <xf numFmtId="4" fontId="26" fillId="5" borderId="35" xfId="2" applyNumberFormat="1" applyFont="1" applyFill="1" applyBorder="1" applyAlignment="1">
      <alignment horizontal="right"/>
    </xf>
    <xf numFmtId="4" fontId="26" fillId="5" borderId="36" xfId="2" applyNumberFormat="1" applyFont="1" applyFill="1" applyBorder="1" applyAlignment="1">
      <alignment horizontal="right"/>
    </xf>
    <xf numFmtId="4" fontId="29" fillId="5" borderId="37" xfId="2" applyNumberFormat="1" applyFont="1" applyFill="1" applyBorder="1"/>
    <xf numFmtId="0" fontId="26" fillId="5" borderId="35" xfId="2" applyFont="1" applyFill="1" applyBorder="1"/>
    <xf numFmtId="4" fontId="29" fillId="5" borderId="36" xfId="2" applyNumberFormat="1" applyFont="1" applyFill="1" applyBorder="1"/>
    <xf numFmtId="3" fontId="26" fillId="0" borderId="0" xfId="2" applyNumberFormat="1" applyFont="1"/>
    <xf numFmtId="0" fontId="37" fillId="0" borderId="0" xfId="2" applyFont="1"/>
    <xf numFmtId="0" fontId="38" fillId="0" borderId="0" xfId="2" applyFont="1"/>
    <xf numFmtId="3" fontId="38" fillId="0" borderId="0" xfId="2" applyNumberFormat="1" applyFont="1" applyAlignment="1">
      <alignment horizontal="right"/>
    </xf>
    <xf numFmtId="4" fontId="38" fillId="0" borderId="0" xfId="2" applyNumberFormat="1" applyFont="1"/>
    <xf numFmtId="3" fontId="8" fillId="0" borderId="26" xfId="0" applyNumberFormat="1" applyFont="1" applyBorder="1"/>
    <xf numFmtId="3" fontId="8" fillId="0" borderId="34" xfId="0" applyNumberFormat="1" applyFont="1" applyBorder="1" applyAlignment="1">
      <alignment horizontal="left" vertical="center"/>
    </xf>
    <xf numFmtId="3" fontId="8" fillId="0" borderId="37" xfId="0" applyNumberFormat="1" applyFont="1" applyBorder="1" applyAlignment="1">
      <alignment vertical="center" wrapText="1" shrinkToFit="1"/>
    </xf>
    <xf numFmtId="3" fontId="8" fillId="0" borderId="37" xfId="0" applyNumberFormat="1" applyFont="1" applyBorder="1" applyAlignment="1">
      <alignment vertical="center" shrinkToFit="1"/>
    </xf>
    <xf numFmtId="3" fontId="0" fillId="0" borderId="26" xfId="0" applyNumberFormat="1" applyFont="1" applyBorder="1"/>
    <xf numFmtId="3" fontId="0" fillId="0" borderId="34" xfId="0" applyNumberFormat="1" applyFont="1" applyBorder="1" applyAlignment="1">
      <alignment horizontal="left" vertical="center"/>
    </xf>
    <xf numFmtId="3" fontId="0" fillId="0" borderId="37" xfId="0" applyNumberFormat="1" applyFont="1" applyBorder="1" applyAlignment="1">
      <alignment vertical="center" wrapText="1" shrinkToFit="1"/>
    </xf>
    <xf numFmtId="3" fontId="0" fillId="0" borderId="37" xfId="0" applyNumberFormat="1" applyFont="1" applyBorder="1" applyAlignment="1">
      <alignment vertical="center" shrinkToFit="1"/>
    </xf>
    <xf numFmtId="0" fontId="0" fillId="0" borderId="0" xfId="0" applyFont="1"/>
    <xf numFmtId="49" fontId="30" fillId="0" borderId="55" xfId="2" applyNumberFormat="1" applyFont="1" applyBorder="1" applyAlignment="1">
      <alignment horizontal="right"/>
    </xf>
    <xf numFmtId="4" fontId="39" fillId="6" borderId="60" xfId="2" applyNumberFormat="1" applyFont="1" applyFill="1" applyBorder="1" applyAlignment="1">
      <alignment horizontal="right" wrapText="1"/>
    </xf>
    <xf numFmtId="0" fontId="39" fillId="6" borderId="26" xfId="2" applyFont="1" applyFill="1" applyBorder="1" applyAlignment="1">
      <alignment horizontal="left" wrapText="1"/>
    </xf>
    <xf numFmtId="0" fontId="39" fillId="0" borderId="57" xfId="0" applyFont="1" applyBorder="1" applyAlignment="1">
      <alignment horizontal="right"/>
    </xf>
    <xf numFmtId="0" fontId="26" fillId="0" borderId="26" xfId="2" applyFont="1" applyBorder="1"/>
    <xf numFmtId="4" fontId="26" fillId="0" borderId="0" xfId="2" applyNumberFormat="1" applyFont="1"/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0" fillId="0" borderId="6" xfId="0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protection locked="0"/>
    </xf>
    <xf numFmtId="0" fontId="0" fillId="0" borderId="18" xfId="0" applyBorder="1" applyAlignment="1" applyProtection="1">
      <alignment vertical="top"/>
      <protection locked="0"/>
    </xf>
    <xf numFmtId="0" fontId="8" fillId="0" borderId="18" xfId="0" applyFont="1" applyFill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protection locked="0"/>
    </xf>
    <xf numFmtId="0" fontId="8" fillId="0" borderId="6" xfId="0" applyFont="1" applyBorder="1" applyAlignment="1" applyProtection="1">
      <alignment vertical="top"/>
      <protection locked="0"/>
    </xf>
    <xf numFmtId="4" fontId="16" fillId="0" borderId="40" xfId="0" applyNumberFormat="1" applyFont="1" applyBorder="1" applyAlignment="1" applyProtection="1">
      <alignment vertical="top" shrinkToFit="1"/>
      <protection locked="0"/>
    </xf>
    <xf numFmtId="4" fontId="16" fillId="0" borderId="0" xfId="0" applyNumberFormat="1" applyFont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 applyProtection="1">
      <alignment vertical="top" shrinkToFit="1"/>
      <protection locked="0"/>
    </xf>
    <xf numFmtId="4" fontId="8" fillId="3" borderId="18" xfId="0" applyNumberFormat="1" applyFont="1" applyFill="1" applyBorder="1" applyAlignment="1" applyProtection="1">
      <alignment vertical="top" shrinkToFit="1"/>
      <protection locked="0"/>
    </xf>
    <xf numFmtId="4" fontId="23" fillId="0" borderId="0" xfId="0" applyNumberFormat="1" applyFont="1" applyProtection="1"/>
    <xf numFmtId="2" fontId="23" fillId="8" borderId="0" xfId="0" applyNumberFormat="1" applyFont="1" applyFill="1" applyProtection="1">
      <protection locked="0"/>
    </xf>
    <xf numFmtId="0" fontId="23" fillId="8" borderId="0" xfId="0" applyFont="1" applyFill="1" applyProtection="1">
      <protection locked="0"/>
    </xf>
    <xf numFmtId="0" fontId="23" fillId="7" borderId="0" xfId="0" applyFont="1" applyFill="1"/>
    <xf numFmtId="0" fontId="8" fillId="7" borderId="0" xfId="0" applyFont="1" applyFill="1"/>
    <xf numFmtId="4" fontId="8" fillId="7" borderId="0" xfId="0" applyNumberFormat="1" applyFont="1" applyFill="1"/>
    <xf numFmtId="4" fontId="32" fillId="0" borderId="56" xfId="2" applyNumberFormat="1" applyFont="1" applyBorder="1" applyAlignment="1" applyProtection="1">
      <alignment horizontal="right"/>
      <protection locked="0"/>
    </xf>
    <xf numFmtId="0" fontId="39" fillId="6" borderId="26" xfId="2" applyFont="1" applyFill="1" applyBorder="1" applyAlignment="1" applyProtection="1">
      <alignment horizontal="left" wrapText="1"/>
      <protection locked="0"/>
    </xf>
    <xf numFmtId="0" fontId="26" fillId="0" borderId="35" xfId="2" applyFont="1" applyBorder="1" applyAlignment="1" applyProtection="1">
      <alignment horizontal="right"/>
      <protection locked="0"/>
    </xf>
    <xf numFmtId="4" fontId="26" fillId="5" borderId="36" xfId="2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left" wrapText="1"/>
    </xf>
    <xf numFmtId="49" fontId="7" fillId="0" borderId="34" xfId="0" applyNumberFormat="1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3" fontId="8" fillId="0" borderId="35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3" fontId="0" fillId="0" borderId="35" xfId="0" applyNumberFormat="1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0" borderId="18" xfId="0" applyFont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0" fontId="33" fillId="6" borderId="26" xfId="2" applyFont="1" applyFill="1" applyBorder="1" applyAlignment="1">
      <alignment horizontal="left" wrapText="1" indent="1"/>
    </xf>
    <xf numFmtId="0" fontId="34" fillId="0" borderId="0" xfId="0" applyFont="1"/>
    <xf numFmtId="0" fontId="34" fillId="0" borderId="57" xfId="0" applyFont="1" applyBorder="1"/>
    <xf numFmtId="49" fontId="39" fillId="6" borderId="58" xfId="2" applyNumberFormat="1" applyFont="1" applyFill="1" applyBorder="1" applyAlignment="1">
      <alignment horizontal="left" wrapText="1"/>
    </xf>
    <xf numFmtId="49" fontId="40" fillId="0" borderId="59" xfId="0" applyNumberFormat="1" applyFont="1" applyBorder="1" applyAlignment="1">
      <alignment horizontal="left" wrapText="1"/>
    </xf>
    <xf numFmtId="0" fontId="25" fillId="0" borderId="0" xfId="2" applyFont="1" applyAlignment="1">
      <alignment horizontal="center"/>
    </xf>
    <xf numFmtId="0" fontId="26" fillId="0" borderId="45" xfId="2" applyFont="1" applyBorder="1" applyAlignment="1">
      <alignment horizontal="center"/>
    </xf>
    <xf numFmtId="0" fontId="26" fillId="0" borderId="46" xfId="2" applyFont="1" applyBorder="1" applyAlignment="1">
      <alignment horizontal="center"/>
    </xf>
    <xf numFmtId="49" fontId="26" fillId="0" borderId="50" xfId="2" applyNumberFormat="1" applyFont="1" applyBorder="1" applyAlignment="1">
      <alignment horizontal="center"/>
    </xf>
    <xf numFmtId="0" fontId="26" fillId="0" borderId="51" xfId="2" applyFont="1" applyBorder="1" applyAlignment="1">
      <alignment horizontal="center"/>
    </xf>
    <xf numFmtId="0" fontId="26" fillId="0" borderId="53" xfId="2" applyFont="1" applyBorder="1" applyAlignment="1">
      <alignment horizontal="center" shrinkToFit="1"/>
    </xf>
    <xf numFmtId="0" fontId="26" fillId="0" borderId="52" xfId="2" applyFont="1" applyBorder="1" applyAlignment="1">
      <alignment horizontal="center" shrinkToFit="1"/>
    </xf>
    <xf numFmtId="0" fontId="26" fillId="0" borderId="54" xfId="2" applyFont="1" applyBorder="1" applyAlignment="1">
      <alignment horizontal="center" shrinkToFit="1"/>
    </xf>
  </cellXfs>
  <cellStyles count="3">
    <cellStyle name="Normální" xfId="0" builtinId="0"/>
    <cellStyle name="normální 2" xfId="1" xr:uid="{00000000-0005-0000-0000-000001000000}"/>
    <cellStyle name="normální_POL.XLS" xfId="2" xr:uid="{ED0CCA08-7414-4B7E-8E5C-5EAC2313C7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Preview/INFO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hury/Documents/ch/PJ/farma%20Lou&#269;ka%20Dambo&#345;ice/PRESTAVBA%20FARMY%20LOUCKA%20-%20CELKEM%20rozpoc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ba"/>
      <sheetName val="01 D.1.1. KL"/>
      <sheetName val="01 D.1.1. Rek"/>
      <sheetName val="01 D.1.1. Pol"/>
      <sheetName val="01 D.1.4. KL"/>
      <sheetName val="01 D.1.4. Rek"/>
      <sheetName val="01 D.1.4. Pol"/>
      <sheetName val="Příloha elektro"/>
      <sheetName val="02 D.2.1. KL"/>
      <sheetName val="02 D.2.1. Rek"/>
      <sheetName val="02 D.2.1. Pol"/>
      <sheetName val="02 D.2.2. KL"/>
      <sheetName val="02 D.2.2. Rek"/>
      <sheetName val="02 D.2.2. Pol"/>
      <sheetName val="03 D.3.1. KL"/>
      <sheetName val="03 D.3.1. Rek"/>
      <sheetName val="03 D.3.1. Pol"/>
      <sheetName val="04 D.4.1. KL"/>
      <sheetName val="04 D.4.1. Rek"/>
      <sheetName val="04 D.4.1. P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H1" t="str">
            <v>D.2.2.</v>
          </cell>
        </row>
        <row r="2">
          <cell r="G2" t="str">
            <v>Kanalizace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H1" t="str">
            <v>D.4.1.</v>
          </cell>
        </row>
        <row r="2">
          <cell r="G2" t="str">
            <v>Vedlejší a ostatní náklady</v>
          </cell>
        </row>
      </sheetData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baseColWidth="10" defaultColWidth="8.83203125" defaultRowHeight="13"/>
  <sheetData>
    <row r="1" spans="1:7">
      <c r="A1" s="34" t="s">
        <v>39</v>
      </c>
    </row>
    <row r="2" spans="1:7" ht="57.75" customHeight="1">
      <c r="A2" s="298" t="s">
        <v>40</v>
      </c>
      <c r="B2" s="298"/>
      <c r="C2" s="298"/>
      <c r="D2" s="298"/>
      <c r="E2" s="298"/>
      <c r="F2" s="298"/>
      <c r="G2" s="29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4"/>
  <sheetViews>
    <sheetView showGridLines="0" topLeftCell="B1" zoomScaleNormal="100" zoomScaleSheetLayoutView="75" workbookViewId="0">
      <selection activeCell="D11" sqref="D11:G11"/>
    </sheetView>
  </sheetViews>
  <sheetFormatPr baseColWidth="10" defaultColWidth="9" defaultRowHeight="13"/>
  <cols>
    <col min="1" max="1" width="8.5" hidden="1" customWidth="1"/>
    <col min="2" max="2" width="9.1640625" customWidth="1"/>
    <col min="3" max="3" width="7.5" customWidth="1"/>
    <col min="4" max="4" width="13.5" customWidth="1"/>
    <col min="5" max="5" width="12.1640625" customWidth="1"/>
    <col min="6" max="6" width="11.5" customWidth="1"/>
    <col min="7" max="7" width="12.6640625" style="1" customWidth="1"/>
    <col min="8" max="8" width="12.6640625" customWidth="1"/>
    <col min="9" max="9" width="13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>
      <c r="A1" s="65" t="s">
        <v>37</v>
      </c>
      <c r="B1" s="338" t="s">
        <v>888</v>
      </c>
      <c r="C1" s="339"/>
      <c r="D1" s="339"/>
      <c r="E1" s="339"/>
      <c r="F1" s="339"/>
      <c r="G1" s="339"/>
      <c r="H1" s="339"/>
      <c r="I1" s="339"/>
      <c r="J1" s="340"/>
    </row>
    <row r="2" spans="1:15" ht="36" customHeight="1">
      <c r="A2" s="3"/>
      <c r="B2" s="71" t="s">
        <v>23</v>
      </c>
      <c r="C2" s="72"/>
      <c r="D2" s="73" t="s">
        <v>42</v>
      </c>
      <c r="E2" s="344" t="s">
        <v>43</v>
      </c>
      <c r="F2" s="345"/>
      <c r="G2" s="345"/>
      <c r="H2" s="345"/>
      <c r="I2" s="345"/>
      <c r="J2" s="346"/>
      <c r="O2" s="2"/>
    </row>
    <row r="3" spans="1:15" ht="27" hidden="1" customHeight="1">
      <c r="A3" s="3"/>
      <c r="B3" s="74"/>
      <c r="C3" s="72"/>
      <c r="D3" s="75"/>
      <c r="E3" s="347"/>
      <c r="F3" s="348"/>
      <c r="G3" s="348"/>
      <c r="H3" s="348"/>
      <c r="I3" s="348"/>
      <c r="J3" s="349"/>
    </row>
    <row r="4" spans="1:15" ht="23.25" customHeight="1">
      <c r="A4" s="3"/>
      <c r="B4" s="76"/>
      <c r="C4" s="77"/>
      <c r="D4" s="78"/>
      <c r="E4" s="334"/>
      <c r="F4" s="334"/>
      <c r="G4" s="334"/>
      <c r="H4" s="334"/>
      <c r="I4" s="334"/>
      <c r="J4" s="335"/>
    </row>
    <row r="5" spans="1:15" ht="24" customHeight="1">
      <c r="A5" s="3"/>
      <c r="B5" s="44" t="s">
        <v>22</v>
      </c>
      <c r="C5" s="4"/>
      <c r="D5" s="29"/>
      <c r="E5" s="24"/>
      <c r="F5" s="24"/>
      <c r="G5" s="24"/>
      <c r="H5" s="26" t="s">
        <v>41</v>
      </c>
      <c r="I5" s="29"/>
      <c r="J5" s="10"/>
    </row>
    <row r="6" spans="1:15" ht="15.75" customHeight="1">
      <c r="A6" s="3"/>
      <c r="B6" s="38"/>
      <c r="C6" s="24"/>
      <c r="D6" s="29"/>
      <c r="E6" s="24"/>
      <c r="F6" s="24"/>
      <c r="G6" s="24"/>
      <c r="H6" s="26" t="s">
        <v>35</v>
      </c>
      <c r="I6" s="29"/>
      <c r="J6" s="10"/>
    </row>
    <row r="7" spans="1:15" ht="15.75" customHeight="1">
      <c r="A7" s="3"/>
      <c r="B7" s="39"/>
      <c r="C7" s="25"/>
      <c r="D7" s="30"/>
      <c r="E7" s="31"/>
      <c r="F7" s="31"/>
      <c r="G7" s="31"/>
      <c r="H7" s="33"/>
      <c r="I7" s="31"/>
      <c r="J7" s="48"/>
    </row>
    <row r="8" spans="1:15" ht="24" hidden="1" customHeight="1">
      <c r="A8" s="3"/>
      <c r="B8" s="44" t="s">
        <v>20</v>
      </c>
      <c r="C8" s="4"/>
      <c r="D8" s="32"/>
      <c r="E8" s="4"/>
      <c r="F8" s="4"/>
      <c r="G8" s="42"/>
      <c r="H8" s="26" t="s">
        <v>41</v>
      </c>
      <c r="I8" s="29"/>
      <c r="J8" s="10"/>
    </row>
    <row r="9" spans="1:15" ht="15.75" hidden="1" customHeight="1">
      <c r="A9" s="3"/>
      <c r="B9" s="3"/>
      <c r="C9" s="4"/>
      <c r="D9" s="32"/>
      <c r="E9" s="4"/>
      <c r="F9" s="4"/>
      <c r="G9" s="42"/>
      <c r="H9" s="26" t="s">
        <v>35</v>
      </c>
      <c r="I9" s="29"/>
      <c r="J9" s="10"/>
    </row>
    <row r="10" spans="1:15" ht="15.75" hidden="1" customHeight="1">
      <c r="A10" s="3"/>
      <c r="B10" s="49"/>
      <c r="C10" s="25"/>
      <c r="D10" s="43"/>
      <c r="E10" s="52"/>
      <c r="F10" s="52"/>
      <c r="G10" s="50"/>
      <c r="H10" s="50"/>
      <c r="I10" s="51"/>
      <c r="J10" s="48"/>
    </row>
    <row r="11" spans="1:15" ht="24" customHeight="1">
      <c r="A11" s="3"/>
      <c r="B11" s="44" t="s">
        <v>19</v>
      </c>
      <c r="C11" s="268"/>
      <c r="D11" s="351"/>
      <c r="E11" s="351"/>
      <c r="F11" s="351"/>
      <c r="G11" s="351"/>
      <c r="H11" s="269" t="s">
        <v>41</v>
      </c>
      <c r="I11" s="270"/>
      <c r="J11" s="271"/>
    </row>
    <row r="12" spans="1:15" ht="15.75" customHeight="1">
      <c r="A12" s="3"/>
      <c r="B12" s="38"/>
      <c r="C12" s="272"/>
      <c r="D12" s="333"/>
      <c r="E12" s="333"/>
      <c r="F12" s="333"/>
      <c r="G12" s="333"/>
      <c r="H12" s="269" t="s">
        <v>35</v>
      </c>
      <c r="I12" s="270"/>
      <c r="J12" s="271"/>
    </row>
    <row r="13" spans="1:15" ht="15.75" customHeight="1">
      <c r="A13" s="3"/>
      <c r="B13" s="39"/>
      <c r="C13" s="273"/>
      <c r="D13" s="274"/>
      <c r="E13" s="336"/>
      <c r="F13" s="337"/>
      <c r="G13" s="337"/>
      <c r="H13" s="275"/>
      <c r="I13" s="276"/>
      <c r="J13" s="277"/>
    </row>
    <row r="14" spans="1:15" ht="24" customHeight="1">
      <c r="A14" s="3"/>
      <c r="B14" s="63" t="s">
        <v>21</v>
      </c>
      <c r="C14" s="278"/>
      <c r="D14" s="279"/>
      <c r="E14" s="280"/>
      <c r="F14" s="280"/>
      <c r="G14" s="280"/>
      <c r="H14" s="281"/>
      <c r="I14" s="280"/>
      <c r="J14" s="282"/>
    </row>
    <row r="15" spans="1:15" ht="32.25" customHeight="1">
      <c r="A15" s="3"/>
      <c r="B15" s="49" t="s">
        <v>33</v>
      </c>
      <c r="C15" s="64"/>
      <c r="D15" s="50"/>
      <c r="E15" s="350"/>
      <c r="F15" s="350"/>
      <c r="G15" s="352"/>
      <c r="H15" s="352"/>
      <c r="I15" s="352" t="s">
        <v>30</v>
      </c>
      <c r="J15" s="353"/>
    </row>
    <row r="16" spans="1:15" ht="23.25" customHeight="1">
      <c r="A16" s="130" t="s">
        <v>25</v>
      </c>
      <c r="B16" s="54" t="s">
        <v>25</v>
      </c>
      <c r="C16" s="55"/>
      <c r="D16" s="56"/>
      <c r="E16" s="322"/>
      <c r="F16" s="323"/>
      <c r="G16" s="322"/>
      <c r="H16" s="323"/>
      <c r="I16" s="322">
        <f>SUM(I57:I65,I67:I75,I89)</f>
        <v>0</v>
      </c>
      <c r="J16" s="324"/>
    </row>
    <row r="17" spans="1:10" ht="23.25" customHeight="1">
      <c r="A17" s="130" t="s">
        <v>26</v>
      </c>
      <c r="B17" s="54" t="s">
        <v>26</v>
      </c>
      <c r="C17" s="55"/>
      <c r="D17" s="56"/>
      <c r="E17" s="322"/>
      <c r="F17" s="323"/>
      <c r="G17" s="322"/>
      <c r="H17" s="323"/>
      <c r="I17" s="322">
        <f>SUM(I66,I76:I86)</f>
        <v>0</v>
      </c>
      <c r="J17" s="324"/>
    </row>
    <row r="18" spans="1:10" ht="23.25" customHeight="1">
      <c r="A18" s="130" t="s">
        <v>27</v>
      </c>
      <c r="B18" s="54" t="s">
        <v>27</v>
      </c>
      <c r="C18" s="55"/>
      <c r="D18" s="56"/>
      <c r="E18" s="322"/>
      <c r="F18" s="323"/>
      <c r="G18" s="322"/>
      <c r="H18" s="323"/>
      <c r="I18" s="322">
        <f>SUM(I87,I88)</f>
        <v>0</v>
      </c>
      <c r="J18" s="324"/>
    </row>
    <row r="19" spans="1:10" ht="23.25" customHeight="1">
      <c r="A19" s="130" t="s">
        <v>115</v>
      </c>
      <c r="B19" s="54" t="s">
        <v>28</v>
      </c>
      <c r="C19" s="55"/>
      <c r="D19" s="56"/>
      <c r="E19" s="322"/>
      <c r="F19" s="323"/>
      <c r="G19" s="322"/>
      <c r="H19" s="323"/>
      <c r="I19" s="322">
        <f>SUM(I90)</f>
        <v>0</v>
      </c>
      <c r="J19" s="324"/>
    </row>
    <row r="20" spans="1:10" ht="23.25" customHeight="1">
      <c r="A20" s="130" t="s">
        <v>116</v>
      </c>
      <c r="B20" s="54" t="s">
        <v>29</v>
      </c>
      <c r="C20" s="55"/>
      <c r="D20" s="56"/>
      <c r="E20" s="322"/>
      <c r="F20" s="323"/>
      <c r="G20" s="322"/>
      <c r="H20" s="323"/>
      <c r="I20" s="322">
        <v>0</v>
      </c>
      <c r="J20" s="324"/>
    </row>
    <row r="21" spans="1:10" ht="23.25" customHeight="1">
      <c r="A21" s="3"/>
      <c r="B21" s="66" t="s">
        <v>30</v>
      </c>
      <c r="C21" s="67"/>
      <c r="D21" s="68"/>
      <c r="E21" s="325"/>
      <c r="F21" s="354"/>
      <c r="G21" s="325"/>
      <c r="H21" s="354"/>
      <c r="I21" s="325">
        <f>SUM(I16:J20)</f>
        <v>0</v>
      </c>
      <c r="J21" s="326"/>
    </row>
    <row r="22" spans="1:10" ht="33" customHeight="1">
      <c r="A22" s="3"/>
      <c r="B22" s="62" t="s">
        <v>34</v>
      </c>
      <c r="C22" s="55"/>
      <c r="D22" s="56"/>
      <c r="E22" s="61"/>
      <c r="F22" s="58"/>
      <c r="G22" s="47"/>
      <c r="H22" s="47"/>
      <c r="I22" s="47"/>
      <c r="J22" s="59"/>
    </row>
    <row r="23" spans="1:10" ht="23.25" customHeight="1">
      <c r="A23" s="3"/>
      <c r="B23" s="54" t="s">
        <v>12</v>
      </c>
      <c r="C23" s="55"/>
      <c r="D23" s="56"/>
      <c r="E23" s="57">
        <v>15</v>
      </c>
      <c r="F23" s="58" t="s">
        <v>0</v>
      </c>
      <c r="G23" s="320">
        <v>0</v>
      </c>
      <c r="H23" s="321"/>
      <c r="I23" s="321"/>
      <c r="J23" s="59" t="str">
        <f t="shared" ref="J23:J28" si="0">Mena</f>
        <v>CZK</v>
      </c>
    </row>
    <row r="24" spans="1:10" ht="23.25" customHeight="1">
      <c r="A24" s="3"/>
      <c r="B24" s="54" t="s">
        <v>13</v>
      </c>
      <c r="C24" s="55"/>
      <c r="D24" s="56"/>
      <c r="E24" s="57">
        <f>SazbaDPH1</f>
        <v>15</v>
      </c>
      <c r="F24" s="58" t="s">
        <v>0</v>
      </c>
      <c r="G24" s="318">
        <v>0</v>
      </c>
      <c r="H24" s="319"/>
      <c r="I24" s="319"/>
      <c r="J24" s="59" t="str">
        <f t="shared" si="0"/>
        <v>CZK</v>
      </c>
    </row>
    <row r="25" spans="1:10" ht="23.25" customHeight="1">
      <c r="A25" s="3"/>
      <c r="B25" s="54" t="s">
        <v>14</v>
      </c>
      <c r="C25" s="55"/>
      <c r="D25" s="56"/>
      <c r="E25" s="57">
        <v>21</v>
      </c>
      <c r="F25" s="58" t="s">
        <v>0</v>
      </c>
      <c r="G25" s="320">
        <f>SUM(I21)</f>
        <v>0</v>
      </c>
      <c r="H25" s="321"/>
      <c r="I25" s="321"/>
      <c r="J25" s="59" t="str">
        <f t="shared" si="0"/>
        <v>CZK</v>
      </c>
    </row>
    <row r="26" spans="1:10" ht="23.25" customHeight="1">
      <c r="A26" s="3"/>
      <c r="B26" s="46" t="s">
        <v>15</v>
      </c>
      <c r="C26" s="21"/>
      <c r="D26" s="17"/>
      <c r="E26" s="40">
        <f>SazbaDPH2</f>
        <v>21</v>
      </c>
      <c r="F26" s="41" t="s">
        <v>0</v>
      </c>
      <c r="G26" s="341">
        <f>PRODUCT(ZakladDPHZakl,0.21)</f>
        <v>0</v>
      </c>
      <c r="H26" s="342"/>
      <c r="I26" s="342"/>
      <c r="J26" s="53" t="str">
        <f t="shared" si="0"/>
        <v>CZK</v>
      </c>
    </row>
    <row r="27" spans="1:10" ht="23.25" customHeight="1" thickBot="1">
      <c r="A27" s="3"/>
      <c r="B27" s="45" t="s">
        <v>4</v>
      </c>
      <c r="C27" s="19"/>
      <c r="D27" s="22"/>
      <c r="E27" s="19"/>
      <c r="F27" s="20"/>
      <c r="G27" s="343">
        <v>0</v>
      </c>
      <c r="H27" s="343"/>
      <c r="I27" s="343"/>
      <c r="J27" s="60" t="str">
        <f t="shared" si="0"/>
        <v>CZK</v>
      </c>
    </row>
    <row r="28" spans="1:10" ht="27.75" hidden="1" customHeight="1" thickBot="1">
      <c r="A28" s="3"/>
      <c r="B28" s="107" t="s">
        <v>24</v>
      </c>
      <c r="C28" s="108"/>
      <c r="D28" s="108"/>
      <c r="E28" s="109"/>
      <c r="F28" s="110"/>
      <c r="G28" s="327">
        <v>10045272.119999999</v>
      </c>
      <c r="H28" s="328"/>
      <c r="I28" s="328"/>
      <c r="J28" s="111" t="str">
        <f t="shared" si="0"/>
        <v>CZK</v>
      </c>
    </row>
    <row r="29" spans="1:10" ht="27.75" customHeight="1" thickBot="1">
      <c r="A29" s="3"/>
      <c r="B29" s="107" t="s">
        <v>36</v>
      </c>
      <c r="C29" s="112"/>
      <c r="D29" s="112"/>
      <c r="E29" s="112"/>
      <c r="F29" s="112"/>
      <c r="G29" s="327">
        <f>SUM(G23:I27)</f>
        <v>0</v>
      </c>
      <c r="H29" s="327"/>
      <c r="I29" s="327"/>
      <c r="J29" s="113" t="s">
        <v>55</v>
      </c>
    </row>
    <row r="30" spans="1:10" ht="12.75" customHeight="1">
      <c r="A30" s="3"/>
      <c r="B30" s="3"/>
      <c r="C30" s="4"/>
      <c r="D30" s="4"/>
      <c r="E30" s="4"/>
      <c r="F30" s="4"/>
      <c r="G30" s="42"/>
      <c r="H30" s="4"/>
      <c r="I30" s="42"/>
      <c r="J30" s="11"/>
    </row>
    <row r="31" spans="1:10" ht="30" customHeight="1">
      <c r="A31" s="3"/>
      <c r="B31" s="3"/>
      <c r="C31" s="4"/>
      <c r="D31" s="4"/>
      <c r="E31" s="4"/>
      <c r="F31" s="4"/>
      <c r="G31" s="42"/>
      <c r="H31" s="4"/>
      <c r="I31" s="42"/>
      <c r="J31" s="11"/>
    </row>
    <row r="32" spans="1:10" ht="18.75" customHeight="1">
      <c r="A32" s="3"/>
      <c r="B32" s="23"/>
      <c r="C32" s="18" t="s">
        <v>11</v>
      </c>
      <c r="D32" s="283"/>
      <c r="E32" s="283"/>
      <c r="F32" s="18" t="s">
        <v>10</v>
      </c>
      <c r="G32" s="36"/>
      <c r="H32" s="37">
        <f ca="1">TODAY()</f>
        <v>43887</v>
      </c>
      <c r="I32" s="36"/>
      <c r="J32" s="11"/>
    </row>
    <row r="33" spans="1:10" ht="47.25" customHeight="1">
      <c r="A33" s="3"/>
      <c r="B33" s="3"/>
      <c r="C33" s="4"/>
      <c r="D33" s="268"/>
      <c r="E33" s="268"/>
      <c r="F33" s="4"/>
      <c r="G33" s="42"/>
      <c r="H33" s="4"/>
      <c r="I33" s="42"/>
      <c r="J33" s="11"/>
    </row>
    <row r="34" spans="1:10" s="34" customFormat="1" ht="18.75" customHeight="1">
      <c r="A34" s="27"/>
      <c r="B34" s="27"/>
      <c r="C34" s="28"/>
      <c r="D34" s="329" t="s">
        <v>662</v>
      </c>
      <c r="E34" s="330"/>
      <c r="F34" s="28"/>
      <c r="G34" s="331"/>
      <c r="H34" s="332"/>
      <c r="I34" s="332"/>
      <c r="J34" s="35"/>
    </row>
    <row r="35" spans="1:10" ht="12.75" customHeight="1">
      <c r="A35" s="3"/>
      <c r="B35" s="3"/>
      <c r="C35" s="4"/>
      <c r="D35" s="317" t="s">
        <v>2</v>
      </c>
      <c r="E35" s="317"/>
      <c r="F35" s="4"/>
      <c r="G35" s="42"/>
      <c r="H35" s="12" t="s">
        <v>3</v>
      </c>
      <c r="I35" s="42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84" t="s">
        <v>16</v>
      </c>
      <c r="C37" s="85"/>
      <c r="D37" s="85"/>
      <c r="E37" s="85"/>
      <c r="F37" s="86"/>
      <c r="G37" s="86"/>
      <c r="H37" s="86"/>
      <c r="I37" s="86"/>
      <c r="J37" s="85"/>
    </row>
    <row r="38" spans="1:10" ht="25.5" customHeight="1">
      <c r="A38" s="83" t="s">
        <v>38</v>
      </c>
      <c r="B38" s="87" t="s">
        <v>17</v>
      </c>
      <c r="C38" s="88" t="s">
        <v>5</v>
      </c>
      <c r="D38" s="89"/>
      <c r="E38" s="89"/>
      <c r="F38" s="90" t="str">
        <f>B23</f>
        <v>Základ pro sníženou DPH</v>
      </c>
      <c r="G38" s="90" t="str">
        <f>B25</f>
        <v>Základ pro základní DPH</v>
      </c>
      <c r="H38" s="91" t="s">
        <v>18</v>
      </c>
      <c r="I38" s="91" t="s">
        <v>1</v>
      </c>
      <c r="J38" s="92" t="s">
        <v>0</v>
      </c>
    </row>
    <row r="39" spans="1:10" ht="25.5" customHeight="1">
      <c r="A39" s="83">
        <v>1</v>
      </c>
      <c r="B39" s="93" t="s">
        <v>44</v>
      </c>
      <c r="C39" s="308"/>
      <c r="D39" s="309"/>
      <c r="E39" s="309"/>
      <c r="F39" s="94">
        <v>0</v>
      </c>
      <c r="G39" s="95">
        <f>SUM(G40,G43,G46,G48)</f>
        <v>0</v>
      </c>
      <c r="H39" s="95">
        <f t="shared" ref="H39:I39" si="1">SUM(H40,H43,H46,H48)</f>
        <v>0</v>
      </c>
      <c r="I39" s="95">
        <f t="shared" si="1"/>
        <v>0</v>
      </c>
      <c r="J39" s="97" t="str">
        <f t="shared" ref="J39:J49" si="2">IF(CenaCelkemVypocet=0,"",I39/CenaCelkemVypocet*100)</f>
        <v/>
      </c>
    </row>
    <row r="40" spans="1:10" ht="25.5" customHeight="1">
      <c r="A40" s="83">
        <v>2</v>
      </c>
      <c r="B40" s="98" t="s">
        <v>45</v>
      </c>
      <c r="C40" s="310" t="s">
        <v>46</v>
      </c>
      <c r="D40" s="311"/>
      <c r="E40" s="311"/>
      <c r="F40" s="99">
        <v>0</v>
      </c>
      <c r="G40" s="100">
        <f>SUM(G41:G42)</f>
        <v>0</v>
      </c>
      <c r="H40" s="100">
        <f t="shared" ref="H40:I40" si="3">SUM(H41:H42)</f>
        <v>0</v>
      </c>
      <c r="I40" s="100">
        <f t="shared" si="3"/>
        <v>0</v>
      </c>
      <c r="J40" s="101" t="str">
        <f t="shared" si="2"/>
        <v/>
      </c>
    </row>
    <row r="41" spans="1:10" ht="25.5" customHeight="1">
      <c r="A41" s="83">
        <v>3</v>
      </c>
      <c r="B41" s="102" t="s">
        <v>47</v>
      </c>
      <c r="C41" s="308" t="s">
        <v>48</v>
      </c>
      <c r="D41" s="309"/>
      <c r="E41" s="309"/>
      <c r="F41" s="103">
        <v>0</v>
      </c>
      <c r="G41" s="96">
        <f>SUM('SO01 D.1.1. Pol'!G420)</f>
        <v>0</v>
      </c>
      <c r="H41" s="96">
        <f>PRODUCT(G41,0.21)</f>
        <v>0</v>
      </c>
      <c r="I41" s="96">
        <f>SUM(G41:H41)</f>
        <v>0</v>
      </c>
      <c r="J41" s="97" t="str">
        <f t="shared" si="2"/>
        <v/>
      </c>
    </row>
    <row r="42" spans="1:10" ht="25.5" customHeight="1">
      <c r="A42" s="83"/>
      <c r="B42" s="193" t="s">
        <v>782</v>
      </c>
      <c r="C42" s="194" t="s">
        <v>783</v>
      </c>
      <c r="D42" s="195"/>
      <c r="E42" s="195"/>
      <c r="F42" s="196">
        <v>0</v>
      </c>
      <c r="G42" s="197">
        <f>SUM('SO01 D.1.4. Elektroinstalace'!G137)</f>
        <v>0</v>
      </c>
      <c r="H42" s="96">
        <f>PRODUCT(G42,0.21)</f>
        <v>0</v>
      </c>
      <c r="I42" s="96">
        <f>SUM(G42:H42)</f>
        <v>0</v>
      </c>
      <c r="J42" s="97" t="str">
        <f t="shared" si="2"/>
        <v/>
      </c>
    </row>
    <row r="43" spans="1:10" ht="25.5" customHeight="1">
      <c r="A43" s="83">
        <v>2</v>
      </c>
      <c r="B43" s="98" t="s">
        <v>49</v>
      </c>
      <c r="C43" s="310" t="s">
        <v>50</v>
      </c>
      <c r="D43" s="311"/>
      <c r="E43" s="311"/>
      <c r="F43" s="99">
        <v>0</v>
      </c>
      <c r="G43" s="100">
        <f>SUM(G44:G45)</f>
        <v>0</v>
      </c>
      <c r="H43" s="100">
        <f t="shared" ref="H43:I43" si="4">SUM(H44:H45)</f>
        <v>0</v>
      </c>
      <c r="I43" s="100">
        <f t="shared" si="4"/>
        <v>0</v>
      </c>
      <c r="J43" s="101" t="str">
        <f t="shared" si="2"/>
        <v/>
      </c>
    </row>
    <row r="44" spans="1:10" ht="25.5" customHeight="1">
      <c r="A44" s="83">
        <v>3</v>
      </c>
      <c r="B44" s="102" t="s">
        <v>47</v>
      </c>
      <c r="C44" s="308" t="s">
        <v>51</v>
      </c>
      <c r="D44" s="309"/>
      <c r="E44" s="309"/>
      <c r="F44" s="103">
        <v>0</v>
      </c>
      <c r="G44" s="96">
        <f>SUM('SO02 D.1.1. Pol'!G130)</f>
        <v>0</v>
      </c>
      <c r="H44" s="96">
        <f>PRODUCT(G44,0.21)</f>
        <v>0</v>
      </c>
      <c r="I44" s="96">
        <f>SUM(G44:H44)</f>
        <v>0</v>
      </c>
      <c r="J44" s="97" t="str">
        <f t="shared" si="2"/>
        <v/>
      </c>
    </row>
    <row r="45" spans="1:10" ht="25.5" customHeight="1">
      <c r="A45" s="83">
        <v>3</v>
      </c>
      <c r="B45" s="102" t="s">
        <v>886</v>
      </c>
      <c r="C45" s="308" t="s">
        <v>887</v>
      </c>
      <c r="D45" s="309"/>
      <c r="E45" s="309"/>
      <c r="F45" s="103">
        <v>0</v>
      </c>
      <c r="G45" s="96">
        <f>SUM('SO02 ZP kanalizace'!G50)</f>
        <v>0</v>
      </c>
      <c r="H45" s="96">
        <f>PRODUCT(G45,0.21)</f>
        <v>0</v>
      </c>
      <c r="I45" s="96">
        <f>SUM(G45:H45)</f>
        <v>0</v>
      </c>
      <c r="J45" s="97" t="str">
        <f t="shared" si="2"/>
        <v/>
      </c>
    </row>
    <row r="46" spans="1:10" ht="25.5" customHeight="1">
      <c r="A46" s="83">
        <v>2</v>
      </c>
      <c r="B46" s="98" t="s">
        <v>52</v>
      </c>
      <c r="C46" s="310" t="s">
        <v>53</v>
      </c>
      <c r="D46" s="311"/>
      <c r="E46" s="311"/>
      <c r="F46" s="99">
        <v>0</v>
      </c>
      <c r="G46" s="100">
        <f>SUM(G47)</f>
        <v>0</v>
      </c>
      <c r="H46" s="100">
        <f t="shared" ref="H46:I46" si="5">SUM(H47)</f>
        <v>0</v>
      </c>
      <c r="I46" s="100">
        <f t="shared" si="5"/>
        <v>0</v>
      </c>
      <c r="J46" s="101" t="str">
        <f t="shared" si="2"/>
        <v/>
      </c>
    </row>
    <row r="47" spans="1:10" ht="25.5" customHeight="1">
      <c r="A47" s="83">
        <v>3</v>
      </c>
      <c r="B47" s="102" t="s">
        <v>47</v>
      </c>
      <c r="C47" s="308" t="s">
        <v>51</v>
      </c>
      <c r="D47" s="309"/>
      <c r="E47" s="309"/>
      <c r="F47" s="103">
        <v>0</v>
      </c>
      <c r="G47" s="96">
        <f>SUM('SO03 D.1.1. Pol'!G29)</f>
        <v>0</v>
      </c>
      <c r="H47" s="96">
        <f>PRODUCT(G47,0.21)</f>
        <v>0</v>
      </c>
      <c r="I47" s="96">
        <f>SUM(G47:H47)</f>
        <v>0</v>
      </c>
      <c r="J47" s="97" t="str">
        <f t="shared" si="2"/>
        <v/>
      </c>
    </row>
    <row r="48" spans="1:10" s="34" customFormat="1" ht="25.5" customHeight="1">
      <c r="A48" s="253"/>
      <c r="B48" s="254" t="s">
        <v>785</v>
      </c>
      <c r="C48" s="302" t="s">
        <v>786</v>
      </c>
      <c r="D48" s="303"/>
      <c r="E48" s="304"/>
      <c r="F48" s="255">
        <v>0</v>
      </c>
      <c r="G48" s="256">
        <f>SUM(G49)</f>
        <v>0</v>
      </c>
      <c r="H48" s="256">
        <f t="shared" ref="H48:I48" si="6">SUM(H49)</f>
        <v>0</v>
      </c>
      <c r="I48" s="256">
        <f t="shared" si="6"/>
        <v>0</v>
      </c>
      <c r="J48" s="256">
        <f>SUM(J49)</f>
        <v>0</v>
      </c>
    </row>
    <row r="49" spans="1:10" s="261" customFormat="1" ht="25.5" customHeight="1">
      <c r="A49" s="257"/>
      <c r="B49" s="258">
        <v>1</v>
      </c>
      <c r="C49" s="305" t="s">
        <v>786</v>
      </c>
      <c r="D49" s="306"/>
      <c r="E49" s="307"/>
      <c r="F49" s="259">
        <v>0</v>
      </c>
      <c r="G49" s="260">
        <f>SUM(VNaON!G23)</f>
        <v>0</v>
      </c>
      <c r="H49" s="96">
        <f>PRODUCT(G49,0.21)</f>
        <v>0</v>
      </c>
      <c r="I49" s="96">
        <f>SUM(G49:H49)</f>
        <v>0</v>
      </c>
      <c r="J49" s="97" t="str">
        <f t="shared" si="2"/>
        <v/>
      </c>
    </row>
    <row r="50" spans="1:10" ht="25.5" customHeight="1">
      <c r="A50" s="83"/>
      <c r="B50" s="312" t="s">
        <v>54</v>
      </c>
      <c r="C50" s="313"/>
      <c r="D50" s="313"/>
      <c r="E50" s="314"/>
      <c r="F50" s="104">
        <f>SUMIF(A39:A47,"=1",F39:F47)</f>
        <v>0</v>
      </c>
      <c r="G50" s="105">
        <f>SUMIF(A39:A47,"=1",G39:G47)</f>
        <v>0</v>
      </c>
      <c r="H50" s="105">
        <f>SUMIF(A39:A47,"=1",H39:H47)</f>
        <v>0</v>
      </c>
      <c r="I50" s="105">
        <f>SUMIF(A39:A47,"=1",I39:I47)</f>
        <v>0</v>
      </c>
      <c r="J50" s="106">
        <f>SUMIF(A39:A47,"=1",J39:J47)</f>
        <v>0</v>
      </c>
    </row>
    <row r="54" spans="1:10" ht="16">
      <c r="B54" s="114" t="s">
        <v>56</v>
      </c>
    </row>
    <row r="56" spans="1:10" ht="25.5" customHeight="1">
      <c r="A56" s="115"/>
      <c r="B56" s="118" t="s">
        <v>17</v>
      </c>
      <c r="C56" s="118" t="s">
        <v>5</v>
      </c>
      <c r="D56" s="119"/>
      <c r="E56" s="119"/>
      <c r="F56" s="120" t="s">
        <v>57</v>
      </c>
      <c r="G56" s="120"/>
      <c r="H56" s="120"/>
      <c r="I56" s="120" t="s">
        <v>30</v>
      </c>
      <c r="J56" s="120" t="s">
        <v>0</v>
      </c>
    </row>
    <row r="57" spans="1:10" ht="25.5" customHeight="1">
      <c r="A57" s="116"/>
      <c r="B57" s="121" t="s">
        <v>58</v>
      </c>
      <c r="C57" s="315" t="s">
        <v>59</v>
      </c>
      <c r="D57" s="316"/>
      <c r="E57" s="316"/>
      <c r="F57" s="128" t="s">
        <v>25</v>
      </c>
      <c r="G57" s="122"/>
      <c r="H57" s="122"/>
      <c r="I57" s="122">
        <f>SUM('SO01 D.1.1. Pol'!G8,'SO02 D.1.1. Pol'!G8,'SO03 D.1.1. Pol'!G8,'SO02 ZP kanalizace'!G28)</f>
        <v>0</v>
      </c>
      <c r="J57" s="126" t="str">
        <f>IF(I91=0,"",I57/I91*100)</f>
        <v/>
      </c>
    </row>
    <row r="58" spans="1:10" ht="25.5" customHeight="1">
      <c r="A58" s="116"/>
      <c r="B58" s="121" t="s">
        <v>60</v>
      </c>
      <c r="C58" s="315" t="s">
        <v>61</v>
      </c>
      <c r="D58" s="316"/>
      <c r="E58" s="316"/>
      <c r="F58" s="128" t="s">
        <v>25</v>
      </c>
      <c r="G58" s="122"/>
      <c r="H58" s="122"/>
      <c r="I58" s="122">
        <f>SUM('SO01 D.1.1. Pol'!G34)</f>
        <v>0</v>
      </c>
      <c r="J58" s="126" t="str">
        <f>IF(I91=0,"",I58/I91*100)</f>
        <v/>
      </c>
    </row>
    <row r="59" spans="1:10" ht="25.5" customHeight="1">
      <c r="A59" s="116"/>
      <c r="B59" s="121" t="s">
        <v>62</v>
      </c>
      <c r="C59" s="315" t="s">
        <v>63</v>
      </c>
      <c r="D59" s="316"/>
      <c r="E59" s="316"/>
      <c r="F59" s="128" t="s">
        <v>25</v>
      </c>
      <c r="G59" s="122"/>
      <c r="H59" s="122"/>
      <c r="I59" s="122">
        <f>SUM('SO01 D.1.1. Pol'!G39,'SO03 D.1.1. Pol'!G13)</f>
        <v>0</v>
      </c>
      <c r="J59" s="126" t="str">
        <f>IF(I91=0,"",I59/I91*100)</f>
        <v/>
      </c>
    </row>
    <row r="60" spans="1:10" ht="25.5" customHeight="1">
      <c r="A60" s="116"/>
      <c r="B60" s="198" t="s">
        <v>854</v>
      </c>
      <c r="C60" s="299" t="s">
        <v>855</v>
      </c>
      <c r="D60" s="300"/>
      <c r="E60" s="301"/>
      <c r="F60" s="199" t="s">
        <v>25</v>
      </c>
      <c r="G60" s="200"/>
      <c r="H60" s="200"/>
      <c r="I60" s="200">
        <f>SUM('SO02 ZP kanalizace'!G33)</f>
        <v>0</v>
      </c>
      <c r="J60" s="126" t="str">
        <f>IF(I91=0,"",I60/I91*100)</f>
        <v/>
      </c>
    </row>
    <row r="61" spans="1:10" ht="25.5" customHeight="1">
      <c r="A61" s="116"/>
      <c r="B61" s="121" t="s">
        <v>64</v>
      </c>
      <c r="C61" s="315" t="s">
        <v>65</v>
      </c>
      <c r="D61" s="316"/>
      <c r="E61" s="316"/>
      <c r="F61" s="128" t="s">
        <v>25</v>
      </c>
      <c r="G61" s="122"/>
      <c r="H61" s="122"/>
      <c r="I61" s="122">
        <f>SUM('SO02 D.1.1. Pol'!G74)</f>
        <v>0</v>
      </c>
      <c r="J61" s="126" t="str">
        <f>IF(I91=0,"",I61/I91*100)</f>
        <v/>
      </c>
    </row>
    <row r="62" spans="1:10" ht="25.5" customHeight="1">
      <c r="A62" s="116"/>
      <c r="B62" s="121" t="s">
        <v>66</v>
      </c>
      <c r="C62" s="315" t="s">
        <v>67</v>
      </c>
      <c r="D62" s="316"/>
      <c r="E62" s="316"/>
      <c r="F62" s="128" t="s">
        <v>25</v>
      </c>
      <c r="G62" s="122"/>
      <c r="H62" s="122"/>
      <c r="I62" s="122">
        <f>SUM('SO01 D.1.1. Pol'!G100)</f>
        <v>0</v>
      </c>
      <c r="J62" s="126" t="str">
        <f>IF(I91=0,"",I62/I91*100)</f>
        <v/>
      </c>
    </row>
    <row r="63" spans="1:10" ht="25.5" customHeight="1">
      <c r="A63" s="116"/>
      <c r="B63" s="121" t="s">
        <v>68</v>
      </c>
      <c r="C63" s="315" t="s">
        <v>69</v>
      </c>
      <c r="D63" s="316"/>
      <c r="E63" s="316"/>
      <c r="F63" s="128" t="s">
        <v>25</v>
      </c>
      <c r="G63" s="122"/>
      <c r="H63" s="122"/>
      <c r="I63" s="122">
        <f>SUM('SO01 D.1.1. Pol'!G117)</f>
        <v>0</v>
      </c>
      <c r="J63" s="126" t="str">
        <f>IF(I91=0,"",I63/I91*100)</f>
        <v/>
      </c>
    </row>
    <row r="64" spans="1:10" ht="25.5" customHeight="1">
      <c r="A64" s="116"/>
      <c r="B64" s="121" t="s">
        <v>70</v>
      </c>
      <c r="C64" s="315" t="s">
        <v>71</v>
      </c>
      <c r="D64" s="316"/>
      <c r="E64" s="316"/>
      <c r="F64" s="128" t="s">
        <v>25</v>
      </c>
      <c r="G64" s="122"/>
      <c r="H64" s="122"/>
      <c r="I64" s="122">
        <f>SUM('SO01 D.1.1. Pol'!G152)</f>
        <v>0</v>
      </c>
      <c r="J64" s="126" t="str">
        <f>IF(I91=0,"",I64/I91*100)</f>
        <v/>
      </c>
    </row>
    <row r="65" spans="1:10" ht="25.5" customHeight="1">
      <c r="A65" s="116"/>
      <c r="B65" s="121" t="s">
        <v>72</v>
      </c>
      <c r="C65" s="315" t="s">
        <v>73</v>
      </c>
      <c r="D65" s="316"/>
      <c r="E65" s="316"/>
      <c r="F65" s="128" t="s">
        <v>25</v>
      </c>
      <c r="G65" s="122"/>
      <c r="H65" s="122"/>
      <c r="I65" s="122">
        <f>SUM('SO01 D.1.1. Pol'!G170)</f>
        <v>0</v>
      </c>
      <c r="J65" s="126" t="str">
        <f>IF(I91=0,"",I65/I91*100)</f>
        <v/>
      </c>
    </row>
    <row r="66" spans="1:10" ht="25.5" customHeight="1">
      <c r="A66" s="116"/>
      <c r="B66" s="121" t="s">
        <v>74</v>
      </c>
      <c r="C66" s="315" t="s">
        <v>75</v>
      </c>
      <c r="D66" s="316"/>
      <c r="E66" s="316"/>
      <c r="F66" s="128" t="s">
        <v>25</v>
      </c>
      <c r="G66" s="122"/>
      <c r="H66" s="122"/>
      <c r="I66" s="122">
        <f>SUM('SO01 D.1.1. Pol'!G173)</f>
        <v>0</v>
      </c>
      <c r="J66" s="126" t="str">
        <f>IF(I91=0,"",I66/I91*100)</f>
        <v/>
      </c>
    </row>
    <row r="67" spans="1:10" ht="25.5" customHeight="1">
      <c r="A67" s="116"/>
      <c r="B67" s="198" t="s">
        <v>861</v>
      </c>
      <c r="C67" s="299" t="s">
        <v>862</v>
      </c>
      <c r="D67" s="300"/>
      <c r="E67" s="301"/>
      <c r="F67" s="199" t="s">
        <v>25</v>
      </c>
      <c r="G67" s="200"/>
      <c r="H67" s="200"/>
      <c r="I67" s="200">
        <f>SUM('SO02 ZP kanalizace'!G39)</f>
        <v>0</v>
      </c>
      <c r="J67" s="126" t="str">
        <f>IF(I91=0,"",I67/I91*100)</f>
        <v/>
      </c>
    </row>
    <row r="68" spans="1:10" ht="25.5" customHeight="1">
      <c r="A68" s="116"/>
      <c r="B68" s="198" t="s">
        <v>873</v>
      </c>
      <c r="C68" s="299" t="s">
        <v>874</v>
      </c>
      <c r="D68" s="300"/>
      <c r="E68" s="301"/>
      <c r="F68" s="199" t="s">
        <v>25</v>
      </c>
      <c r="G68" s="200"/>
      <c r="H68" s="200"/>
      <c r="I68" s="200">
        <f>SUM('SO02 ZP kanalizace'!G42)</f>
        <v>0</v>
      </c>
      <c r="J68" s="126" t="str">
        <f>IF(I91=0,"",I68/I91*100)</f>
        <v/>
      </c>
    </row>
    <row r="69" spans="1:10" ht="25.5" customHeight="1">
      <c r="A69" s="116"/>
      <c r="B69" s="121" t="s">
        <v>76</v>
      </c>
      <c r="C69" s="315" t="s">
        <v>77</v>
      </c>
      <c r="D69" s="316"/>
      <c r="E69" s="316"/>
      <c r="F69" s="128" t="s">
        <v>25</v>
      </c>
      <c r="G69" s="122"/>
      <c r="H69" s="122"/>
      <c r="I69" s="122">
        <f>SUM('SO02 D.1.1. Pol'!G105)</f>
        <v>0</v>
      </c>
      <c r="J69" s="126" t="str">
        <f>IF(I91=0,"",I69/I91*100)</f>
        <v/>
      </c>
    </row>
    <row r="70" spans="1:10" ht="25.5" customHeight="1">
      <c r="A70" s="116"/>
      <c r="B70" s="121" t="s">
        <v>78</v>
      </c>
      <c r="C70" s="315" t="s">
        <v>79</v>
      </c>
      <c r="D70" s="316"/>
      <c r="E70" s="316"/>
      <c r="F70" s="128" t="s">
        <v>25</v>
      </c>
      <c r="G70" s="122"/>
      <c r="H70" s="122"/>
      <c r="I70" s="122">
        <f>SUM('SO01 D.1.1. Pol'!G202)</f>
        <v>0</v>
      </c>
      <c r="J70" s="126" t="str">
        <f>IF(I91=0,"",I70/I91*100)</f>
        <v/>
      </c>
    </row>
    <row r="71" spans="1:10" ht="25.5" customHeight="1">
      <c r="A71" s="116"/>
      <c r="B71" s="121" t="s">
        <v>80</v>
      </c>
      <c r="C71" s="315" t="s">
        <v>81</v>
      </c>
      <c r="D71" s="316"/>
      <c r="E71" s="316"/>
      <c r="F71" s="128" t="s">
        <v>25</v>
      </c>
      <c r="G71" s="122"/>
      <c r="H71" s="122"/>
      <c r="I71" s="122">
        <f>SUM('SO01 D.1.1. Pol'!G217)</f>
        <v>0</v>
      </c>
      <c r="J71" s="126" t="str">
        <f>IF(I91=0,"",I71/I91*100)</f>
        <v/>
      </c>
    </row>
    <row r="72" spans="1:10" ht="25.5" customHeight="1">
      <c r="A72" s="116"/>
      <c r="B72" s="121" t="s">
        <v>82</v>
      </c>
      <c r="C72" s="315" t="s">
        <v>83</v>
      </c>
      <c r="D72" s="316"/>
      <c r="E72" s="316"/>
      <c r="F72" s="128" t="s">
        <v>25</v>
      </c>
      <c r="G72" s="122"/>
      <c r="H72" s="122"/>
      <c r="I72" s="122">
        <f>SUM('SO01 D.1.1. Pol'!G226)</f>
        <v>0</v>
      </c>
      <c r="J72" s="126" t="str">
        <f>IF(I91=0,"",I72/I91*100)</f>
        <v/>
      </c>
    </row>
    <row r="73" spans="1:10" ht="25.5" customHeight="1">
      <c r="A73" s="116"/>
      <c r="B73" s="198" t="s">
        <v>878</v>
      </c>
      <c r="C73" s="299" t="s">
        <v>879</v>
      </c>
      <c r="D73" s="300"/>
      <c r="E73" s="301"/>
      <c r="F73" s="199" t="s">
        <v>25</v>
      </c>
      <c r="G73" s="200"/>
      <c r="H73" s="200"/>
      <c r="I73" s="200">
        <f>SUM('SO02 ZP kanalizace'!G45)</f>
        <v>0</v>
      </c>
      <c r="J73" s="126" t="str">
        <f>IF(I91=0,"",I73/I91*100)</f>
        <v/>
      </c>
    </row>
    <row r="74" spans="1:10" ht="25.5" customHeight="1">
      <c r="A74" s="116"/>
      <c r="B74" s="121" t="s">
        <v>84</v>
      </c>
      <c r="C74" s="315" t="s">
        <v>85</v>
      </c>
      <c r="D74" s="316"/>
      <c r="E74" s="316"/>
      <c r="F74" s="128" t="s">
        <v>25</v>
      </c>
      <c r="G74" s="122"/>
      <c r="H74" s="122"/>
      <c r="I74" s="122">
        <f>SUM('SO01 D.1.1. Pol'!G288)</f>
        <v>0</v>
      </c>
      <c r="J74" s="126" t="str">
        <f>IF(I91=0,"",I74/I91*100)</f>
        <v/>
      </c>
    </row>
    <row r="75" spans="1:10" ht="25.5" customHeight="1">
      <c r="A75" s="116"/>
      <c r="B75" s="121" t="s">
        <v>86</v>
      </c>
      <c r="C75" s="315" t="s">
        <v>87</v>
      </c>
      <c r="D75" s="316"/>
      <c r="E75" s="316"/>
      <c r="F75" s="128" t="s">
        <v>25</v>
      </c>
      <c r="G75" s="122"/>
      <c r="H75" s="122"/>
      <c r="I75" s="122">
        <f>SUM('SO01 D.1.1. Pol'!G292,'SO02 D.1.1. Pol'!G113,'SO03 D.1.1. Pol'!G18,'SO02 ZP kanalizace'!G48)</f>
        <v>0</v>
      </c>
      <c r="J75" s="126" t="str">
        <f>IF(I91=0,"",I75/I91*100)</f>
        <v/>
      </c>
    </row>
    <row r="76" spans="1:10" ht="25.5" customHeight="1">
      <c r="A76" s="116"/>
      <c r="B76" s="121" t="s">
        <v>88</v>
      </c>
      <c r="C76" s="315" t="s">
        <v>89</v>
      </c>
      <c r="D76" s="316"/>
      <c r="E76" s="316"/>
      <c r="F76" s="128" t="s">
        <v>26</v>
      </c>
      <c r="G76" s="122"/>
      <c r="H76" s="122"/>
      <c r="I76" s="122">
        <f>SUM('SO01 D.1.1. Pol'!G294)</f>
        <v>0</v>
      </c>
      <c r="J76" s="126" t="str">
        <f>IF(I91=0,"",I76/I91*100)</f>
        <v/>
      </c>
    </row>
    <row r="77" spans="1:10" ht="25.5" customHeight="1">
      <c r="A77" s="116"/>
      <c r="B77" s="121" t="s">
        <v>90</v>
      </c>
      <c r="C77" s="315" t="s">
        <v>91</v>
      </c>
      <c r="D77" s="316"/>
      <c r="E77" s="316"/>
      <c r="F77" s="128" t="s">
        <v>26</v>
      </c>
      <c r="G77" s="122"/>
      <c r="H77" s="122"/>
      <c r="I77" s="122">
        <f>SUM('SO01 D.1.1. Pol'!G302)</f>
        <v>0</v>
      </c>
      <c r="J77" s="126" t="str">
        <f>IF(I91=0,"",I77/I91*100)</f>
        <v/>
      </c>
    </row>
    <row r="78" spans="1:10" ht="25.5" customHeight="1">
      <c r="A78" s="116"/>
      <c r="B78" s="121" t="s">
        <v>92</v>
      </c>
      <c r="C78" s="315" t="s">
        <v>93</v>
      </c>
      <c r="D78" s="316"/>
      <c r="E78" s="316"/>
      <c r="F78" s="128" t="s">
        <v>26</v>
      </c>
      <c r="G78" s="122"/>
      <c r="H78" s="122"/>
      <c r="I78" s="122">
        <f>SUM('SO01 D.1.1. Pol'!G306)</f>
        <v>0</v>
      </c>
      <c r="J78" s="126" t="str">
        <f>IF(I91=0,"",I78/I91*100)</f>
        <v/>
      </c>
    </row>
    <row r="79" spans="1:10" ht="25.5" customHeight="1">
      <c r="A79" s="116"/>
      <c r="B79" s="121" t="s">
        <v>94</v>
      </c>
      <c r="C79" s="315" t="s">
        <v>95</v>
      </c>
      <c r="D79" s="316"/>
      <c r="E79" s="316"/>
      <c r="F79" s="128" t="s">
        <v>26</v>
      </c>
      <c r="G79" s="122"/>
      <c r="H79" s="122"/>
      <c r="I79" s="122">
        <f>SUM('SO01 D.1.1. Pol'!G319)</f>
        <v>0</v>
      </c>
      <c r="J79" s="126" t="str">
        <f>IF(I91=0,"",I79/I91*100)</f>
        <v/>
      </c>
    </row>
    <row r="80" spans="1:10" ht="25.5" customHeight="1">
      <c r="A80" s="116"/>
      <c r="B80" s="121" t="s">
        <v>96</v>
      </c>
      <c r="C80" s="315" t="s">
        <v>97</v>
      </c>
      <c r="D80" s="316"/>
      <c r="E80" s="316"/>
      <c r="F80" s="128" t="s">
        <v>26</v>
      </c>
      <c r="G80" s="122"/>
      <c r="H80" s="122"/>
      <c r="I80" s="122">
        <f>SUM('SO01 D.1.1. Pol'!G327,'SO03 D.1.1. Pol'!G20)</f>
        <v>0</v>
      </c>
      <c r="J80" s="126" t="str">
        <f>IF(I91=0,"",I80/I91*100)</f>
        <v/>
      </c>
    </row>
    <row r="81" spans="1:10" ht="25.5" customHeight="1">
      <c r="A81" s="116"/>
      <c r="B81" s="121" t="s">
        <v>98</v>
      </c>
      <c r="C81" s="315" t="s">
        <v>99</v>
      </c>
      <c r="D81" s="316"/>
      <c r="E81" s="316"/>
      <c r="F81" s="128" t="s">
        <v>26</v>
      </c>
      <c r="G81" s="122"/>
      <c r="H81" s="122"/>
      <c r="I81" s="122">
        <f>SUM('SO01 D.1.1. Pol'!G343)</f>
        <v>0</v>
      </c>
      <c r="J81" s="126" t="str">
        <f>IF(I91=0,"",I81/I91*100)</f>
        <v/>
      </c>
    </row>
    <row r="82" spans="1:10" ht="25.5" customHeight="1">
      <c r="A82" s="116"/>
      <c r="B82" s="121" t="s">
        <v>100</v>
      </c>
      <c r="C82" s="315" t="s">
        <v>101</v>
      </c>
      <c r="D82" s="316"/>
      <c r="E82" s="316"/>
      <c r="F82" s="128" t="s">
        <v>26</v>
      </c>
      <c r="G82" s="122"/>
      <c r="H82" s="122"/>
      <c r="I82" s="122">
        <f>SUM('SO01 D.1.1. Pol'!G347)</f>
        <v>0</v>
      </c>
      <c r="J82" s="126" t="str">
        <f>IF(I91=0,"",I82/I91*100)</f>
        <v/>
      </c>
    </row>
    <row r="83" spans="1:10" ht="25.5" customHeight="1">
      <c r="A83" s="116"/>
      <c r="B83" s="121" t="s">
        <v>102</v>
      </c>
      <c r="C83" s="315" t="s">
        <v>103</v>
      </c>
      <c r="D83" s="316"/>
      <c r="E83" s="316"/>
      <c r="F83" s="128" t="s">
        <v>26</v>
      </c>
      <c r="G83" s="122"/>
      <c r="H83" s="122"/>
      <c r="I83" s="122">
        <f>SUM('SO01 D.1.1. Pol'!G371)</f>
        <v>0</v>
      </c>
      <c r="J83" s="126" t="str">
        <f>IF(I91=0,"",I83/I91*100)</f>
        <v/>
      </c>
    </row>
    <row r="84" spans="1:10" ht="25.5" customHeight="1">
      <c r="A84" s="116"/>
      <c r="B84" s="121" t="s">
        <v>104</v>
      </c>
      <c r="C84" s="315" t="s">
        <v>105</v>
      </c>
      <c r="D84" s="316"/>
      <c r="E84" s="316"/>
      <c r="F84" s="128" t="s">
        <v>26</v>
      </c>
      <c r="G84" s="122"/>
      <c r="H84" s="122"/>
      <c r="I84" s="122">
        <f>SUM('SO01 D.1.1. Pol'!G378)</f>
        <v>0</v>
      </c>
      <c r="J84" s="126" t="str">
        <f>IF(I91=0,"",I84/I91*100)</f>
        <v/>
      </c>
    </row>
    <row r="85" spans="1:10" ht="25.5" customHeight="1">
      <c r="A85" s="116"/>
      <c r="B85" s="121" t="s">
        <v>106</v>
      </c>
      <c r="C85" s="315" t="s">
        <v>107</v>
      </c>
      <c r="D85" s="316"/>
      <c r="E85" s="316"/>
      <c r="F85" s="128" t="s">
        <v>26</v>
      </c>
      <c r="G85" s="122"/>
      <c r="H85" s="122"/>
      <c r="I85" s="122">
        <f>SUM('SO01 D.1.1. Pol'!G388)</f>
        <v>0</v>
      </c>
      <c r="J85" s="126" t="str">
        <f>IF(I91=0,"",I85/I91*100)</f>
        <v/>
      </c>
    </row>
    <row r="86" spans="1:10" ht="25.5" customHeight="1">
      <c r="A86" s="116"/>
      <c r="B86" s="121" t="s">
        <v>108</v>
      </c>
      <c r="C86" s="315" t="s">
        <v>109</v>
      </c>
      <c r="D86" s="316"/>
      <c r="E86" s="316"/>
      <c r="F86" s="128" t="s">
        <v>26</v>
      </c>
      <c r="G86" s="122"/>
      <c r="H86" s="122"/>
      <c r="I86" s="122">
        <f>SUM('SO01 D.1.1. Pol'!G399)</f>
        <v>0</v>
      </c>
      <c r="J86" s="126" t="str">
        <f>IF(I91=0,"",I86/I91*100)</f>
        <v/>
      </c>
    </row>
    <row r="87" spans="1:10" ht="25.5" customHeight="1">
      <c r="A87" s="116"/>
      <c r="B87" s="198" t="s">
        <v>784</v>
      </c>
      <c r="C87" s="299" t="s">
        <v>783</v>
      </c>
      <c r="D87" s="300"/>
      <c r="E87" s="301"/>
      <c r="F87" s="199" t="s">
        <v>27</v>
      </c>
      <c r="G87" s="200"/>
      <c r="H87" s="200"/>
      <c r="I87" s="200">
        <f>SUM('SO01 D.1.4. Elektroinstalace'!G137)</f>
        <v>0</v>
      </c>
      <c r="J87" s="126" t="str">
        <f>IF(I91=0,"",I87/I91*100)</f>
        <v/>
      </c>
    </row>
    <row r="88" spans="1:10" ht="25.5" customHeight="1">
      <c r="A88" s="116"/>
      <c r="B88" s="121" t="s">
        <v>110</v>
      </c>
      <c r="C88" s="315" t="s">
        <v>111</v>
      </c>
      <c r="D88" s="316"/>
      <c r="E88" s="316"/>
      <c r="F88" s="128" t="s">
        <v>27</v>
      </c>
      <c r="G88" s="122"/>
      <c r="H88" s="122"/>
      <c r="I88" s="122">
        <f>SUM('SO01 D.1.1. Pol'!G403)</f>
        <v>0</v>
      </c>
      <c r="J88" s="126" t="str">
        <f>IF(I91=0,"",I88/I91*100)</f>
        <v/>
      </c>
    </row>
    <row r="89" spans="1:10" ht="25.5" customHeight="1">
      <c r="A89" s="116"/>
      <c r="B89" s="121" t="s">
        <v>112</v>
      </c>
      <c r="C89" s="315" t="s">
        <v>113</v>
      </c>
      <c r="D89" s="316"/>
      <c r="E89" s="316"/>
      <c r="F89" s="128" t="s">
        <v>114</v>
      </c>
      <c r="G89" s="122"/>
      <c r="H89" s="122"/>
      <c r="I89" s="122">
        <f>SUM('SO01 D.1.1. Pol'!G407,'SO02 D.1.1. Pol'!G116)</f>
        <v>0</v>
      </c>
      <c r="J89" s="126" t="str">
        <f>IF(I91=0,"",I89/I91*100)</f>
        <v/>
      </c>
    </row>
    <row r="90" spans="1:10" ht="25.5" customHeight="1">
      <c r="A90" s="116"/>
      <c r="B90" s="198" t="s">
        <v>785</v>
      </c>
      <c r="C90" s="299" t="s">
        <v>786</v>
      </c>
      <c r="D90" s="300"/>
      <c r="E90" s="301"/>
      <c r="F90" s="199" t="s">
        <v>115</v>
      </c>
      <c r="G90" s="200"/>
      <c r="H90" s="200"/>
      <c r="I90" s="200">
        <f>SUM(VNaON!G23)</f>
        <v>0</v>
      </c>
      <c r="J90" s="126" t="str">
        <f>IF(I91=0,"",I90/I91*100)</f>
        <v/>
      </c>
    </row>
    <row r="91" spans="1:10" ht="25.5" customHeight="1">
      <c r="A91" s="117"/>
      <c r="B91" s="123" t="s">
        <v>1</v>
      </c>
      <c r="C91" s="123"/>
      <c r="D91" s="124"/>
      <c r="E91" s="124"/>
      <c r="F91" s="129"/>
      <c r="G91" s="125"/>
      <c r="H91" s="125"/>
      <c r="I91" s="125">
        <f>SUM(I57:I90)</f>
        <v>0</v>
      </c>
      <c r="J91" s="127">
        <f>SUM(J57:J90)</f>
        <v>0</v>
      </c>
    </row>
    <row r="92" spans="1:10">
      <c r="F92" s="80"/>
      <c r="G92" s="81"/>
      <c r="H92" s="80"/>
      <c r="I92" s="81"/>
      <c r="J92" s="82"/>
    </row>
    <row r="93" spans="1:10">
      <c r="F93" s="80"/>
      <c r="G93" s="81"/>
      <c r="H93" s="80"/>
      <c r="I93" s="81"/>
      <c r="J93" s="82"/>
    </row>
    <row r="94" spans="1:10">
      <c r="F94" s="80"/>
      <c r="G94" s="81"/>
      <c r="H94" s="80"/>
      <c r="I94" s="81"/>
      <c r="J94" s="82"/>
    </row>
  </sheetData>
  <sheetProtection algorithmName="SHA-512" hashValue="sIcNbL7ezQJ5cH2fb7KT/eRoY7E0gixza68jobLyOh/Brkzct2buCIw+zbwnmMwBez8XzztrGeiYB8Z0PZ5F+w==" saltValue="ZsaBq2TmN098xQbn5nT5hA==" spinCount="100000" sheet="1" objects="1" scenarios="1" selectLockedCell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81:E81"/>
    <mergeCell ref="C82:E82"/>
    <mergeCell ref="C89:E89"/>
    <mergeCell ref="C83:E83"/>
    <mergeCell ref="C84:E84"/>
    <mergeCell ref="C85:E85"/>
    <mergeCell ref="C86:E86"/>
    <mergeCell ref="C88:E88"/>
    <mergeCell ref="C87:E87"/>
    <mergeCell ref="C76:E76"/>
    <mergeCell ref="C77:E77"/>
    <mergeCell ref="C78:E78"/>
    <mergeCell ref="C79:E79"/>
    <mergeCell ref="C80:E80"/>
    <mergeCell ref="C70:E70"/>
    <mergeCell ref="C71:E71"/>
    <mergeCell ref="C72:E72"/>
    <mergeCell ref="C74:E74"/>
    <mergeCell ref="C75:E75"/>
    <mergeCell ref="C63:E63"/>
    <mergeCell ref="C64:E64"/>
    <mergeCell ref="C65:E65"/>
    <mergeCell ref="C66:E66"/>
    <mergeCell ref="C69:E69"/>
    <mergeCell ref="C39:E39"/>
    <mergeCell ref="C40:E40"/>
    <mergeCell ref="C41:E41"/>
    <mergeCell ref="C43:E43"/>
    <mergeCell ref="C44:E4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90:E90"/>
    <mergeCell ref="C48:E48"/>
    <mergeCell ref="C49:E49"/>
    <mergeCell ref="C45:E45"/>
    <mergeCell ref="C67:E67"/>
    <mergeCell ref="C68:E68"/>
    <mergeCell ref="C73:E73"/>
    <mergeCell ref="C60:E60"/>
    <mergeCell ref="C46:E46"/>
    <mergeCell ref="C47:E47"/>
    <mergeCell ref="B50:E50"/>
    <mergeCell ref="C57:E57"/>
    <mergeCell ref="C58:E58"/>
    <mergeCell ref="C59:E59"/>
    <mergeCell ref="C61:E61"/>
    <mergeCell ref="C62:E6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baseColWidth="10" defaultColWidth="9.1640625" defaultRowHeight="13"/>
  <cols>
    <col min="1" max="1" width="4.33203125" style="5" customWidth="1"/>
    <col min="2" max="2" width="14.5" style="5" customWidth="1"/>
    <col min="3" max="3" width="38.33203125" style="9" customWidth="1"/>
    <col min="4" max="4" width="4.5" style="5" customWidth="1"/>
    <col min="5" max="5" width="10.5" style="5" customWidth="1"/>
    <col min="6" max="6" width="9.83203125" style="5" customWidth="1"/>
    <col min="7" max="7" width="12.6640625" style="5" customWidth="1"/>
    <col min="8" max="16384" width="9.1640625" style="5"/>
  </cols>
  <sheetData>
    <row r="1" spans="1:7" ht="16">
      <c r="A1" s="355" t="s">
        <v>6</v>
      </c>
      <c r="B1" s="355"/>
      <c r="C1" s="356"/>
      <c r="D1" s="355"/>
      <c r="E1" s="355"/>
      <c r="F1" s="355"/>
      <c r="G1" s="355"/>
    </row>
    <row r="2" spans="1:7" ht="25" customHeight="1">
      <c r="A2" s="70" t="s">
        <v>7</v>
      </c>
      <c r="B2" s="69"/>
      <c r="C2" s="357"/>
      <c r="D2" s="357"/>
      <c r="E2" s="357"/>
      <c r="F2" s="357"/>
      <c r="G2" s="358"/>
    </row>
    <row r="3" spans="1:7" ht="25" customHeight="1">
      <c r="A3" s="70" t="s">
        <v>8</v>
      </c>
      <c r="B3" s="69"/>
      <c r="C3" s="357"/>
      <c r="D3" s="357"/>
      <c r="E3" s="357"/>
      <c r="F3" s="357"/>
      <c r="G3" s="358"/>
    </row>
    <row r="4" spans="1:7" ht="25" customHeight="1">
      <c r="A4" s="70" t="s">
        <v>9</v>
      </c>
      <c r="B4" s="69"/>
      <c r="C4" s="357"/>
      <c r="D4" s="357"/>
      <c r="E4" s="357"/>
      <c r="F4" s="357"/>
      <c r="G4" s="358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tabSelected="1" workbookViewId="0">
      <pane ySplit="7" topLeftCell="A122" activePane="bottomLeft" state="frozen"/>
      <selection activeCell="I16" sqref="I16:J16"/>
      <selection pane="bottomLeft" activeCell="F131" sqref="F131"/>
    </sheetView>
  </sheetViews>
  <sheetFormatPr baseColWidth="10" defaultColWidth="8.83203125" defaultRowHeight="13" outlineLevelRow="1"/>
  <cols>
    <col min="1" max="1" width="3.5" customWidth="1"/>
    <col min="2" max="2" width="12.5" style="79" customWidth="1"/>
    <col min="3" max="3" width="38.33203125" style="79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>
      <c r="A1" s="361" t="s">
        <v>6</v>
      </c>
      <c r="B1" s="361"/>
      <c r="C1" s="361"/>
      <c r="D1" s="361"/>
      <c r="E1" s="361"/>
      <c r="F1" s="361"/>
      <c r="G1" s="361"/>
      <c r="AG1" t="s">
        <v>117</v>
      </c>
    </row>
    <row r="2" spans="1:60" ht="25" customHeight="1">
      <c r="A2" s="132" t="s">
        <v>7</v>
      </c>
      <c r="B2" s="69" t="s">
        <v>42</v>
      </c>
      <c r="C2" s="362" t="s">
        <v>43</v>
      </c>
      <c r="D2" s="363"/>
      <c r="E2" s="363"/>
      <c r="F2" s="363"/>
      <c r="G2" s="364"/>
      <c r="AG2" t="s">
        <v>118</v>
      </c>
    </row>
    <row r="3" spans="1:60" ht="25" customHeight="1">
      <c r="A3" s="132" t="s">
        <v>8</v>
      </c>
      <c r="B3" s="69" t="s">
        <v>45</v>
      </c>
      <c r="C3" s="362" t="s">
        <v>46</v>
      </c>
      <c r="D3" s="363"/>
      <c r="E3" s="363"/>
      <c r="F3" s="363"/>
      <c r="G3" s="364"/>
      <c r="AC3" s="79" t="s">
        <v>118</v>
      </c>
      <c r="AG3" t="s">
        <v>119</v>
      </c>
    </row>
    <row r="4" spans="1:60" ht="25" customHeight="1">
      <c r="A4" s="133" t="s">
        <v>9</v>
      </c>
      <c r="B4" s="134" t="s">
        <v>47</v>
      </c>
      <c r="C4" s="365" t="s">
        <v>48</v>
      </c>
      <c r="D4" s="366"/>
      <c r="E4" s="366"/>
      <c r="F4" s="366"/>
      <c r="G4" s="367"/>
      <c r="AG4" t="s">
        <v>120</v>
      </c>
    </row>
    <row r="5" spans="1:60">
      <c r="D5" s="131"/>
    </row>
    <row r="6" spans="1:60" ht="42">
      <c r="A6" s="136" t="s">
        <v>121</v>
      </c>
      <c r="B6" s="138" t="s">
        <v>122</v>
      </c>
      <c r="C6" s="138" t="s">
        <v>123</v>
      </c>
      <c r="D6" s="137" t="s">
        <v>124</v>
      </c>
      <c r="E6" s="136" t="s">
        <v>125</v>
      </c>
      <c r="F6" s="135" t="s">
        <v>126</v>
      </c>
      <c r="G6" s="136" t="s">
        <v>30</v>
      </c>
      <c r="H6" s="139" t="s">
        <v>31</v>
      </c>
      <c r="I6" s="139" t="s">
        <v>127</v>
      </c>
      <c r="J6" s="139" t="s">
        <v>32</v>
      </c>
      <c r="K6" s="139" t="s">
        <v>128</v>
      </c>
      <c r="L6" s="139" t="s">
        <v>129</v>
      </c>
      <c r="M6" s="139" t="s">
        <v>130</v>
      </c>
      <c r="N6" s="139" t="s">
        <v>131</v>
      </c>
      <c r="O6" s="139" t="s">
        <v>132</v>
      </c>
      <c r="P6" s="139" t="s">
        <v>133</v>
      </c>
      <c r="Q6" s="139" t="s">
        <v>134</v>
      </c>
      <c r="R6" s="139" t="s">
        <v>135</v>
      </c>
      <c r="S6" s="139" t="s">
        <v>136</v>
      </c>
      <c r="T6" s="139" t="s">
        <v>137</v>
      </c>
      <c r="U6" s="139" t="s">
        <v>138</v>
      </c>
      <c r="V6" s="139" t="s">
        <v>139</v>
      </c>
      <c r="W6" s="139" t="s">
        <v>140</v>
      </c>
      <c r="X6" s="139" t="s">
        <v>141</v>
      </c>
    </row>
    <row r="7" spans="1:60" hidden="1">
      <c r="A7" s="5"/>
      <c r="B7" s="6"/>
      <c r="C7" s="6"/>
      <c r="D7" s="8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ht="14">
      <c r="A8" s="155" t="s">
        <v>142</v>
      </c>
      <c r="B8" s="156" t="s">
        <v>58</v>
      </c>
      <c r="C8" s="172" t="s">
        <v>59</v>
      </c>
      <c r="D8" s="157"/>
      <c r="E8" s="158"/>
      <c r="F8" s="159"/>
      <c r="G8" s="160">
        <f>SUMIF(AG9:AG33,"&lt;&gt;NOR",G9:G33)</f>
        <v>0</v>
      </c>
      <c r="H8" s="154"/>
      <c r="I8" s="154">
        <f>SUM(I9:I33)</f>
        <v>22337.74</v>
      </c>
      <c r="J8" s="154"/>
      <c r="K8" s="154">
        <f>SUM(K9:K33)</f>
        <v>63341.200000000004</v>
      </c>
      <c r="L8" s="154"/>
      <c r="M8" s="154">
        <f>SUM(M9:M33)</f>
        <v>0</v>
      </c>
      <c r="N8" s="154"/>
      <c r="O8" s="154">
        <f>SUM(O9:O33)</f>
        <v>89.53</v>
      </c>
      <c r="P8" s="154"/>
      <c r="Q8" s="154">
        <f>SUM(Q9:Q33)</f>
        <v>0</v>
      </c>
      <c r="R8" s="154"/>
      <c r="S8" s="154"/>
      <c r="T8" s="154"/>
      <c r="U8" s="154"/>
      <c r="V8" s="154">
        <f>SUM(V9:V33)</f>
        <v>80.98</v>
      </c>
      <c r="W8" s="154"/>
      <c r="X8" s="154"/>
      <c r="AG8" t="s">
        <v>143</v>
      </c>
    </row>
    <row r="9" spans="1:60" outlineLevel="1">
      <c r="A9" s="161">
        <v>1</v>
      </c>
      <c r="B9" s="162" t="s">
        <v>144</v>
      </c>
      <c r="C9" s="173" t="s">
        <v>145</v>
      </c>
      <c r="D9" s="163" t="s">
        <v>146</v>
      </c>
      <c r="E9" s="164">
        <v>51.16</v>
      </c>
      <c r="F9" s="284">
        <v>0</v>
      </c>
      <c r="G9" s="165">
        <f>ROUND(E9*F9,2)</f>
        <v>0</v>
      </c>
      <c r="H9" s="145">
        <v>0</v>
      </c>
      <c r="I9" s="145">
        <f>ROUND(E9*H9,2)</f>
        <v>0</v>
      </c>
      <c r="J9" s="145">
        <v>388.5</v>
      </c>
      <c r="K9" s="145">
        <f>ROUND(E9*J9,2)</f>
        <v>19875.66</v>
      </c>
      <c r="L9" s="145">
        <v>21</v>
      </c>
      <c r="M9" s="145">
        <f>G9*(1+L9/100)</f>
        <v>0</v>
      </c>
      <c r="N9" s="145">
        <v>0</v>
      </c>
      <c r="O9" s="145">
        <f>ROUND(E9*N9,2)</f>
        <v>0</v>
      </c>
      <c r="P9" s="145">
        <v>0</v>
      </c>
      <c r="Q9" s="145">
        <f>ROUND(E9*P9,2)</f>
        <v>0</v>
      </c>
      <c r="R9" s="145"/>
      <c r="S9" s="145" t="s">
        <v>147</v>
      </c>
      <c r="T9" s="145" t="s">
        <v>147</v>
      </c>
      <c r="U9" s="145">
        <v>0.626</v>
      </c>
      <c r="V9" s="145">
        <f>ROUND(E9*U9,2)</f>
        <v>32.03</v>
      </c>
      <c r="W9" s="145"/>
      <c r="X9" s="145" t="s">
        <v>148</v>
      </c>
      <c r="Y9" s="140"/>
      <c r="Z9" s="140"/>
      <c r="AA9" s="140"/>
      <c r="AB9" s="140"/>
      <c r="AC9" s="140"/>
      <c r="AD9" s="140"/>
      <c r="AE9" s="140"/>
      <c r="AF9" s="140"/>
      <c r="AG9" s="140" t="s">
        <v>149</v>
      </c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>
      <c r="A10" s="143"/>
      <c r="B10" s="144"/>
      <c r="C10" s="174" t="s">
        <v>150</v>
      </c>
      <c r="D10" s="146"/>
      <c r="E10" s="147"/>
      <c r="F10" s="28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0"/>
      <c r="Z10" s="140"/>
      <c r="AA10" s="140"/>
      <c r="AB10" s="140"/>
      <c r="AC10" s="140"/>
      <c r="AD10" s="140"/>
      <c r="AE10" s="140"/>
      <c r="AF10" s="140"/>
      <c r="AG10" s="140" t="s">
        <v>151</v>
      </c>
      <c r="AH10" s="140">
        <v>0</v>
      </c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>
      <c r="A11" s="143"/>
      <c r="B11" s="144"/>
      <c r="C11" s="174" t="s">
        <v>152</v>
      </c>
      <c r="D11" s="146"/>
      <c r="E11" s="147">
        <v>51.16</v>
      </c>
      <c r="F11" s="28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0"/>
      <c r="Z11" s="140"/>
      <c r="AA11" s="140"/>
      <c r="AB11" s="140"/>
      <c r="AC11" s="140"/>
      <c r="AD11" s="140"/>
      <c r="AE11" s="140"/>
      <c r="AF11" s="140"/>
      <c r="AG11" s="140" t="s">
        <v>151</v>
      </c>
      <c r="AH11" s="140">
        <v>0</v>
      </c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>
      <c r="A12" s="161">
        <v>2</v>
      </c>
      <c r="B12" s="162" t="s">
        <v>153</v>
      </c>
      <c r="C12" s="173" t="s">
        <v>154</v>
      </c>
      <c r="D12" s="163" t="s">
        <v>146</v>
      </c>
      <c r="E12" s="164">
        <v>51.16</v>
      </c>
      <c r="F12" s="284">
        <v>0</v>
      </c>
      <c r="G12" s="165">
        <f>ROUND(E12*F12,2)</f>
        <v>0</v>
      </c>
      <c r="H12" s="145">
        <v>0</v>
      </c>
      <c r="I12" s="145">
        <f>ROUND(E12*H12,2)</f>
        <v>0</v>
      </c>
      <c r="J12" s="145">
        <v>42</v>
      </c>
      <c r="K12" s="145">
        <f>ROUND(E12*J12,2)</f>
        <v>2148.7199999999998</v>
      </c>
      <c r="L12" s="145">
        <v>21</v>
      </c>
      <c r="M12" s="145">
        <f>G12*(1+L12/100)</f>
        <v>0</v>
      </c>
      <c r="N12" s="145">
        <v>0</v>
      </c>
      <c r="O12" s="145">
        <f>ROUND(E12*N12,2)</f>
        <v>0</v>
      </c>
      <c r="P12" s="145">
        <v>0</v>
      </c>
      <c r="Q12" s="145">
        <f>ROUND(E12*P12,2)</f>
        <v>0</v>
      </c>
      <c r="R12" s="145"/>
      <c r="S12" s="145" t="s">
        <v>147</v>
      </c>
      <c r="T12" s="145" t="s">
        <v>147</v>
      </c>
      <c r="U12" s="145">
        <v>8.1000000000000003E-2</v>
      </c>
      <c r="V12" s="145">
        <f>ROUND(E12*U12,2)</f>
        <v>4.1399999999999997</v>
      </c>
      <c r="W12" s="145"/>
      <c r="X12" s="145" t="s">
        <v>148</v>
      </c>
      <c r="Y12" s="140"/>
      <c r="Z12" s="140"/>
      <c r="AA12" s="140"/>
      <c r="AB12" s="140"/>
      <c r="AC12" s="140"/>
      <c r="AD12" s="140"/>
      <c r="AE12" s="140"/>
      <c r="AF12" s="140"/>
      <c r="AG12" s="140" t="s">
        <v>149</v>
      </c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outlineLevel="1">
      <c r="A13" s="143"/>
      <c r="B13" s="144"/>
      <c r="C13" s="174" t="s">
        <v>150</v>
      </c>
      <c r="D13" s="146"/>
      <c r="E13" s="147"/>
      <c r="F13" s="28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0"/>
      <c r="Z13" s="140"/>
      <c r="AA13" s="140"/>
      <c r="AB13" s="140"/>
      <c r="AC13" s="140"/>
      <c r="AD13" s="140"/>
      <c r="AE13" s="140"/>
      <c r="AF13" s="140"/>
      <c r="AG13" s="140" t="s">
        <v>151</v>
      </c>
      <c r="AH13" s="140">
        <v>0</v>
      </c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outlineLevel="1">
      <c r="A14" s="143"/>
      <c r="B14" s="144"/>
      <c r="C14" s="174" t="s">
        <v>152</v>
      </c>
      <c r="D14" s="146"/>
      <c r="E14" s="147">
        <v>51.16</v>
      </c>
      <c r="F14" s="28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0"/>
      <c r="Z14" s="140"/>
      <c r="AA14" s="140"/>
      <c r="AB14" s="140"/>
      <c r="AC14" s="140"/>
      <c r="AD14" s="140"/>
      <c r="AE14" s="140"/>
      <c r="AF14" s="140"/>
      <c r="AG14" s="140" t="s">
        <v>151</v>
      </c>
      <c r="AH14" s="140">
        <v>0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outlineLevel="1">
      <c r="A15" s="161">
        <v>3</v>
      </c>
      <c r="B15" s="162" t="s">
        <v>155</v>
      </c>
      <c r="C15" s="173" t="s">
        <v>156</v>
      </c>
      <c r="D15" s="163" t="s">
        <v>146</v>
      </c>
      <c r="E15" s="164">
        <v>51.16</v>
      </c>
      <c r="F15" s="284">
        <v>0</v>
      </c>
      <c r="G15" s="165">
        <f>ROUND(E15*F15,2)</f>
        <v>0</v>
      </c>
      <c r="H15" s="145">
        <v>0</v>
      </c>
      <c r="I15" s="145">
        <f>ROUND(E15*H15,2)</f>
        <v>0</v>
      </c>
      <c r="J15" s="145">
        <v>96.6</v>
      </c>
      <c r="K15" s="145">
        <f>ROUND(E15*J15,2)</f>
        <v>4942.0600000000004</v>
      </c>
      <c r="L15" s="145">
        <v>21</v>
      </c>
      <c r="M15" s="145">
        <f>G15*(1+L15/100)</f>
        <v>0</v>
      </c>
      <c r="N15" s="145">
        <v>0</v>
      </c>
      <c r="O15" s="145">
        <f>ROUND(E15*N15,2)</f>
        <v>0</v>
      </c>
      <c r="P15" s="145">
        <v>0</v>
      </c>
      <c r="Q15" s="145">
        <f>ROUND(E15*P15,2)</f>
        <v>0</v>
      </c>
      <c r="R15" s="145"/>
      <c r="S15" s="145" t="s">
        <v>147</v>
      </c>
      <c r="T15" s="145" t="s">
        <v>147</v>
      </c>
      <c r="U15" s="145">
        <v>1.0999999999999999E-2</v>
      </c>
      <c r="V15" s="145">
        <f>ROUND(E15*U15,2)</f>
        <v>0.56000000000000005</v>
      </c>
      <c r="W15" s="145"/>
      <c r="X15" s="145" t="s">
        <v>148</v>
      </c>
      <c r="Y15" s="140"/>
      <c r="Z15" s="140"/>
      <c r="AA15" s="140"/>
      <c r="AB15" s="140"/>
      <c r="AC15" s="140"/>
      <c r="AD15" s="140"/>
      <c r="AE15" s="140"/>
      <c r="AF15" s="140"/>
      <c r="AG15" s="140" t="s">
        <v>149</v>
      </c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>
      <c r="A16" s="143"/>
      <c r="B16" s="144"/>
      <c r="C16" s="174" t="s">
        <v>150</v>
      </c>
      <c r="D16" s="146"/>
      <c r="E16" s="147"/>
      <c r="F16" s="28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0"/>
      <c r="Z16" s="140"/>
      <c r="AA16" s="140"/>
      <c r="AB16" s="140"/>
      <c r="AC16" s="140"/>
      <c r="AD16" s="140"/>
      <c r="AE16" s="140"/>
      <c r="AF16" s="140"/>
      <c r="AG16" s="140" t="s">
        <v>151</v>
      </c>
      <c r="AH16" s="140">
        <v>0</v>
      </c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>
      <c r="A17" s="143"/>
      <c r="B17" s="144"/>
      <c r="C17" s="174" t="s">
        <v>152</v>
      </c>
      <c r="D17" s="146"/>
      <c r="E17" s="147">
        <v>51.16</v>
      </c>
      <c r="F17" s="28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0"/>
      <c r="Z17" s="140"/>
      <c r="AA17" s="140"/>
      <c r="AB17" s="140"/>
      <c r="AC17" s="140"/>
      <c r="AD17" s="140"/>
      <c r="AE17" s="140"/>
      <c r="AF17" s="140"/>
      <c r="AG17" s="140" t="s">
        <v>151</v>
      </c>
      <c r="AH17" s="140">
        <v>0</v>
      </c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outlineLevel="1">
      <c r="A18" s="161">
        <v>4</v>
      </c>
      <c r="B18" s="162" t="s">
        <v>157</v>
      </c>
      <c r="C18" s="173" t="s">
        <v>158</v>
      </c>
      <c r="D18" s="163" t="s">
        <v>146</v>
      </c>
      <c r="E18" s="164">
        <v>51.16</v>
      </c>
      <c r="F18" s="284">
        <v>0</v>
      </c>
      <c r="G18" s="165">
        <f>ROUND(E18*F18,2)</f>
        <v>0</v>
      </c>
      <c r="H18" s="145">
        <v>0</v>
      </c>
      <c r="I18" s="145">
        <f>ROUND(E18*H18,2)</f>
        <v>0</v>
      </c>
      <c r="J18" s="145">
        <v>194</v>
      </c>
      <c r="K18" s="145">
        <f>ROUND(E18*J18,2)</f>
        <v>9925.0400000000009</v>
      </c>
      <c r="L18" s="145">
        <v>21</v>
      </c>
      <c r="M18" s="145">
        <f>G18*(1+L18/100)</f>
        <v>0</v>
      </c>
      <c r="N18" s="145">
        <v>0</v>
      </c>
      <c r="O18" s="145">
        <f>ROUND(E18*N18,2)</f>
        <v>0</v>
      </c>
      <c r="P18" s="145">
        <v>0</v>
      </c>
      <c r="Q18" s="145">
        <f>ROUND(E18*P18,2)</f>
        <v>0</v>
      </c>
      <c r="R18" s="145"/>
      <c r="S18" s="145" t="s">
        <v>147</v>
      </c>
      <c r="T18" s="145" t="s">
        <v>147</v>
      </c>
      <c r="U18" s="145">
        <v>1.0999999999999999E-2</v>
      </c>
      <c r="V18" s="145">
        <f>ROUND(E18*U18,2)</f>
        <v>0.56000000000000005</v>
      </c>
      <c r="W18" s="145"/>
      <c r="X18" s="145" t="s">
        <v>148</v>
      </c>
      <c r="Y18" s="140"/>
      <c r="Z18" s="140"/>
      <c r="AA18" s="140"/>
      <c r="AB18" s="140"/>
      <c r="AC18" s="140"/>
      <c r="AD18" s="140"/>
      <c r="AE18" s="140"/>
      <c r="AF18" s="140"/>
      <c r="AG18" s="140" t="s">
        <v>149</v>
      </c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>
      <c r="A19" s="143"/>
      <c r="B19" s="144"/>
      <c r="C19" s="174" t="s">
        <v>150</v>
      </c>
      <c r="D19" s="146"/>
      <c r="E19" s="147"/>
      <c r="F19" s="28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0"/>
      <c r="Z19" s="140"/>
      <c r="AA19" s="140"/>
      <c r="AB19" s="140"/>
      <c r="AC19" s="140"/>
      <c r="AD19" s="140"/>
      <c r="AE19" s="140"/>
      <c r="AF19" s="140"/>
      <c r="AG19" s="140" t="s">
        <v>151</v>
      </c>
      <c r="AH19" s="140">
        <v>0</v>
      </c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outlineLevel="1">
      <c r="A20" s="143"/>
      <c r="B20" s="144"/>
      <c r="C20" s="174" t="s">
        <v>152</v>
      </c>
      <c r="D20" s="146"/>
      <c r="E20" s="147">
        <v>51.16</v>
      </c>
      <c r="F20" s="28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0"/>
      <c r="Z20" s="140"/>
      <c r="AA20" s="140"/>
      <c r="AB20" s="140"/>
      <c r="AC20" s="140"/>
      <c r="AD20" s="140"/>
      <c r="AE20" s="140"/>
      <c r="AF20" s="140"/>
      <c r="AG20" s="140" t="s">
        <v>151</v>
      </c>
      <c r="AH20" s="140">
        <v>0</v>
      </c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>
      <c r="A21" s="161">
        <v>5</v>
      </c>
      <c r="B21" s="162" t="s">
        <v>159</v>
      </c>
      <c r="C21" s="173" t="s">
        <v>160</v>
      </c>
      <c r="D21" s="163" t="s">
        <v>146</v>
      </c>
      <c r="E21" s="164">
        <v>51.16</v>
      </c>
      <c r="F21" s="284">
        <v>0</v>
      </c>
      <c r="G21" s="165">
        <f>ROUND(E21*F21,2)</f>
        <v>0</v>
      </c>
      <c r="H21" s="145">
        <v>0</v>
      </c>
      <c r="I21" s="145">
        <f>ROUND(E21*H21,2)</f>
        <v>0</v>
      </c>
      <c r="J21" s="145">
        <v>256</v>
      </c>
      <c r="K21" s="145">
        <f>ROUND(E21*J21,2)</f>
        <v>13096.96</v>
      </c>
      <c r="L21" s="145">
        <v>21</v>
      </c>
      <c r="M21" s="145">
        <f>G21*(1+L21/100)</f>
        <v>0</v>
      </c>
      <c r="N21" s="145">
        <v>0</v>
      </c>
      <c r="O21" s="145">
        <f>ROUND(E21*N21,2)</f>
        <v>0</v>
      </c>
      <c r="P21" s="145">
        <v>0</v>
      </c>
      <c r="Q21" s="145">
        <f>ROUND(E21*P21,2)</f>
        <v>0</v>
      </c>
      <c r="R21" s="145"/>
      <c r="S21" s="145" t="s">
        <v>147</v>
      </c>
      <c r="T21" s="145" t="s">
        <v>147</v>
      </c>
      <c r="U21" s="145">
        <v>0.65200000000000002</v>
      </c>
      <c r="V21" s="145">
        <f>ROUND(E21*U21,2)</f>
        <v>33.36</v>
      </c>
      <c r="W21" s="145"/>
      <c r="X21" s="145" t="s">
        <v>148</v>
      </c>
      <c r="Y21" s="140"/>
      <c r="Z21" s="140"/>
      <c r="AA21" s="140"/>
      <c r="AB21" s="140"/>
      <c r="AC21" s="140"/>
      <c r="AD21" s="140"/>
      <c r="AE21" s="140"/>
      <c r="AF21" s="140"/>
      <c r="AG21" s="140" t="s">
        <v>149</v>
      </c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>
      <c r="A22" s="143"/>
      <c r="B22" s="144"/>
      <c r="C22" s="174" t="s">
        <v>150</v>
      </c>
      <c r="D22" s="146"/>
      <c r="E22" s="147"/>
      <c r="F22" s="28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0"/>
      <c r="Z22" s="140"/>
      <c r="AA22" s="140"/>
      <c r="AB22" s="140"/>
      <c r="AC22" s="140"/>
      <c r="AD22" s="140"/>
      <c r="AE22" s="140"/>
      <c r="AF22" s="140"/>
      <c r="AG22" s="140" t="s">
        <v>151</v>
      </c>
      <c r="AH22" s="140">
        <v>0</v>
      </c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outlineLevel="1">
      <c r="A23" s="143"/>
      <c r="B23" s="144"/>
      <c r="C23" s="174" t="s">
        <v>152</v>
      </c>
      <c r="D23" s="146"/>
      <c r="E23" s="147">
        <v>51.16</v>
      </c>
      <c r="F23" s="28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0"/>
      <c r="Z23" s="140"/>
      <c r="AA23" s="140"/>
      <c r="AB23" s="140"/>
      <c r="AC23" s="140"/>
      <c r="AD23" s="140"/>
      <c r="AE23" s="140"/>
      <c r="AF23" s="140"/>
      <c r="AG23" s="140" t="s">
        <v>151</v>
      </c>
      <c r="AH23" s="140">
        <v>0</v>
      </c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>
      <c r="A24" s="161">
        <v>6</v>
      </c>
      <c r="B24" s="162" t="s">
        <v>161</v>
      </c>
      <c r="C24" s="173" t="s">
        <v>162</v>
      </c>
      <c r="D24" s="163" t="s">
        <v>146</v>
      </c>
      <c r="E24" s="164">
        <v>51.16</v>
      </c>
      <c r="F24" s="284">
        <v>0</v>
      </c>
      <c r="G24" s="165">
        <f>ROUND(E24*F24,2)</f>
        <v>0</v>
      </c>
      <c r="H24" s="145">
        <v>0</v>
      </c>
      <c r="I24" s="145">
        <f>ROUND(E24*H24,2)</f>
        <v>0</v>
      </c>
      <c r="J24" s="145">
        <v>121</v>
      </c>
      <c r="K24" s="145">
        <f>ROUND(E24*J24,2)</f>
        <v>6190.36</v>
      </c>
      <c r="L24" s="145">
        <v>21</v>
      </c>
      <c r="M24" s="145">
        <f>G24*(1+L24/100)</f>
        <v>0</v>
      </c>
      <c r="N24" s="145">
        <v>0</v>
      </c>
      <c r="O24" s="145">
        <f>ROUND(E24*N24,2)</f>
        <v>0</v>
      </c>
      <c r="P24" s="145">
        <v>0</v>
      </c>
      <c r="Q24" s="145">
        <f>ROUND(E24*P24,2)</f>
        <v>0</v>
      </c>
      <c r="R24" s="145"/>
      <c r="S24" s="145" t="s">
        <v>147</v>
      </c>
      <c r="T24" s="145" t="s">
        <v>147</v>
      </c>
      <c r="U24" s="145">
        <v>0.20200000000000001</v>
      </c>
      <c r="V24" s="145">
        <f>ROUND(E24*U24,2)</f>
        <v>10.33</v>
      </c>
      <c r="W24" s="145"/>
      <c r="X24" s="145" t="s">
        <v>148</v>
      </c>
      <c r="Y24" s="140"/>
      <c r="Z24" s="140"/>
      <c r="AA24" s="140"/>
      <c r="AB24" s="140"/>
      <c r="AC24" s="140"/>
      <c r="AD24" s="140"/>
      <c r="AE24" s="140"/>
      <c r="AF24" s="140"/>
      <c r="AG24" s="140" t="s">
        <v>149</v>
      </c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>
      <c r="A25" s="143"/>
      <c r="B25" s="144"/>
      <c r="C25" s="359" t="s">
        <v>163</v>
      </c>
      <c r="D25" s="360"/>
      <c r="E25" s="360"/>
      <c r="F25" s="360"/>
      <c r="G25" s="360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0"/>
      <c r="Z25" s="140"/>
      <c r="AA25" s="140"/>
      <c r="AB25" s="140"/>
      <c r="AC25" s="140"/>
      <c r="AD25" s="140"/>
      <c r="AE25" s="140"/>
      <c r="AF25" s="140"/>
      <c r="AG25" s="140" t="s">
        <v>164</v>
      </c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>
      <c r="A26" s="143"/>
      <c r="B26" s="144"/>
      <c r="C26" s="174" t="s">
        <v>150</v>
      </c>
      <c r="D26" s="146"/>
      <c r="E26" s="147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0"/>
      <c r="Z26" s="140"/>
      <c r="AA26" s="140"/>
      <c r="AB26" s="140"/>
      <c r="AC26" s="140"/>
      <c r="AD26" s="140"/>
      <c r="AE26" s="140"/>
      <c r="AF26" s="140"/>
      <c r="AG26" s="140" t="s">
        <v>151</v>
      </c>
      <c r="AH26" s="140">
        <v>0</v>
      </c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>
      <c r="A27" s="143"/>
      <c r="B27" s="144"/>
      <c r="C27" s="174" t="s">
        <v>152</v>
      </c>
      <c r="D27" s="146"/>
      <c r="E27" s="147">
        <v>51.16</v>
      </c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0"/>
      <c r="Z27" s="140"/>
      <c r="AA27" s="140"/>
      <c r="AB27" s="140"/>
      <c r="AC27" s="140"/>
      <c r="AD27" s="140"/>
      <c r="AE27" s="140"/>
      <c r="AF27" s="140"/>
      <c r="AG27" s="140" t="s">
        <v>151</v>
      </c>
      <c r="AH27" s="140">
        <v>0</v>
      </c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>
      <c r="A28" s="161">
        <v>7</v>
      </c>
      <c r="B28" s="162" t="s">
        <v>165</v>
      </c>
      <c r="C28" s="173" t="s">
        <v>166</v>
      </c>
      <c r="D28" s="163" t="s">
        <v>167</v>
      </c>
      <c r="E28" s="164">
        <v>51.16</v>
      </c>
      <c r="F28" s="284">
        <v>0</v>
      </c>
      <c r="G28" s="165">
        <f>ROUND(E28*F28,2)</f>
        <v>0</v>
      </c>
      <c r="H28" s="145">
        <v>0</v>
      </c>
      <c r="I28" s="145">
        <f>ROUND(E28*H28,2)</f>
        <v>0</v>
      </c>
      <c r="J28" s="145">
        <v>140</v>
      </c>
      <c r="K28" s="145">
        <f>ROUND(E28*J28,2)</f>
        <v>7162.4</v>
      </c>
      <c r="L28" s="145">
        <v>21</v>
      </c>
      <c r="M28" s="145">
        <f>G28*(1+L28/100)</f>
        <v>0</v>
      </c>
      <c r="N28" s="145">
        <v>0</v>
      </c>
      <c r="O28" s="145">
        <f>ROUND(E28*N28,2)</f>
        <v>0</v>
      </c>
      <c r="P28" s="145">
        <v>0</v>
      </c>
      <c r="Q28" s="145">
        <f>ROUND(E28*P28,2)</f>
        <v>0</v>
      </c>
      <c r="R28" s="145"/>
      <c r="S28" s="145" t="s">
        <v>147</v>
      </c>
      <c r="T28" s="145" t="s">
        <v>147</v>
      </c>
      <c r="U28" s="145">
        <v>0</v>
      </c>
      <c r="V28" s="145">
        <f>ROUND(E28*U28,2)</f>
        <v>0</v>
      </c>
      <c r="W28" s="145"/>
      <c r="X28" s="145" t="s">
        <v>148</v>
      </c>
      <c r="Y28" s="140"/>
      <c r="Z28" s="140"/>
      <c r="AA28" s="140"/>
      <c r="AB28" s="140"/>
      <c r="AC28" s="140"/>
      <c r="AD28" s="140"/>
      <c r="AE28" s="140"/>
      <c r="AF28" s="140"/>
      <c r="AG28" s="140" t="s">
        <v>149</v>
      </c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>
      <c r="A29" s="143"/>
      <c r="B29" s="144"/>
      <c r="C29" s="174" t="s">
        <v>150</v>
      </c>
      <c r="D29" s="146"/>
      <c r="E29" s="147"/>
      <c r="F29" s="28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0"/>
      <c r="Z29" s="140"/>
      <c r="AA29" s="140"/>
      <c r="AB29" s="140"/>
      <c r="AC29" s="140"/>
      <c r="AD29" s="140"/>
      <c r="AE29" s="140"/>
      <c r="AF29" s="140"/>
      <c r="AG29" s="140" t="s">
        <v>151</v>
      </c>
      <c r="AH29" s="140">
        <v>0</v>
      </c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outlineLevel="1">
      <c r="A30" s="143"/>
      <c r="B30" s="144"/>
      <c r="C30" s="174" t="s">
        <v>152</v>
      </c>
      <c r="D30" s="146"/>
      <c r="E30" s="147">
        <v>51.16</v>
      </c>
      <c r="F30" s="28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0"/>
      <c r="Z30" s="140"/>
      <c r="AA30" s="140"/>
      <c r="AB30" s="140"/>
      <c r="AC30" s="140"/>
      <c r="AD30" s="140"/>
      <c r="AE30" s="140"/>
      <c r="AF30" s="140"/>
      <c r="AG30" s="140" t="s">
        <v>151</v>
      </c>
      <c r="AH30" s="140">
        <v>0</v>
      </c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>
      <c r="A31" s="161">
        <v>8</v>
      </c>
      <c r="B31" s="162" t="s">
        <v>168</v>
      </c>
      <c r="C31" s="173" t="s">
        <v>169</v>
      </c>
      <c r="D31" s="163" t="s">
        <v>167</v>
      </c>
      <c r="E31" s="164">
        <v>89.53</v>
      </c>
      <c r="F31" s="284">
        <v>0</v>
      </c>
      <c r="G31" s="165">
        <f>ROUND(E31*F31,2)</f>
        <v>0</v>
      </c>
      <c r="H31" s="145">
        <v>249.5</v>
      </c>
      <c r="I31" s="145">
        <f>ROUND(E31*H31,2)</f>
        <v>22337.74</v>
      </c>
      <c r="J31" s="145">
        <v>0</v>
      </c>
      <c r="K31" s="145">
        <f>ROUND(E31*J31,2)</f>
        <v>0</v>
      </c>
      <c r="L31" s="145">
        <v>21</v>
      </c>
      <c r="M31" s="145">
        <f>G31*(1+L31/100)</f>
        <v>0</v>
      </c>
      <c r="N31" s="145">
        <v>1</v>
      </c>
      <c r="O31" s="145">
        <f>ROUND(E31*N31,2)</f>
        <v>89.53</v>
      </c>
      <c r="P31" s="145">
        <v>0</v>
      </c>
      <c r="Q31" s="145">
        <f>ROUND(E31*P31,2)</f>
        <v>0</v>
      </c>
      <c r="R31" s="145" t="s">
        <v>170</v>
      </c>
      <c r="S31" s="145" t="s">
        <v>147</v>
      </c>
      <c r="T31" s="145" t="s">
        <v>147</v>
      </c>
      <c r="U31" s="145">
        <v>0</v>
      </c>
      <c r="V31" s="145">
        <f>ROUND(E31*U31,2)</f>
        <v>0</v>
      </c>
      <c r="W31" s="145"/>
      <c r="X31" s="145" t="s">
        <v>171</v>
      </c>
      <c r="Y31" s="140"/>
      <c r="Z31" s="140"/>
      <c r="AA31" s="140"/>
      <c r="AB31" s="140"/>
      <c r="AC31" s="140"/>
      <c r="AD31" s="140"/>
      <c r="AE31" s="140"/>
      <c r="AF31" s="140"/>
      <c r="AG31" s="140" t="s">
        <v>172</v>
      </c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>
      <c r="A32" s="143"/>
      <c r="B32" s="144"/>
      <c r="C32" s="174" t="s">
        <v>150</v>
      </c>
      <c r="D32" s="146"/>
      <c r="E32" s="147"/>
      <c r="F32" s="28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0"/>
      <c r="Z32" s="140"/>
      <c r="AA32" s="140"/>
      <c r="AB32" s="140"/>
      <c r="AC32" s="140"/>
      <c r="AD32" s="140"/>
      <c r="AE32" s="140"/>
      <c r="AF32" s="140"/>
      <c r="AG32" s="140" t="s">
        <v>151</v>
      </c>
      <c r="AH32" s="140">
        <v>0</v>
      </c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>
      <c r="A33" s="143"/>
      <c r="B33" s="144"/>
      <c r="C33" s="174" t="s">
        <v>173</v>
      </c>
      <c r="D33" s="146"/>
      <c r="E33" s="147">
        <v>89.53</v>
      </c>
      <c r="F33" s="28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0"/>
      <c r="Z33" s="140"/>
      <c r="AA33" s="140"/>
      <c r="AB33" s="140"/>
      <c r="AC33" s="140"/>
      <c r="AD33" s="140"/>
      <c r="AE33" s="140"/>
      <c r="AF33" s="140"/>
      <c r="AG33" s="140" t="s">
        <v>151</v>
      </c>
      <c r="AH33" s="140">
        <v>0</v>
      </c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ht="14">
      <c r="A34" s="155" t="s">
        <v>142</v>
      </c>
      <c r="B34" s="156" t="s">
        <v>60</v>
      </c>
      <c r="C34" s="172" t="s">
        <v>61</v>
      </c>
      <c r="D34" s="157"/>
      <c r="E34" s="158"/>
      <c r="F34" s="287"/>
      <c r="G34" s="160">
        <f>SUMIF(AG35:AG38,"&lt;&gt;NOR",G35:G38)</f>
        <v>0</v>
      </c>
      <c r="H34" s="154"/>
      <c r="I34" s="154">
        <f>SUM(I35:I38)</f>
        <v>43543.21</v>
      </c>
      <c r="J34" s="154"/>
      <c r="K34" s="154">
        <f>SUM(K35:K38)</f>
        <v>23916.41</v>
      </c>
      <c r="L34" s="154"/>
      <c r="M34" s="154">
        <f>SUM(M35:M38)</f>
        <v>0</v>
      </c>
      <c r="N34" s="154"/>
      <c r="O34" s="154">
        <f>SUM(O35:O38)</f>
        <v>100.15</v>
      </c>
      <c r="P34" s="154"/>
      <c r="Q34" s="154">
        <f>SUM(Q35:Q38)</f>
        <v>0</v>
      </c>
      <c r="R34" s="154"/>
      <c r="S34" s="154"/>
      <c r="T34" s="154"/>
      <c r="U34" s="154"/>
      <c r="V34" s="154">
        <f>SUM(V35:V38)</f>
        <v>50.3</v>
      </c>
      <c r="W34" s="154"/>
      <c r="X34" s="154"/>
      <c r="AG34" t="s">
        <v>143</v>
      </c>
    </row>
    <row r="35" spans="1:60" outlineLevel="1">
      <c r="A35" s="161">
        <v>9</v>
      </c>
      <c r="B35" s="162" t="s">
        <v>174</v>
      </c>
      <c r="C35" s="173" t="s">
        <v>175</v>
      </c>
      <c r="D35" s="163" t="s">
        <v>146</v>
      </c>
      <c r="E35" s="164">
        <v>46.363999999999997</v>
      </c>
      <c r="F35" s="284">
        <v>0</v>
      </c>
      <c r="G35" s="165">
        <f>ROUND(E35*F35,2)</f>
        <v>0</v>
      </c>
      <c r="H35" s="145">
        <v>939.16</v>
      </c>
      <c r="I35" s="145">
        <f>ROUND(E35*H35,2)</f>
        <v>43543.21</v>
      </c>
      <c r="J35" s="145">
        <v>515.84</v>
      </c>
      <c r="K35" s="145">
        <f>ROUND(E35*J35,2)</f>
        <v>23916.41</v>
      </c>
      <c r="L35" s="145">
        <v>21</v>
      </c>
      <c r="M35" s="145">
        <f>G35*(1+L35/100)</f>
        <v>0</v>
      </c>
      <c r="N35" s="145">
        <v>2.16</v>
      </c>
      <c r="O35" s="145">
        <f>ROUND(E35*N35,2)</f>
        <v>100.15</v>
      </c>
      <c r="P35" s="145">
        <v>0</v>
      </c>
      <c r="Q35" s="145">
        <f>ROUND(E35*P35,2)</f>
        <v>0</v>
      </c>
      <c r="R35" s="145"/>
      <c r="S35" s="145" t="s">
        <v>147</v>
      </c>
      <c r="T35" s="145" t="s">
        <v>147</v>
      </c>
      <c r="U35" s="145">
        <v>1.085</v>
      </c>
      <c r="V35" s="145">
        <f>ROUND(E35*U35,2)</f>
        <v>50.3</v>
      </c>
      <c r="W35" s="145"/>
      <c r="X35" s="145" t="s">
        <v>148</v>
      </c>
      <c r="Y35" s="140"/>
      <c r="Z35" s="140"/>
      <c r="AA35" s="140"/>
      <c r="AB35" s="140"/>
      <c r="AC35" s="140"/>
      <c r="AD35" s="140"/>
      <c r="AE35" s="140"/>
      <c r="AF35" s="140"/>
      <c r="AG35" s="140" t="s">
        <v>149</v>
      </c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>
      <c r="A36" s="143"/>
      <c r="B36" s="144"/>
      <c r="C36" s="174" t="s">
        <v>176</v>
      </c>
      <c r="D36" s="146"/>
      <c r="E36" s="147">
        <v>7.2872000000000003</v>
      </c>
      <c r="F36" s="28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0"/>
      <c r="Z36" s="140"/>
      <c r="AA36" s="140"/>
      <c r="AB36" s="140"/>
      <c r="AC36" s="140"/>
      <c r="AD36" s="140"/>
      <c r="AE36" s="140"/>
      <c r="AF36" s="140"/>
      <c r="AG36" s="140" t="s">
        <v>151</v>
      </c>
      <c r="AH36" s="140">
        <v>0</v>
      </c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>
      <c r="A37" s="143"/>
      <c r="B37" s="144"/>
      <c r="C37" s="174" t="s">
        <v>177</v>
      </c>
      <c r="D37" s="146"/>
      <c r="E37" s="147">
        <v>5.8920000000000003</v>
      </c>
      <c r="F37" s="28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0"/>
      <c r="Z37" s="140"/>
      <c r="AA37" s="140"/>
      <c r="AB37" s="140"/>
      <c r="AC37" s="140"/>
      <c r="AD37" s="140"/>
      <c r="AE37" s="140"/>
      <c r="AF37" s="140"/>
      <c r="AG37" s="140" t="s">
        <v>151</v>
      </c>
      <c r="AH37" s="140">
        <v>0</v>
      </c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>
      <c r="A38" s="143"/>
      <c r="B38" s="144"/>
      <c r="C38" s="174" t="s">
        <v>178</v>
      </c>
      <c r="D38" s="146"/>
      <c r="E38" s="147">
        <v>33.184800000000003</v>
      </c>
      <c r="F38" s="28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0"/>
      <c r="Z38" s="140"/>
      <c r="AA38" s="140"/>
      <c r="AB38" s="140"/>
      <c r="AC38" s="140"/>
      <c r="AD38" s="140"/>
      <c r="AE38" s="140"/>
      <c r="AF38" s="140"/>
      <c r="AG38" s="140" t="s">
        <v>151</v>
      </c>
      <c r="AH38" s="140">
        <v>0</v>
      </c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ht="14">
      <c r="A39" s="155" t="s">
        <v>142</v>
      </c>
      <c r="B39" s="156" t="s">
        <v>62</v>
      </c>
      <c r="C39" s="172" t="s">
        <v>63</v>
      </c>
      <c r="D39" s="157"/>
      <c r="E39" s="158"/>
      <c r="F39" s="287"/>
      <c r="G39" s="160">
        <f>SUMIF(AG40:AG99,"&lt;&gt;NOR",G40:G99)</f>
        <v>0</v>
      </c>
      <c r="H39" s="154"/>
      <c r="I39" s="154">
        <f>SUM(I40:I99)</f>
        <v>566614.4</v>
      </c>
      <c r="J39" s="154"/>
      <c r="K39" s="154">
        <f>SUM(K40:K99)</f>
        <v>332851.18</v>
      </c>
      <c r="L39" s="154"/>
      <c r="M39" s="154">
        <f>SUM(M40:M99)</f>
        <v>0</v>
      </c>
      <c r="N39" s="154"/>
      <c r="O39" s="154">
        <f>SUM(O40:O99)</f>
        <v>133.91</v>
      </c>
      <c r="P39" s="154"/>
      <c r="Q39" s="154">
        <f>SUM(Q40:Q99)</f>
        <v>0</v>
      </c>
      <c r="R39" s="154"/>
      <c r="S39" s="154"/>
      <c r="T39" s="154"/>
      <c r="U39" s="154"/>
      <c r="V39" s="154">
        <f>SUM(V40:V99)</f>
        <v>766.72</v>
      </c>
      <c r="W39" s="154"/>
      <c r="X39" s="154"/>
      <c r="AG39" t="s">
        <v>143</v>
      </c>
    </row>
    <row r="40" spans="1:60" outlineLevel="1">
      <c r="A40" s="161">
        <v>10</v>
      </c>
      <c r="B40" s="162" t="s">
        <v>179</v>
      </c>
      <c r="C40" s="173" t="s">
        <v>180</v>
      </c>
      <c r="D40" s="163" t="s">
        <v>146</v>
      </c>
      <c r="E40" s="164">
        <v>14.91225</v>
      </c>
      <c r="F40" s="284">
        <v>0</v>
      </c>
      <c r="G40" s="165">
        <f>ROUND(E40*F40,2)</f>
        <v>0</v>
      </c>
      <c r="H40" s="145">
        <v>2618.31</v>
      </c>
      <c r="I40" s="145">
        <f>ROUND(E40*H40,2)</f>
        <v>39044.89</v>
      </c>
      <c r="J40" s="145">
        <v>1981.69</v>
      </c>
      <c r="K40" s="145">
        <f>ROUND(E40*J40,2)</f>
        <v>29551.46</v>
      </c>
      <c r="L40" s="145">
        <v>21</v>
      </c>
      <c r="M40" s="145">
        <f>G40*(1+L40/100)</f>
        <v>0</v>
      </c>
      <c r="N40" s="145">
        <v>1.84144</v>
      </c>
      <c r="O40" s="145">
        <f>ROUND(E40*N40,2)</f>
        <v>27.46</v>
      </c>
      <c r="P40" s="145">
        <v>0</v>
      </c>
      <c r="Q40" s="145">
        <f>ROUND(E40*P40,2)</f>
        <v>0</v>
      </c>
      <c r="R40" s="145"/>
      <c r="S40" s="145" t="s">
        <v>147</v>
      </c>
      <c r="T40" s="145" t="s">
        <v>147</v>
      </c>
      <c r="U40" s="145">
        <v>4.79</v>
      </c>
      <c r="V40" s="145">
        <f>ROUND(E40*U40,2)</f>
        <v>71.430000000000007</v>
      </c>
      <c r="W40" s="145"/>
      <c r="X40" s="145" t="s">
        <v>148</v>
      </c>
      <c r="Y40" s="140"/>
      <c r="Z40" s="140"/>
      <c r="AA40" s="140"/>
      <c r="AB40" s="140"/>
      <c r="AC40" s="140"/>
      <c r="AD40" s="140"/>
      <c r="AE40" s="140"/>
      <c r="AF40" s="140"/>
      <c r="AG40" s="140" t="s">
        <v>149</v>
      </c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>
      <c r="A41" s="143"/>
      <c r="B41" s="144"/>
      <c r="C41" s="174" t="s">
        <v>181</v>
      </c>
      <c r="D41" s="146"/>
      <c r="E41" s="147">
        <v>0.95399999999999996</v>
      </c>
      <c r="F41" s="28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0"/>
      <c r="Z41" s="140"/>
      <c r="AA41" s="140"/>
      <c r="AB41" s="140"/>
      <c r="AC41" s="140"/>
      <c r="AD41" s="140"/>
      <c r="AE41" s="140"/>
      <c r="AF41" s="140"/>
      <c r="AG41" s="140" t="s">
        <v>151</v>
      </c>
      <c r="AH41" s="140">
        <v>0</v>
      </c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>
      <c r="A42" s="143"/>
      <c r="B42" s="144"/>
      <c r="C42" s="174" t="s">
        <v>182</v>
      </c>
      <c r="D42" s="146"/>
      <c r="E42" s="147">
        <v>0.34200000000000003</v>
      </c>
      <c r="F42" s="28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0"/>
      <c r="Z42" s="140"/>
      <c r="AA42" s="140"/>
      <c r="AB42" s="140"/>
      <c r="AC42" s="140"/>
      <c r="AD42" s="140"/>
      <c r="AE42" s="140"/>
      <c r="AF42" s="140"/>
      <c r="AG42" s="140" t="s">
        <v>151</v>
      </c>
      <c r="AH42" s="140">
        <v>0</v>
      </c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>
      <c r="A43" s="143"/>
      <c r="B43" s="144"/>
      <c r="C43" s="174" t="s">
        <v>183</v>
      </c>
      <c r="D43" s="146"/>
      <c r="E43" s="147">
        <v>0.72</v>
      </c>
      <c r="F43" s="28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0"/>
      <c r="Z43" s="140"/>
      <c r="AA43" s="140"/>
      <c r="AB43" s="140"/>
      <c r="AC43" s="140"/>
      <c r="AD43" s="140"/>
      <c r="AE43" s="140"/>
      <c r="AF43" s="140"/>
      <c r="AG43" s="140" t="s">
        <v>151</v>
      </c>
      <c r="AH43" s="140">
        <v>0</v>
      </c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outlineLevel="1">
      <c r="A44" s="143"/>
      <c r="B44" s="144"/>
      <c r="C44" s="174" t="s">
        <v>184</v>
      </c>
      <c r="D44" s="146"/>
      <c r="E44" s="147">
        <v>0.23400000000000001</v>
      </c>
      <c r="F44" s="28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0"/>
      <c r="Z44" s="140"/>
      <c r="AA44" s="140"/>
      <c r="AB44" s="140"/>
      <c r="AC44" s="140"/>
      <c r="AD44" s="140"/>
      <c r="AE44" s="140"/>
      <c r="AF44" s="140"/>
      <c r="AG44" s="140" t="s">
        <v>151</v>
      </c>
      <c r="AH44" s="140">
        <v>0</v>
      </c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outlineLevel="1">
      <c r="A45" s="143"/>
      <c r="B45" s="144"/>
      <c r="C45" s="174" t="s">
        <v>185</v>
      </c>
      <c r="D45" s="146"/>
      <c r="E45" s="147">
        <v>0.88200000000000001</v>
      </c>
      <c r="F45" s="28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0"/>
      <c r="Z45" s="140"/>
      <c r="AA45" s="140"/>
      <c r="AB45" s="140"/>
      <c r="AC45" s="140"/>
      <c r="AD45" s="140"/>
      <c r="AE45" s="140"/>
      <c r="AF45" s="140"/>
      <c r="AG45" s="140" t="s">
        <v>151</v>
      </c>
      <c r="AH45" s="140">
        <v>0</v>
      </c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>
      <c r="A46" s="143"/>
      <c r="B46" s="144"/>
      <c r="C46" s="174" t="s">
        <v>186</v>
      </c>
      <c r="D46" s="146"/>
      <c r="E46" s="147">
        <v>0.23400000000000001</v>
      </c>
      <c r="F46" s="28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0"/>
      <c r="Z46" s="140"/>
      <c r="AA46" s="140"/>
      <c r="AB46" s="140"/>
      <c r="AC46" s="140"/>
      <c r="AD46" s="140"/>
      <c r="AE46" s="140"/>
      <c r="AF46" s="140"/>
      <c r="AG46" s="140" t="s">
        <v>151</v>
      </c>
      <c r="AH46" s="140">
        <v>0</v>
      </c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>
      <c r="A47" s="143"/>
      <c r="B47" s="144"/>
      <c r="C47" s="174" t="s">
        <v>187</v>
      </c>
      <c r="D47" s="146"/>
      <c r="E47" s="147">
        <v>0.88200000000000001</v>
      </c>
      <c r="F47" s="28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0"/>
      <c r="Z47" s="140"/>
      <c r="AA47" s="140"/>
      <c r="AB47" s="140"/>
      <c r="AC47" s="140"/>
      <c r="AD47" s="140"/>
      <c r="AE47" s="140"/>
      <c r="AF47" s="140"/>
      <c r="AG47" s="140" t="s">
        <v>151</v>
      </c>
      <c r="AH47" s="140">
        <v>0</v>
      </c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>
      <c r="A48" s="143"/>
      <c r="B48" s="144"/>
      <c r="C48" s="174" t="s">
        <v>188</v>
      </c>
      <c r="D48" s="146"/>
      <c r="E48" s="147">
        <v>0.23400000000000001</v>
      </c>
      <c r="F48" s="28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0"/>
      <c r="Z48" s="140"/>
      <c r="AA48" s="140"/>
      <c r="AB48" s="140"/>
      <c r="AC48" s="140"/>
      <c r="AD48" s="140"/>
      <c r="AE48" s="140"/>
      <c r="AF48" s="140"/>
      <c r="AG48" s="140" t="s">
        <v>151</v>
      </c>
      <c r="AH48" s="140">
        <v>0</v>
      </c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ht="36" outlineLevel="1">
      <c r="A49" s="143"/>
      <c r="B49" s="144"/>
      <c r="C49" s="174" t="s">
        <v>189</v>
      </c>
      <c r="D49" s="146"/>
      <c r="E49" s="147">
        <v>1.98</v>
      </c>
      <c r="F49" s="28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0"/>
      <c r="Z49" s="140"/>
      <c r="AA49" s="140"/>
      <c r="AB49" s="140"/>
      <c r="AC49" s="140"/>
      <c r="AD49" s="140"/>
      <c r="AE49" s="140"/>
      <c r="AF49" s="140"/>
      <c r="AG49" s="140" t="s">
        <v>151</v>
      </c>
      <c r="AH49" s="140">
        <v>0</v>
      </c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outlineLevel="1">
      <c r="A50" s="143"/>
      <c r="B50" s="144"/>
      <c r="C50" s="174" t="s">
        <v>190</v>
      </c>
      <c r="D50" s="146"/>
      <c r="E50" s="147">
        <v>0.52200000000000002</v>
      </c>
      <c r="F50" s="28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0"/>
      <c r="Z50" s="140"/>
      <c r="AA50" s="140"/>
      <c r="AB50" s="140"/>
      <c r="AC50" s="140"/>
      <c r="AD50" s="140"/>
      <c r="AE50" s="140"/>
      <c r="AF50" s="140"/>
      <c r="AG50" s="140" t="s">
        <v>151</v>
      </c>
      <c r="AH50" s="140">
        <v>0</v>
      </c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</row>
    <row r="51" spans="1:60" outlineLevel="1">
      <c r="A51" s="143"/>
      <c r="B51" s="144"/>
      <c r="C51" s="174" t="s">
        <v>191</v>
      </c>
      <c r="D51" s="146"/>
      <c r="E51" s="147">
        <v>1.764</v>
      </c>
      <c r="F51" s="28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0"/>
      <c r="Z51" s="140"/>
      <c r="AA51" s="140"/>
      <c r="AB51" s="140"/>
      <c r="AC51" s="140"/>
      <c r="AD51" s="140"/>
      <c r="AE51" s="140"/>
      <c r="AF51" s="140"/>
      <c r="AG51" s="140" t="s">
        <v>151</v>
      </c>
      <c r="AH51" s="140">
        <v>0</v>
      </c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</row>
    <row r="52" spans="1:60" outlineLevel="1">
      <c r="A52" s="143"/>
      <c r="B52" s="144"/>
      <c r="C52" s="174" t="s">
        <v>192</v>
      </c>
      <c r="D52" s="146"/>
      <c r="E52" s="147">
        <v>1.0462499999999999</v>
      </c>
      <c r="F52" s="28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0"/>
      <c r="Z52" s="140"/>
      <c r="AA52" s="140"/>
      <c r="AB52" s="140"/>
      <c r="AC52" s="140"/>
      <c r="AD52" s="140"/>
      <c r="AE52" s="140"/>
      <c r="AF52" s="140"/>
      <c r="AG52" s="140" t="s">
        <v>151</v>
      </c>
      <c r="AH52" s="140">
        <v>0</v>
      </c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</row>
    <row r="53" spans="1:60" outlineLevel="1">
      <c r="A53" s="143"/>
      <c r="B53" s="144"/>
      <c r="C53" s="174" t="s">
        <v>193</v>
      </c>
      <c r="D53" s="146"/>
      <c r="E53" s="147">
        <v>3.6720000000000002</v>
      </c>
      <c r="F53" s="28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0"/>
      <c r="Z53" s="140"/>
      <c r="AA53" s="140"/>
      <c r="AB53" s="140"/>
      <c r="AC53" s="140"/>
      <c r="AD53" s="140"/>
      <c r="AE53" s="140"/>
      <c r="AF53" s="140"/>
      <c r="AG53" s="140" t="s">
        <v>151</v>
      </c>
      <c r="AH53" s="140">
        <v>0</v>
      </c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outlineLevel="1">
      <c r="A54" s="143"/>
      <c r="B54" s="144"/>
      <c r="C54" s="174" t="s">
        <v>194</v>
      </c>
      <c r="D54" s="146"/>
      <c r="E54" s="147">
        <v>1.446</v>
      </c>
      <c r="F54" s="28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0"/>
      <c r="Z54" s="140"/>
      <c r="AA54" s="140"/>
      <c r="AB54" s="140"/>
      <c r="AC54" s="140"/>
      <c r="AD54" s="140"/>
      <c r="AE54" s="140"/>
      <c r="AF54" s="140"/>
      <c r="AG54" s="140" t="s">
        <v>151</v>
      </c>
      <c r="AH54" s="140">
        <v>0</v>
      </c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>
      <c r="A55" s="161">
        <v>11</v>
      </c>
      <c r="B55" s="162" t="s">
        <v>195</v>
      </c>
      <c r="C55" s="173" t="s">
        <v>196</v>
      </c>
      <c r="D55" s="163" t="s">
        <v>146</v>
      </c>
      <c r="E55" s="164">
        <v>3.6296200000000001</v>
      </c>
      <c r="F55" s="284">
        <v>0</v>
      </c>
      <c r="G55" s="165">
        <f>ROUND(E55*F55,2)</f>
        <v>0</v>
      </c>
      <c r="H55" s="145">
        <v>2617.41</v>
      </c>
      <c r="I55" s="145">
        <f>ROUND(E55*H55,2)</f>
        <v>9500.2000000000007</v>
      </c>
      <c r="J55" s="145">
        <v>1692.59</v>
      </c>
      <c r="K55" s="145">
        <f>ROUND(E55*J55,2)</f>
        <v>6143.46</v>
      </c>
      <c r="L55" s="145">
        <v>21</v>
      </c>
      <c r="M55" s="145">
        <f>G55*(1+L55/100)</f>
        <v>0</v>
      </c>
      <c r="N55" s="145">
        <v>1.84144</v>
      </c>
      <c r="O55" s="145">
        <f>ROUND(E55*N55,2)</f>
        <v>6.68</v>
      </c>
      <c r="P55" s="145">
        <v>0</v>
      </c>
      <c r="Q55" s="145">
        <f>ROUND(E55*P55,2)</f>
        <v>0</v>
      </c>
      <c r="R55" s="145"/>
      <c r="S55" s="145" t="s">
        <v>147</v>
      </c>
      <c r="T55" s="145" t="s">
        <v>147</v>
      </c>
      <c r="U55" s="145">
        <v>3.84</v>
      </c>
      <c r="V55" s="145">
        <f>ROUND(E55*U55,2)</f>
        <v>13.94</v>
      </c>
      <c r="W55" s="145"/>
      <c r="X55" s="145" t="s">
        <v>148</v>
      </c>
      <c r="Y55" s="140"/>
      <c r="Z55" s="140"/>
      <c r="AA55" s="140"/>
      <c r="AB55" s="140"/>
      <c r="AC55" s="140"/>
      <c r="AD55" s="140"/>
      <c r="AE55" s="140"/>
      <c r="AF55" s="140"/>
      <c r="AG55" s="140" t="s">
        <v>149</v>
      </c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outlineLevel="1">
      <c r="A56" s="143"/>
      <c r="B56" s="144"/>
      <c r="C56" s="174" t="s">
        <v>197</v>
      </c>
      <c r="D56" s="146"/>
      <c r="E56" s="147">
        <v>2.00265</v>
      </c>
      <c r="F56" s="28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0"/>
      <c r="Z56" s="140"/>
      <c r="AA56" s="140"/>
      <c r="AB56" s="140"/>
      <c r="AC56" s="140"/>
      <c r="AD56" s="140"/>
      <c r="AE56" s="140"/>
      <c r="AF56" s="140"/>
      <c r="AG56" s="140" t="s">
        <v>151</v>
      </c>
      <c r="AH56" s="140">
        <v>0</v>
      </c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outlineLevel="1">
      <c r="A57" s="143"/>
      <c r="B57" s="144"/>
      <c r="C57" s="174" t="s">
        <v>198</v>
      </c>
      <c r="D57" s="146"/>
      <c r="E57" s="147">
        <v>0.50738000000000005</v>
      </c>
      <c r="F57" s="28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0"/>
      <c r="Z57" s="140"/>
      <c r="AA57" s="140"/>
      <c r="AB57" s="140"/>
      <c r="AC57" s="140"/>
      <c r="AD57" s="140"/>
      <c r="AE57" s="140"/>
      <c r="AF57" s="140"/>
      <c r="AG57" s="140" t="s">
        <v>151</v>
      </c>
      <c r="AH57" s="140">
        <v>0</v>
      </c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outlineLevel="1">
      <c r="A58" s="143"/>
      <c r="B58" s="144"/>
      <c r="C58" s="174" t="s">
        <v>199</v>
      </c>
      <c r="D58" s="146"/>
      <c r="E58" s="147">
        <v>1.1195999999999999</v>
      </c>
      <c r="F58" s="28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0"/>
      <c r="Z58" s="140"/>
      <c r="AA58" s="140"/>
      <c r="AB58" s="140"/>
      <c r="AC58" s="140"/>
      <c r="AD58" s="140"/>
      <c r="AE58" s="140"/>
      <c r="AF58" s="140"/>
      <c r="AG58" s="140" t="s">
        <v>151</v>
      </c>
      <c r="AH58" s="140">
        <v>0</v>
      </c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ht="24" outlineLevel="1">
      <c r="A59" s="161">
        <v>12</v>
      </c>
      <c r="B59" s="162" t="s">
        <v>200</v>
      </c>
      <c r="C59" s="173" t="s">
        <v>201</v>
      </c>
      <c r="D59" s="163" t="s">
        <v>146</v>
      </c>
      <c r="E59" s="164">
        <v>8.7569999999999997</v>
      </c>
      <c r="F59" s="284">
        <v>0</v>
      </c>
      <c r="G59" s="165">
        <f>ROUND(E59*F59,2)</f>
        <v>0</v>
      </c>
      <c r="H59" s="145">
        <v>3582.32</v>
      </c>
      <c r="I59" s="145">
        <f>ROUND(E59*H59,2)</f>
        <v>31370.38</v>
      </c>
      <c r="J59" s="145">
        <v>3072.68</v>
      </c>
      <c r="K59" s="145">
        <f>ROUND(E59*J59,2)</f>
        <v>26907.46</v>
      </c>
      <c r="L59" s="145">
        <v>21</v>
      </c>
      <c r="M59" s="145">
        <f>G59*(1+L59/100)</f>
        <v>0</v>
      </c>
      <c r="N59" s="145">
        <v>1.6823999999999999</v>
      </c>
      <c r="O59" s="145">
        <f>ROUND(E59*N59,2)</f>
        <v>14.73</v>
      </c>
      <c r="P59" s="145">
        <v>0</v>
      </c>
      <c r="Q59" s="145">
        <f>ROUND(E59*P59,2)</f>
        <v>0</v>
      </c>
      <c r="R59" s="145"/>
      <c r="S59" s="145" t="s">
        <v>147</v>
      </c>
      <c r="T59" s="145" t="s">
        <v>147</v>
      </c>
      <c r="U59" s="145">
        <v>6.87</v>
      </c>
      <c r="V59" s="145">
        <f>ROUND(E59*U59,2)</f>
        <v>60.16</v>
      </c>
      <c r="W59" s="145"/>
      <c r="X59" s="145" t="s">
        <v>148</v>
      </c>
      <c r="Y59" s="140"/>
      <c r="Z59" s="140"/>
      <c r="AA59" s="140"/>
      <c r="AB59" s="140"/>
      <c r="AC59" s="140"/>
      <c r="AD59" s="140"/>
      <c r="AE59" s="140"/>
      <c r="AF59" s="140"/>
      <c r="AG59" s="140" t="s">
        <v>149</v>
      </c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outlineLevel="1">
      <c r="A60" s="143"/>
      <c r="B60" s="144"/>
      <c r="C60" s="174" t="s">
        <v>202</v>
      </c>
      <c r="D60" s="146"/>
      <c r="E60" s="147">
        <v>0.1575</v>
      </c>
      <c r="F60" s="28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0"/>
      <c r="Z60" s="140"/>
      <c r="AA60" s="140"/>
      <c r="AB60" s="140"/>
      <c r="AC60" s="140"/>
      <c r="AD60" s="140"/>
      <c r="AE60" s="140"/>
      <c r="AF60" s="140"/>
      <c r="AG60" s="140" t="s">
        <v>151</v>
      </c>
      <c r="AH60" s="140">
        <v>0</v>
      </c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outlineLevel="1">
      <c r="A61" s="143"/>
      <c r="B61" s="144"/>
      <c r="C61" s="174" t="s">
        <v>203</v>
      </c>
      <c r="D61" s="146"/>
      <c r="E61" s="147">
        <v>2.2679999999999998</v>
      </c>
      <c r="F61" s="28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0"/>
      <c r="Z61" s="140"/>
      <c r="AA61" s="140"/>
      <c r="AB61" s="140"/>
      <c r="AC61" s="140"/>
      <c r="AD61" s="140"/>
      <c r="AE61" s="140"/>
      <c r="AF61" s="140"/>
      <c r="AG61" s="140" t="s">
        <v>151</v>
      </c>
      <c r="AH61" s="140">
        <v>0</v>
      </c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</row>
    <row r="62" spans="1:60" outlineLevel="1">
      <c r="A62" s="143"/>
      <c r="B62" s="144"/>
      <c r="C62" s="174" t="s">
        <v>204</v>
      </c>
      <c r="D62" s="146"/>
      <c r="E62" s="147">
        <v>5.04</v>
      </c>
      <c r="F62" s="28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0"/>
      <c r="Z62" s="140"/>
      <c r="AA62" s="140"/>
      <c r="AB62" s="140"/>
      <c r="AC62" s="140"/>
      <c r="AD62" s="140"/>
      <c r="AE62" s="140"/>
      <c r="AF62" s="140"/>
      <c r="AG62" s="140" t="s">
        <v>151</v>
      </c>
      <c r="AH62" s="140">
        <v>0</v>
      </c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outlineLevel="1">
      <c r="A63" s="143"/>
      <c r="B63" s="144"/>
      <c r="C63" s="174" t="s">
        <v>205</v>
      </c>
      <c r="D63" s="146"/>
      <c r="E63" s="147">
        <v>1.1339999999999999</v>
      </c>
      <c r="F63" s="28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0"/>
      <c r="Z63" s="140"/>
      <c r="AA63" s="140"/>
      <c r="AB63" s="140"/>
      <c r="AC63" s="140"/>
      <c r="AD63" s="140"/>
      <c r="AE63" s="140"/>
      <c r="AF63" s="140"/>
      <c r="AG63" s="140" t="s">
        <v>151</v>
      </c>
      <c r="AH63" s="140">
        <v>0</v>
      </c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outlineLevel="1">
      <c r="A64" s="143"/>
      <c r="B64" s="144"/>
      <c r="C64" s="174" t="s">
        <v>202</v>
      </c>
      <c r="D64" s="146"/>
      <c r="E64" s="147">
        <v>0.1575</v>
      </c>
      <c r="F64" s="28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0"/>
      <c r="Z64" s="140"/>
      <c r="AA64" s="140"/>
      <c r="AB64" s="140"/>
      <c r="AC64" s="140"/>
      <c r="AD64" s="140"/>
      <c r="AE64" s="140"/>
      <c r="AF64" s="140"/>
      <c r="AG64" s="140" t="s">
        <v>151</v>
      </c>
      <c r="AH64" s="140">
        <v>0</v>
      </c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outlineLevel="1">
      <c r="A65" s="143"/>
      <c r="B65" s="144"/>
      <c r="C65" s="174" t="s">
        <v>206</v>
      </c>
      <c r="D65" s="146"/>
      <c r="E65" s="147"/>
      <c r="F65" s="28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0"/>
      <c r="Z65" s="140"/>
      <c r="AA65" s="140"/>
      <c r="AB65" s="140"/>
      <c r="AC65" s="140"/>
      <c r="AD65" s="140"/>
      <c r="AE65" s="140"/>
      <c r="AF65" s="140"/>
      <c r="AG65" s="140" t="s">
        <v>151</v>
      </c>
      <c r="AH65" s="140">
        <v>0</v>
      </c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ht="24" outlineLevel="1">
      <c r="A66" s="161">
        <v>13</v>
      </c>
      <c r="B66" s="162" t="s">
        <v>207</v>
      </c>
      <c r="C66" s="173" t="s">
        <v>208</v>
      </c>
      <c r="D66" s="163" t="s">
        <v>167</v>
      </c>
      <c r="E66" s="164">
        <v>3.0802200000000002</v>
      </c>
      <c r="F66" s="284">
        <v>0</v>
      </c>
      <c r="G66" s="165">
        <f>ROUND(E66*F66,2)</f>
        <v>0</v>
      </c>
      <c r="H66" s="145">
        <v>21889.65</v>
      </c>
      <c r="I66" s="145">
        <f>ROUND(E66*H66,2)</f>
        <v>67424.94</v>
      </c>
      <c r="J66" s="145">
        <v>8180.35</v>
      </c>
      <c r="K66" s="145">
        <f>ROUND(E66*J66,2)</f>
        <v>25197.279999999999</v>
      </c>
      <c r="L66" s="145">
        <v>21</v>
      </c>
      <c r="M66" s="145">
        <f>G66*(1+L66/100)</f>
        <v>0</v>
      </c>
      <c r="N66" s="145">
        <v>1.0900000000000001</v>
      </c>
      <c r="O66" s="145">
        <f>ROUND(E66*N66,2)</f>
        <v>3.36</v>
      </c>
      <c r="P66" s="145">
        <v>0</v>
      </c>
      <c r="Q66" s="145">
        <f>ROUND(E66*P66,2)</f>
        <v>0</v>
      </c>
      <c r="R66" s="145"/>
      <c r="S66" s="145" t="s">
        <v>147</v>
      </c>
      <c r="T66" s="145" t="s">
        <v>147</v>
      </c>
      <c r="U66" s="145">
        <v>18.8</v>
      </c>
      <c r="V66" s="145">
        <f>ROUND(E66*U66,2)</f>
        <v>57.91</v>
      </c>
      <c r="W66" s="145"/>
      <c r="X66" s="145" t="s">
        <v>148</v>
      </c>
      <c r="Y66" s="140"/>
      <c r="Z66" s="140"/>
      <c r="AA66" s="140"/>
      <c r="AB66" s="140"/>
      <c r="AC66" s="140"/>
      <c r="AD66" s="140"/>
      <c r="AE66" s="140"/>
      <c r="AF66" s="140"/>
      <c r="AG66" s="140" t="s">
        <v>149</v>
      </c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</row>
    <row r="67" spans="1:60" outlineLevel="1">
      <c r="A67" s="143"/>
      <c r="B67" s="144"/>
      <c r="C67" s="174" t="s">
        <v>209</v>
      </c>
      <c r="D67" s="146"/>
      <c r="E67" s="147">
        <v>0.10725</v>
      </c>
      <c r="F67" s="28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0"/>
      <c r="Z67" s="140"/>
      <c r="AA67" s="140"/>
      <c r="AB67" s="140"/>
      <c r="AC67" s="140"/>
      <c r="AD67" s="140"/>
      <c r="AE67" s="140"/>
      <c r="AF67" s="140"/>
      <c r="AG67" s="140" t="s">
        <v>151</v>
      </c>
      <c r="AH67" s="140">
        <v>0</v>
      </c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</row>
    <row r="68" spans="1:60" outlineLevel="1">
      <c r="A68" s="143"/>
      <c r="B68" s="144"/>
      <c r="C68" s="174" t="s">
        <v>210</v>
      </c>
      <c r="D68" s="146"/>
      <c r="E68" s="147">
        <v>1.5444</v>
      </c>
      <c r="F68" s="28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0"/>
      <c r="Z68" s="140"/>
      <c r="AA68" s="140"/>
      <c r="AB68" s="140"/>
      <c r="AC68" s="140"/>
      <c r="AD68" s="140"/>
      <c r="AE68" s="140"/>
      <c r="AF68" s="140"/>
      <c r="AG68" s="140" t="s">
        <v>151</v>
      </c>
      <c r="AH68" s="140">
        <v>0</v>
      </c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>
      <c r="A69" s="143"/>
      <c r="B69" s="144"/>
      <c r="C69" s="174" t="s">
        <v>211</v>
      </c>
      <c r="D69" s="146"/>
      <c r="E69" s="147">
        <v>0.51480000000000004</v>
      </c>
      <c r="F69" s="28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0"/>
      <c r="Z69" s="140"/>
      <c r="AA69" s="140"/>
      <c r="AB69" s="140"/>
      <c r="AC69" s="140"/>
      <c r="AD69" s="140"/>
      <c r="AE69" s="140"/>
      <c r="AF69" s="140"/>
      <c r="AG69" s="140" t="s">
        <v>151</v>
      </c>
      <c r="AH69" s="140">
        <v>0</v>
      </c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outlineLevel="1">
      <c r="A70" s="143"/>
      <c r="B70" s="144"/>
      <c r="C70" s="174" t="s">
        <v>212</v>
      </c>
      <c r="D70" s="146"/>
      <c r="E70" s="147">
        <v>0.7722</v>
      </c>
      <c r="F70" s="28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0"/>
      <c r="Z70" s="140"/>
      <c r="AA70" s="140"/>
      <c r="AB70" s="140"/>
      <c r="AC70" s="140"/>
      <c r="AD70" s="140"/>
      <c r="AE70" s="140"/>
      <c r="AF70" s="140"/>
      <c r="AG70" s="140" t="s">
        <v>151</v>
      </c>
      <c r="AH70" s="140">
        <v>0</v>
      </c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outlineLevel="1">
      <c r="A71" s="143"/>
      <c r="B71" s="144"/>
      <c r="C71" s="174" t="s">
        <v>209</v>
      </c>
      <c r="D71" s="146"/>
      <c r="E71" s="147">
        <v>0.10725</v>
      </c>
      <c r="F71" s="28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0"/>
      <c r="Z71" s="140"/>
      <c r="AA71" s="140"/>
      <c r="AB71" s="140"/>
      <c r="AC71" s="140"/>
      <c r="AD71" s="140"/>
      <c r="AE71" s="140"/>
      <c r="AF71" s="140"/>
      <c r="AG71" s="140" t="s">
        <v>151</v>
      </c>
      <c r="AH71" s="140">
        <v>0</v>
      </c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outlineLevel="1">
      <c r="A72" s="143"/>
      <c r="B72" s="144"/>
      <c r="C72" s="174" t="s">
        <v>213</v>
      </c>
      <c r="D72" s="146"/>
      <c r="E72" s="147">
        <v>3.4320000000000003E-2</v>
      </c>
      <c r="F72" s="28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0"/>
      <c r="Z72" s="140"/>
      <c r="AA72" s="140"/>
      <c r="AB72" s="140"/>
      <c r="AC72" s="140"/>
      <c r="AD72" s="140"/>
      <c r="AE72" s="140"/>
      <c r="AF72" s="140"/>
      <c r="AG72" s="140" t="s">
        <v>151</v>
      </c>
      <c r="AH72" s="140">
        <v>0</v>
      </c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>
      <c r="A73" s="161">
        <v>14</v>
      </c>
      <c r="B73" s="162" t="s">
        <v>214</v>
      </c>
      <c r="C73" s="173" t="s">
        <v>215</v>
      </c>
      <c r="D73" s="163" t="s">
        <v>216</v>
      </c>
      <c r="E73" s="164">
        <v>686.82</v>
      </c>
      <c r="F73" s="284">
        <v>0</v>
      </c>
      <c r="G73" s="165">
        <f>ROUND(E73*F73,2)</f>
        <v>0</v>
      </c>
      <c r="H73" s="145">
        <v>48.56</v>
      </c>
      <c r="I73" s="145">
        <f>ROUND(E73*H73,2)</f>
        <v>33351.980000000003</v>
      </c>
      <c r="J73" s="145">
        <v>153.44</v>
      </c>
      <c r="K73" s="145">
        <f>ROUND(E73*J73,2)</f>
        <v>105385.66</v>
      </c>
      <c r="L73" s="145">
        <v>21</v>
      </c>
      <c r="M73" s="145">
        <f>G73*(1+L73/100)</f>
        <v>0</v>
      </c>
      <c r="N73" s="145">
        <v>1.583E-2</v>
      </c>
      <c r="O73" s="145">
        <f>ROUND(E73*N73,2)</f>
        <v>10.87</v>
      </c>
      <c r="P73" s="145">
        <v>0</v>
      </c>
      <c r="Q73" s="145">
        <f>ROUND(E73*P73,2)</f>
        <v>0</v>
      </c>
      <c r="R73" s="145"/>
      <c r="S73" s="145" t="s">
        <v>147</v>
      </c>
      <c r="T73" s="145" t="s">
        <v>147</v>
      </c>
      <c r="U73" s="145">
        <v>0.37</v>
      </c>
      <c r="V73" s="145">
        <f>ROUND(E73*U73,2)</f>
        <v>254.12</v>
      </c>
      <c r="W73" s="145"/>
      <c r="X73" s="145" t="s">
        <v>148</v>
      </c>
      <c r="Y73" s="140"/>
      <c r="Z73" s="140"/>
      <c r="AA73" s="140"/>
      <c r="AB73" s="140"/>
      <c r="AC73" s="140"/>
      <c r="AD73" s="140"/>
      <c r="AE73" s="140"/>
      <c r="AF73" s="140"/>
      <c r="AG73" s="140" t="s">
        <v>149</v>
      </c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ht="24" outlineLevel="1">
      <c r="A74" s="143"/>
      <c r="B74" s="144"/>
      <c r="C74" s="174" t="s">
        <v>217</v>
      </c>
      <c r="D74" s="146"/>
      <c r="E74" s="147">
        <v>122.04</v>
      </c>
      <c r="F74" s="28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0"/>
      <c r="Z74" s="140"/>
      <c r="AA74" s="140"/>
      <c r="AB74" s="140"/>
      <c r="AC74" s="140"/>
      <c r="AD74" s="140"/>
      <c r="AE74" s="140"/>
      <c r="AF74" s="140"/>
      <c r="AG74" s="140" t="s">
        <v>151</v>
      </c>
      <c r="AH74" s="140">
        <v>0</v>
      </c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outlineLevel="1">
      <c r="A75" s="143"/>
      <c r="B75" s="144"/>
      <c r="C75" s="175" t="s">
        <v>218</v>
      </c>
      <c r="D75" s="148"/>
      <c r="E75" s="149">
        <v>122.04</v>
      </c>
      <c r="F75" s="28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0"/>
      <c r="Z75" s="140"/>
      <c r="AA75" s="140"/>
      <c r="AB75" s="140"/>
      <c r="AC75" s="140"/>
      <c r="AD75" s="140"/>
      <c r="AE75" s="140"/>
      <c r="AF75" s="140"/>
      <c r="AG75" s="140" t="s">
        <v>151</v>
      </c>
      <c r="AH75" s="140">
        <v>1</v>
      </c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>
      <c r="A76" s="143"/>
      <c r="B76" s="144"/>
      <c r="C76" s="174" t="s">
        <v>219</v>
      </c>
      <c r="D76" s="146"/>
      <c r="E76" s="147">
        <v>575.54999999999995</v>
      </c>
      <c r="F76" s="28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0"/>
      <c r="Z76" s="140"/>
      <c r="AA76" s="140"/>
      <c r="AB76" s="140"/>
      <c r="AC76" s="140"/>
      <c r="AD76" s="140"/>
      <c r="AE76" s="140"/>
      <c r="AF76" s="140"/>
      <c r="AG76" s="140" t="s">
        <v>151</v>
      </c>
      <c r="AH76" s="140">
        <v>0</v>
      </c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>
      <c r="A77" s="143"/>
      <c r="B77" s="144"/>
      <c r="C77" s="174" t="s">
        <v>220</v>
      </c>
      <c r="D77" s="146"/>
      <c r="E77" s="147">
        <v>23.37</v>
      </c>
      <c r="F77" s="28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0"/>
      <c r="Z77" s="140"/>
      <c r="AA77" s="140"/>
      <c r="AB77" s="140"/>
      <c r="AC77" s="140"/>
      <c r="AD77" s="140"/>
      <c r="AE77" s="140"/>
      <c r="AF77" s="140"/>
      <c r="AG77" s="140" t="s">
        <v>151</v>
      </c>
      <c r="AH77" s="140">
        <v>0</v>
      </c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outlineLevel="1">
      <c r="A78" s="143"/>
      <c r="B78" s="144"/>
      <c r="C78" s="174" t="s">
        <v>221</v>
      </c>
      <c r="D78" s="146"/>
      <c r="E78" s="147">
        <v>-74.900000000000006</v>
      </c>
      <c r="F78" s="28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0"/>
      <c r="Z78" s="140"/>
      <c r="AA78" s="140"/>
      <c r="AB78" s="140"/>
      <c r="AC78" s="140"/>
      <c r="AD78" s="140"/>
      <c r="AE78" s="140"/>
      <c r="AF78" s="140"/>
      <c r="AG78" s="140" t="s">
        <v>151</v>
      </c>
      <c r="AH78" s="140">
        <v>0</v>
      </c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>
      <c r="A79" s="143"/>
      <c r="B79" s="144"/>
      <c r="C79" s="174" t="s">
        <v>222</v>
      </c>
      <c r="D79" s="146"/>
      <c r="E79" s="147">
        <v>30.24</v>
      </c>
      <c r="F79" s="28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0"/>
      <c r="Z79" s="140"/>
      <c r="AA79" s="140"/>
      <c r="AB79" s="140"/>
      <c r="AC79" s="140"/>
      <c r="AD79" s="140"/>
      <c r="AE79" s="140"/>
      <c r="AF79" s="140"/>
      <c r="AG79" s="140" t="s">
        <v>151</v>
      </c>
      <c r="AH79" s="140">
        <v>0</v>
      </c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outlineLevel="1">
      <c r="A80" s="143"/>
      <c r="B80" s="144"/>
      <c r="C80" s="174" t="s">
        <v>223</v>
      </c>
      <c r="D80" s="146"/>
      <c r="E80" s="147">
        <v>7.84</v>
      </c>
      <c r="F80" s="28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0"/>
      <c r="Z80" s="140"/>
      <c r="AA80" s="140"/>
      <c r="AB80" s="140"/>
      <c r="AC80" s="140"/>
      <c r="AD80" s="140"/>
      <c r="AE80" s="140"/>
      <c r="AF80" s="140"/>
      <c r="AG80" s="140" t="s">
        <v>151</v>
      </c>
      <c r="AH80" s="140">
        <v>0</v>
      </c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outlineLevel="1">
      <c r="A81" s="143"/>
      <c r="B81" s="144"/>
      <c r="C81" s="174" t="s">
        <v>224</v>
      </c>
      <c r="D81" s="146"/>
      <c r="E81" s="147">
        <v>2.68</v>
      </c>
      <c r="F81" s="28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0"/>
      <c r="Z81" s="140"/>
      <c r="AA81" s="140"/>
      <c r="AB81" s="140"/>
      <c r="AC81" s="140"/>
      <c r="AD81" s="140"/>
      <c r="AE81" s="140"/>
      <c r="AF81" s="140"/>
      <c r="AG81" s="140" t="s">
        <v>151</v>
      </c>
      <c r="AH81" s="140">
        <v>0</v>
      </c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>
      <c r="A82" s="143"/>
      <c r="B82" s="144"/>
      <c r="C82" s="175" t="s">
        <v>218</v>
      </c>
      <c r="D82" s="148"/>
      <c r="E82" s="149">
        <v>564.78</v>
      </c>
      <c r="F82" s="28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0"/>
      <c r="Z82" s="140"/>
      <c r="AA82" s="140"/>
      <c r="AB82" s="140"/>
      <c r="AC82" s="140"/>
      <c r="AD82" s="140"/>
      <c r="AE82" s="140"/>
      <c r="AF82" s="140"/>
      <c r="AG82" s="140" t="s">
        <v>151</v>
      </c>
      <c r="AH82" s="140">
        <v>1</v>
      </c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ht="24" outlineLevel="1">
      <c r="A83" s="161">
        <v>15</v>
      </c>
      <c r="B83" s="162" t="s">
        <v>225</v>
      </c>
      <c r="C83" s="173" t="s">
        <v>226</v>
      </c>
      <c r="D83" s="163" t="s">
        <v>216</v>
      </c>
      <c r="E83" s="164">
        <v>391.64</v>
      </c>
      <c r="F83" s="284">
        <v>0</v>
      </c>
      <c r="G83" s="165">
        <f>ROUND(E83*F83,2)</f>
        <v>0</v>
      </c>
      <c r="H83" s="145">
        <v>952.47</v>
      </c>
      <c r="I83" s="145">
        <f>ROUND(E83*H83,2)</f>
        <v>373025.35</v>
      </c>
      <c r="J83" s="145">
        <v>291.52999999999997</v>
      </c>
      <c r="K83" s="145">
        <f>ROUND(E83*J83,2)</f>
        <v>114174.81</v>
      </c>
      <c r="L83" s="145">
        <v>21</v>
      </c>
      <c r="M83" s="145">
        <f>G83*(1+L83/100)</f>
        <v>0</v>
      </c>
      <c r="N83" s="145">
        <v>0.17199</v>
      </c>
      <c r="O83" s="145">
        <f>ROUND(E83*N83,2)</f>
        <v>67.36</v>
      </c>
      <c r="P83" s="145">
        <v>0</v>
      </c>
      <c r="Q83" s="145">
        <f>ROUND(E83*P83,2)</f>
        <v>0</v>
      </c>
      <c r="R83" s="145"/>
      <c r="S83" s="145" t="s">
        <v>147</v>
      </c>
      <c r="T83" s="145" t="s">
        <v>147</v>
      </c>
      <c r="U83" s="145">
        <v>0.6462</v>
      </c>
      <c r="V83" s="145">
        <f>ROUND(E83*U83,2)</f>
        <v>253.08</v>
      </c>
      <c r="W83" s="145"/>
      <c r="X83" s="145" t="s">
        <v>148</v>
      </c>
      <c r="Y83" s="140"/>
      <c r="Z83" s="140"/>
      <c r="AA83" s="140"/>
      <c r="AB83" s="140"/>
      <c r="AC83" s="140"/>
      <c r="AD83" s="140"/>
      <c r="AE83" s="140"/>
      <c r="AF83" s="140"/>
      <c r="AG83" s="140" t="s">
        <v>149</v>
      </c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outlineLevel="1">
      <c r="A84" s="143"/>
      <c r="B84" s="144"/>
      <c r="C84" s="174" t="s">
        <v>227</v>
      </c>
      <c r="D84" s="146"/>
      <c r="E84" s="147">
        <v>391.64</v>
      </c>
      <c r="F84" s="28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0"/>
      <c r="Z84" s="140"/>
      <c r="AA84" s="140"/>
      <c r="AB84" s="140"/>
      <c r="AC84" s="140"/>
      <c r="AD84" s="140"/>
      <c r="AE84" s="140"/>
      <c r="AF84" s="140"/>
      <c r="AG84" s="140" t="s">
        <v>151</v>
      </c>
      <c r="AH84" s="140">
        <v>0</v>
      </c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outlineLevel="1">
      <c r="A85" s="161">
        <v>16</v>
      </c>
      <c r="B85" s="162" t="s">
        <v>228</v>
      </c>
      <c r="C85" s="173" t="s">
        <v>229</v>
      </c>
      <c r="D85" s="163" t="s">
        <v>230</v>
      </c>
      <c r="E85" s="164">
        <v>49.3</v>
      </c>
      <c r="F85" s="284">
        <v>0</v>
      </c>
      <c r="G85" s="165">
        <f>ROUND(E85*F85,2)</f>
        <v>0</v>
      </c>
      <c r="H85" s="145">
        <v>23.79</v>
      </c>
      <c r="I85" s="145">
        <f>ROUND(E85*H85,2)</f>
        <v>1172.8499999999999</v>
      </c>
      <c r="J85" s="145">
        <v>101.71</v>
      </c>
      <c r="K85" s="145">
        <f>ROUND(E85*J85,2)</f>
        <v>5014.3</v>
      </c>
      <c r="L85" s="145">
        <v>21</v>
      </c>
      <c r="M85" s="145">
        <f>G85*(1+L85/100)</f>
        <v>0</v>
      </c>
      <c r="N85" s="145">
        <v>1.0200000000000001E-3</v>
      </c>
      <c r="O85" s="145">
        <f>ROUND(E85*N85,2)</f>
        <v>0.05</v>
      </c>
      <c r="P85" s="145">
        <v>0</v>
      </c>
      <c r="Q85" s="145">
        <f>ROUND(E85*P85,2)</f>
        <v>0</v>
      </c>
      <c r="R85" s="145"/>
      <c r="S85" s="145" t="s">
        <v>147</v>
      </c>
      <c r="T85" s="145" t="s">
        <v>147</v>
      </c>
      <c r="U85" s="145">
        <v>0.223</v>
      </c>
      <c r="V85" s="145">
        <f>ROUND(E85*U85,2)</f>
        <v>10.99</v>
      </c>
      <c r="W85" s="145"/>
      <c r="X85" s="145" t="s">
        <v>148</v>
      </c>
      <c r="Y85" s="140"/>
      <c r="Z85" s="140"/>
      <c r="AA85" s="140"/>
      <c r="AB85" s="140"/>
      <c r="AC85" s="140"/>
      <c r="AD85" s="140"/>
      <c r="AE85" s="140"/>
      <c r="AF85" s="140"/>
      <c r="AG85" s="140" t="s">
        <v>149</v>
      </c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outlineLevel="1">
      <c r="A86" s="143"/>
      <c r="B86" s="144"/>
      <c r="C86" s="359" t="s">
        <v>231</v>
      </c>
      <c r="D86" s="360"/>
      <c r="E86" s="360"/>
      <c r="F86" s="360"/>
      <c r="G86" s="360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0"/>
      <c r="Z86" s="140"/>
      <c r="AA86" s="140"/>
      <c r="AB86" s="140"/>
      <c r="AC86" s="140"/>
      <c r="AD86" s="140"/>
      <c r="AE86" s="140"/>
      <c r="AF86" s="140"/>
      <c r="AG86" s="140" t="s">
        <v>164</v>
      </c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outlineLevel="1">
      <c r="A87" s="143"/>
      <c r="B87" s="144"/>
      <c r="C87" s="174" t="s">
        <v>232</v>
      </c>
      <c r="D87" s="146"/>
      <c r="E87" s="147">
        <v>49.3</v>
      </c>
      <c r="F87" s="28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0"/>
      <c r="Z87" s="140"/>
      <c r="AA87" s="140"/>
      <c r="AB87" s="140"/>
      <c r="AC87" s="140"/>
      <c r="AD87" s="140"/>
      <c r="AE87" s="140"/>
      <c r="AF87" s="140"/>
      <c r="AG87" s="140" t="s">
        <v>151</v>
      </c>
      <c r="AH87" s="140">
        <v>0</v>
      </c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outlineLevel="1">
      <c r="A88" s="161">
        <v>17</v>
      </c>
      <c r="B88" s="162" t="s">
        <v>233</v>
      </c>
      <c r="C88" s="173" t="s">
        <v>234</v>
      </c>
      <c r="D88" s="163" t="s">
        <v>230</v>
      </c>
      <c r="E88" s="164">
        <v>162.4</v>
      </c>
      <c r="F88" s="284">
        <v>0</v>
      </c>
      <c r="G88" s="165">
        <f>ROUND(E88*F88,2)</f>
        <v>0</v>
      </c>
      <c r="H88" s="145">
        <v>26</v>
      </c>
      <c r="I88" s="145">
        <f>ROUND(E88*H88,2)</f>
        <v>4222.3999999999996</v>
      </c>
      <c r="J88" s="145">
        <v>56.2</v>
      </c>
      <c r="K88" s="145">
        <f>ROUND(E88*J88,2)</f>
        <v>9126.8799999999992</v>
      </c>
      <c r="L88" s="145">
        <v>21</v>
      </c>
      <c r="M88" s="145">
        <f>G88*(1+L88/100)</f>
        <v>0</v>
      </c>
      <c r="N88" s="145">
        <v>1.0200000000000001E-3</v>
      </c>
      <c r="O88" s="145">
        <f>ROUND(E88*N88,2)</f>
        <v>0.17</v>
      </c>
      <c r="P88" s="145">
        <v>0</v>
      </c>
      <c r="Q88" s="145">
        <f>ROUND(E88*P88,2)</f>
        <v>0</v>
      </c>
      <c r="R88" s="145"/>
      <c r="S88" s="145" t="s">
        <v>147</v>
      </c>
      <c r="T88" s="145" t="s">
        <v>147</v>
      </c>
      <c r="U88" s="145">
        <v>0.123</v>
      </c>
      <c r="V88" s="145">
        <f>ROUND(E88*U88,2)</f>
        <v>19.98</v>
      </c>
      <c r="W88" s="145"/>
      <c r="X88" s="145" t="s">
        <v>148</v>
      </c>
      <c r="Y88" s="140"/>
      <c r="Z88" s="140"/>
      <c r="AA88" s="140"/>
      <c r="AB88" s="140"/>
      <c r="AC88" s="140"/>
      <c r="AD88" s="140"/>
      <c r="AE88" s="140"/>
      <c r="AF88" s="140"/>
      <c r="AG88" s="140" t="s">
        <v>149</v>
      </c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outlineLevel="1">
      <c r="A89" s="143"/>
      <c r="B89" s="144"/>
      <c r="C89" s="359" t="s">
        <v>231</v>
      </c>
      <c r="D89" s="360"/>
      <c r="E89" s="360"/>
      <c r="F89" s="360"/>
      <c r="G89" s="360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0"/>
      <c r="Z89" s="140"/>
      <c r="AA89" s="140"/>
      <c r="AB89" s="140"/>
      <c r="AC89" s="140"/>
      <c r="AD89" s="140"/>
      <c r="AE89" s="140"/>
      <c r="AF89" s="140"/>
      <c r="AG89" s="140" t="s">
        <v>164</v>
      </c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outlineLevel="1">
      <c r="A90" s="143"/>
      <c r="B90" s="144"/>
      <c r="C90" s="174" t="s">
        <v>235</v>
      </c>
      <c r="D90" s="146"/>
      <c r="E90" s="147">
        <v>89.9</v>
      </c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0"/>
      <c r="Z90" s="140"/>
      <c r="AA90" s="140"/>
      <c r="AB90" s="140"/>
      <c r="AC90" s="140"/>
      <c r="AD90" s="140"/>
      <c r="AE90" s="140"/>
      <c r="AF90" s="140"/>
      <c r="AG90" s="140" t="s">
        <v>151</v>
      </c>
      <c r="AH90" s="140">
        <v>0</v>
      </c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</row>
    <row r="91" spans="1:60" outlineLevel="1">
      <c r="A91" s="143"/>
      <c r="B91" s="144"/>
      <c r="C91" s="174" t="s">
        <v>236</v>
      </c>
      <c r="D91" s="146"/>
      <c r="E91" s="147">
        <v>60.9</v>
      </c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0"/>
      <c r="Z91" s="140"/>
      <c r="AA91" s="140"/>
      <c r="AB91" s="140"/>
      <c r="AC91" s="140"/>
      <c r="AD91" s="140"/>
      <c r="AE91" s="140"/>
      <c r="AF91" s="140"/>
      <c r="AG91" s="140" t="s">
        <v>151</v>
      </c>
      <c r="AH91" s="140">
        <v>0</v>
      </c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</row>
    <row r="92" spans="1:60" outlineLevel="1">
      <c r="A92" s="143"/>
      <c r="B92" s="144"/>
      <c r="C92" s="174" t="s">
        <v>237</v>
      </c>
      <c r="D92" s="146"/>
      <c r="E92" s="147">
        <v>11.6</v>
      </c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0"/>
      <c r="Z92" s="140"/>
      <c r="AA92" s="140"/>
      <c r="AB92" s="140"/>
      <c r="AC92" s="140"/>
      <c r="AD92" s="140"/>
      <c r="AE92" s="140"/>
      <c r="AF92" s="140"/>
      <c r="AG92" s="140" t="s">
        <v>151</v>
      </c>
      <c r="AH92" s="140">
        <v>0</v>
      </c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</row>
    <row r="93" spans="1:60" ht="24" outlineLevel="1">
      <c r="A93" s="161">
        <v>18</v>
      </c>
      <c r="B93" s="162" t="s">
        <v>238</v>
      </c>
      <c r="C93" s="173" t="s">
        <v>239</v>
      </c>
      <c r="D93" s="163" t="s">
        <v>216</v>
      </c>
      <c r="E93" s="164">
        <v>20.58</v>
      </c>
      <c r="F93" s="284">
        <v>0</v>
      </c>
      <c r="G93" s="165">
        <f>ROUND(E93*F93,2)</f>
        <v>0</v>
      </c>
      <c r="H93" s="145">
        <v>364.5</v>
      </c>
      <c r="I93" s="145">
        <f>ROUND(E93*H93,2)</f>
        <v>7501.41</v>
      </c>
      <c r="J93" s="145">
        <v>551.5</v>
      </c>
      <c r="K93" s="145">
        <f>ROUND(E93*J93,2)</f>
        <v>11349.87</v>
      </c>
      <c r="L93" s="145">
        <v>21</v>
      </c>
      <c r="M93" s="145">
        <f>G93*(1+L93/100)</f>
        <v>0</v>
      </c>
      <c r="N93" s="145">
        <v>0.15679999999999999</v>
      </c>
      <c r="O93" s="145">
        <f>ROUND(E93*N93,2)</f>
        <v>3.23</v>
      </c>
      <c r="P93" s="145">
        <v>0</v>
      </c>
      <c r="Q93" s="145">
        <f>ROUND(E93*P93,2)</f>
        <v>0</v>
      </c>
      <c r="R93" s="145"/>
      <c r="S93" s="145" t="s">
        <v>147</v>
      </c>
      <c r="T93" s="145" t="s">
        <v>147</v>
      </c>
      <c r="U93" s="145">
        <v>1.22</v>
      </c>
      <c r="V93" s="145">
        <f>ROUND(E93*U93,2)</f>
        <v>25.11</v>
      </c>
      <c r="W93" s="145"/>
      <c r="X93" s="145" t="s">
        <v>148</v>
      </c>
      <c r="Y93" s="140"/>
      <c r="Z93" s="140"/>
      <c r="AA93" s="140"/>
      <c r="AB93" s="140"/>
      <c r="AC93" s="140"/>
      <c r="AD93" s="140"/>
      <c r="AE93" s="140"/>
      <c r="AF93" s="140"/>
      <c r="AG93" s="140" t="s">
        <v>149</v>
      </c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</row>
    <row r="94" spans="1:60" outlineLevel="1">
      <c r="A94" s="143"/>
      <c r="B94" s="144"/>
      <c r="C94" s="174" t="s">
        <v>240</v>
      </c>
      <c r="D94" s="146"/>
      <c r="E94" s="147">
        <v>0.7</v>
      </c>
      <c r="F94" s="28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0"/>
      <c r="Z94" s="140"/>
      <c r="AA94" s="140"/>
      <c r="AB94" s="140"/>
      <c r="AC94" s="140"/>
      <c r="AD94" s="140"/>
      <c r="AE94" s="140"/>
      <c r="AF94" s="140"/>
      <c r="AG94" s="140" t="s">
        <v>151</v>
      </c>
      <c r="AH94" s="140">
        <v>0</v>
      </c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</row>
    <row r="95" spans="1:60" outlineLevel="1">
      <c r="A95" s="143"/>
      <c r="B95" s="144"/>
      <c r="C95" s="174" t="s">
        <v>241</v>
      </c>
      <c r="D95" s="146"/>
      <c r="E95" s="147">
        <v>10.08</v>
      </c>
      <c r="F95" s="28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0"/>
      <c r="Z95" s="140"/>
      <c r="AA95" s="140"/>
      <c r="AB95" s="140"/>
      <c r="AC95" s="140"/>
      <c r="AD95" s="140"/>
      <c r="AE95" s="140"/>
      <c r="AF95" s="140"/>
      <c r="AG95" s="140" t="s">
        <v>151</v>
      </c>
      <c r="AH95" s="140">
        <v>0</v>
      </c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</row>
    <row r="96" spans="1:60" outlineLevel="1">
      <c r="A96" s="143"/>
      <c r="B96" s="144"/>
      <c r="C96" s="174" t="s">
        <v>242</v>
      </c>
      <c r="D96" s="146"/>
      <c r="E96" s="147">
        <v>3.36</v>
      </c>
      <c r="F96" s="28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0"/>
      <c r="Z96" s="140"/>
      <c r="AA96" s="140"/>
      <c r="AB96" s="140"/>
      <c r="AC96" s="140"/>
      <c r="AD96" s="140"/>
      <c r="AE96" s="140"/>
      <c r="AF96" s="140"/>
      <c r="AG96" s="140" t="s">
        <v>151</v>
      </c>
      <c r="AH96" s="140">
        <v>0</v>
      </c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</row>
    <row r="97" spans="1:60" outlineLevel="1">
      <c r="A97" s="143"/>
      <c r="B97" s="144"/>
      <c r="C97" s="174" t="s">
        <v>243</v>
      </c>
      <c r="D97" s="146"/>
      <c r="E97" s="147">
        <v>5.04</v>
      </c>
      <c r="F97" s="28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0"/>
      <c r="Z97" s="140"/>
      <c r="AA97" s="140"/>
      <c r="AB97" s="140"/>
      <c r="AC97" s="140"/>
      <c r="AD97" s="140"/>
      <c r="AE97" s="140"/>
      <c r="AF97" s="140"/>
      <c r="AG97" s="140" t="s">
        <v>151</v>
      </c>
      <c r="AH97" s="140">
        <v>0</v>
      </c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</row>
    <row r="98" spans="1:60" outlineLevel="1">
      <c r="A98" s="143"/>
      <c r="B98" s="144"/>
      <c r="C98" s="174" t="s">
        <v>240</v>
      </c>
      <c r="D98" s="146"/>
      <c r="E98" s="147">
        <v>0.7</v>
      </c>
      <c r="F98" s="28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0"/>
      <c r="Z98" s="140"/>
      <c r="AA98" s="140"/>
      <c r="AB98" s="140"/>
      <c r="AC98" s="140"/>
      <c r="AD98" s="140"/>
      <c r="AE98" s="140"/>
      <c r="AF98" s="140"/>
      <c r="AG98" s="140" t="s">
        <v>151</v>
      </c>
      <c r="AH98" s="140">
        <v>0</v>
      </c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</row>
    <row r="99" spans="1:60" outlineLevel="1">
      <c r="A99" s="143"/>
      <c r="B99" s="144"/>
      <c r="C99" s="174" t="s">
        <v>244</v>
      </c>
      <c r="D99" s="146"/>
      <c r="E99" s="147">
        <v>0.7</v>
      </c>
      <c r="F99" s="28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0"/>
      <c r="Z99" s="140"/>
      <c r="AA99" s="140"/>
      <c r="AB99" s="140"/>
      <c r="AC99" s="140"/>
      <c r="AD99" s="140"/>
      <c r="AE99" s="140"/>
      <c r="AF99" s="140"/>
      <c r="AG99" s="140" t="s">
        <v>151</v>
      </c>
      <c r="AH99" s="140">
        <v>0</v>
      </c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</row>
    <row r="100" spans="1:60" ht="14">
      <c r="A100" s="155" t="s">
        <v>142</v>
      </c>
      <c r="B100" s="156" t="s">
        <v>66</v>
      </c>
      <c r="C100" s="172" t="s">
        <v>67</v>
      </c>
      <c r="D100" s="157"/>
      <c r="E100" s="158"/>
      <c r="F100" s="287"/>
      <c r="G100" s="160">
        <f>SUMIF(AG101:AG116,"&lt;&gt;NOR",G101:G116)</f>
        <v>0</v>
      </c>
      <c r="H100" s="154"/>
      <c r="I100" s="154">
        <f>SUM(I101:I116)</f>
        <v>198810.62</v>
      </c>
      <c r="J100" s="154"/>
      <c r="K100" s="154">
        <f>SUM(K101:K116)</f>
        <v>787683.05</v>
      </c>
      <c r="L100" s="154"/>
      <c r="M100" s="154">
        <f>SUM(M101:M116)</f>
        <v>0</v>
      </c>
      <c r="N100" s="154"/>
      <c r="O100" s="154">
        <f>SUM(O101:O116)</f>
        <v>78.790000000000006</v>
      </c>
      <c r="P100" s="154"/>
      <c r="Q100" s="154">
        <f>SUM(Q101:Q116)</f>
        <v>0</v>
      </c>
      <c r="R100" s="154"/>
      <c r="S100" s="154"/>
      <c r="T100" s="154"/>
      <c r="U100" s="154"/>
      <c r="V100" s="154">
        <f>SUM(V101:V116)</f>
        <v>1718.23</v>
      </c>
      <c r="W100" s="154"/>
      <c r="X100" s="154"/>
      <c r="AG100" t="s">
        <v>143</v>
      </c>
    </row>
    <row r="101" spans="1:60" outlineLevel="1">
      <c r="A101" s="161">
        <v>19</v>
      </c>
      <c r="B101" s="162" t="s">
        <v>245</v>
      </c>
      <c r="C101" s="173" t="s">
        <v>246</v>
      </c>
      <c r="D101" s="163" t="s">
        <v>216</v>
      </c>
      <c r="E101" s="164">
        <v>488.46</v>
      </c>
      <c r="F101" s="284">
        <v>0</v>
      </c>
      <c r="G101" s="165">
        <f>ROUND(E101*F101,2)</f>
        <v>0</v>
      </c>
      <c r="H101" s="145">
        <v>78.819999999999993</v>
      </c>
      <c r="I101" s="145">
        <f>ROUND(E101*H101,2)</f>
        <v>38500.42</v>
      </c>
      <c r="J101" s="145">
        <v>404.68</v>
      </c>
      <c r="K101" s="145">
        <f>ROUND(E101*J101,2)</f>
        <v>197669.99</v>
      </c>
      <c r="L101" s="145">
        <v>21</v>
      </c>
      <c r="M101" s="145">
        <f>G101*(1+L101/100)</f>
        <v>0</v>
      </c>
      <c r="N101" s="145">
        <v>5.1229999999999998E-2</v>
      </c>
      <c r="O101" s="145">
        <f>ROUND(E101*N101,2)</f>
        <v>25.02</v>
      </c>
      <c r="P101" s="145">
        <v>0</v>
      </c>
      <c r="Q101" s="145">
        <f>ROUND(E101*P101,2)</f>
        <v>0</v>
      </c>
      <c r="R101" s="145"/>
      <c r="S101" s="145" t="s">
        <v>147</v>
      </c>
      <c r="T101" s="145" t="s">
        <v>147</v>
      </c>
      <c r="U101" s="145">
        <v>0.90800000000000003</v>
      </c>
      <c r="V101" s="145">
        <f>ROUND(E101*U101,2)</f>
        <v>443.52</v>
      </c>
      <c r="W101" s="145"/>
      <c r="X101" s="145" t="s">
        <v>148</v>
      </c>
      <c r="Y101" s="140"/>
      <c r="Z101" s="140"/>
      <c r="AA101" s="140"/>
      <c r="AB101" s="140"/>
      <c r="AC101" s="140"/>
      <c r="AD101" s="140"/>
      <c r="AE101" s="140"/>
      <c r="AF101" s="140"/>
      <c r="AG101" s="140" t="s">
        <v>149</v>
      </c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</row>
    <row r="102" spans="1:60" outlineLevel="1">
      <c r="A102" s="143"/>
      <c r="B102" s="144"/>
      <c r="C102" s="174" t="s">
        <v>247</v>
      </c>
      <c r="D102" s="146"/>
      <c r="E102" s="147">
        <v>73.650000000000006</v>
      </c>
      <c r="F102" s="28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0"/>
      <c r="Z102" s="140"/>
      <c r="AA102" s="140"/>
      <c r="AB102" s="140"/>
      <c r="AC102" s="140"/>
      <c r="AD102" s="140"/>
      <c r="AE102" s="140"/>
      <c r="AF102" s="140"/>
      <c r="AG102" s="140" t="s">
        <v>151</v>
      </c>
      <c r="AH102" s="140">
        <v>0</v>
      </c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</row>
    <row r="103" spans="1:60" outlineLevel="1">
      <c r="A103" s="143"/>
      <c r="B103" s="144"/>
      <c r="C103" s="174" t="s">
        <v>248</v>
      </c>
      <c r="D103" s="146"/>
      <c r="E103" s="147">
        <v>414.81</v>
      </c>
      <c r="F103" s="28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0"/>
      <c r="Z103" s="140"/>
      <c r="AA103" s="140"/>
      <c r="AB103" s="140"/>
      <c r="AC103" s="140"/>
      <c r="AD103" s="140"/>
      <c r="AE103" s="140"/>
      <c r="AF103" s="140"/>
      <c r="AG103" s="140" t="s">
        <v>151</v>
      </c>
      <c r="AH103" s="140">
        <v>0</v>
      </c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</row>
    <row r="104" spans="1:60" outlineLevel="1">
      <c r="A104" s="161">
        <v>20</v>
      </c>
      <c r="B104" s="162" t="s">
        <v>249</v>
      </c>
      <c r="C104" s="173" t="s">
        <v>250</v>
      </c>
      <c r="D104" s="163" t="s">
        <v>216</v>
      </c>
      <c r="E104" s="164">
        <v>1021.72</v>
      </c>
      <c r="F104" s="284">
        <v>0</v>
      </c>
      <c r="G104" s="165">
        <f>ROUND(E104*F104,2)</f>
        <v>0</v>
      </c>
      <c r="H104" s="145">
        <v>45.03</v>
      </c>
      <c r="I104" s="145">
        <f>ROUND(E104*H104,2)</f>
        <v>46008.05</v>
      </c>
      <c r="J104" s="145">
        <v>380.47</v>
      </c>
      <c r="K104" s="145">
        <f>ROUND(E104*J104,2)</f>
        <v>388733.81</v>
      </c>
      <c r="L104" s="145">
        <v>21</v>
      </c>
      <c r="M104" s="145">
        <f>G104*(1+L104/100)</f>
        <v>0</v>
      </c>
      <c r="N104" s="145">
        <v>4.7660000000000001E-2</v>
      </c>
      <c r="O104" s="145">
        <f>ROUND(E104*N104,2)</f>
        <v>48.7</v>
      </c>
      <c r="P104" s="145">
        <v>0</v>
      </c>
      <c r="Q104" s="145">
        <f>ROUND(E104*P104,2)</f>
        <v>0</v>
      </c>
      <c r="R104" s="145"/>
      <c r="S104" s="145" t="s">
        <v>147</v>
      </c>
      <c r="T104" s="145" t="s">
        <v>147</v>
      </c>
      <c r="U104" s="145">
        <v>0.84</v>
      </c>
      <c r="V104" s="145">
        <f>ROUND(E104*U104,2)</f>
        <v>858.24</v>
      </c>
      <c r="W104" s="145"/>
      <c r="X104" s="145" t="s">
        <v>148</v>
      </c>
      <c r="Y104" s="140"/>
      <c r="Z104" s="140"/>
      <c r="AA104" s="140"/>
      <c r="AB104" s="140"/>
      <c r="AC104" s="140"/>
      <c r="AD104" s="140"/>
      <c r="AE104" s="140"/>
      <c r="AF104" s="140"/>
      <c r="AG104" s="140" t="s">
        <v>149</v>
      </c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</row>
    <row r="105" spans="1:60" outlineLevel="1">
      <c r="A105" s="143"/>
      <c r="B105" s="144"/>
      <c r="C105" s="174" t="s">
        <v>251</v>
      </c>
      <c r="D105" s="146"/>
      <c r="E105" s="147">
        <v>783.28</v>
      </c>
      <c r="F105" s="28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0"/>
      <c r="Z105" s="140"/>
      <c r="AA105" s="140"/>
      <c r="AB105" s="140"/>
      <c r="AC105" s="140"/>
      <c r="AD105" s="140"/>
      <c r="AE105" s="140"/>
      <c r="AF105" s="140"/>
      <c r="AG105" s="140" t="s">
        <v>151</v>
      </c>
      <c r="AH105" s="140">
        <v>0</v>
      </c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</row>
    <row r="106" spans="1:60" outlineLevel="1">
      <c r="A106" s="143"/>
      <c r="B106" s="144"/>
      <c r="C106" s="174" t="s">
        <v>252</v>
      </c>
      <c r="D106" s="146"/>
      <c r="E106" s="147">
        <v>396.72</v>
      </c>
      <c r="F106" s="28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0"/>
      <c r="Z106" s="140"/>
      <c r="AA106" s="140"/>
      <c r="AB106" s="140"/>
      <c r="AC106" s="140"/>
      <c r="AD106" s="140"/>
      <c r="AE106" s="140"/>
      <c r="AF106" s="140"/>
      <c r="AG106" s="140" t="s">
        <v>151</v>
      </c>
      <c r="AH106" s="140">
        <v>0</v>
      </c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</row>
    <row r="107" spans="1:60" outlineLevel="1">
      <c r="A107" s="143"/>
      <c r="B107" s="144"/>
      <c r="C107" s="174" t="s">
        <v>253</v>
      </c>
      <c r="D107" s="146"/>
      <c r="E107" s="147">
        <v>-119.18</v>
      </c>
      <c r="F107" s="28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0"/>
      <c r="Z107" s="140"/>
      <c r="AA107" s="140"/>
      <c r="AB107" s="140"/>
      <c r="AC107" s="140"/>
      <c r="AD107" s="140"/>
      <c r="AE107" s="140"/>
      <c r="AF107" s="140"/>
      <c r="AG107" s="140" t="s">
        <v>151</v>
      </c>
      <c r="AH107" s="140">
        <v>0</v>
      </c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</row>
    <row r="108" spans="1:60" outlineLevel="1">
      <c r="A108" s="143"/>
      <c r="B108" s="144"/>
      <c r="C108" s="174" t="s">
        <v>254</v>
      </c>
      <c r="D108" s="146"/>
      <c r="E108" s="147">
        <v>-39.1</v>
      </c>
      <c r="F108" s="28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0"/>
      <c r="Z108" s="140"/>
      <c r="AA108" s="140"/>
      <c r="AB108" s="140"/>
      <c r="AC108" s="140"/>
      <c r="AD108" s="140"/>
      <c r="AE108" s="140"/>
      <c r="AF108" s="140"/>
      <c r="AG108" s="140" t="s">
        <v>151</v>
      </c>
      <c r="AH108" s="140">
        <v>0</v>
      </c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>
      <c r="A109" s="161">
        <v>21</v>
      </c>
      <c r="B109" s="162" t="s">
        <v>255</v>
      </c>
      <c r="C109" s="173" t="s">
        <v>256</v>
      </c>
      <c r="D109" s="163" t="s">
        <v>216</v>
      </c>
      <c r="E109" s="164">
        <v>16.75</v>
      </c>
      <c r="F109" s="284">
        <v>0</v>
      </c>
      <c r="G109" s="165">
        <f>ROUND(E109*F109,2)</f>
        <v>0</v>
      </c>
      <c r="H109" s="145">
        <v>94.67</v>
      </c>
      <c r="I109" s="145">
        <f>ROUND(E109*H109,2)</f>
        <v>1585.72</v>
      </c>
      <c r="J109" s="145">
        <v>560.33000000000004</v>
      </c>
      <c r="K109" s="145">
        <f>ROUND(E109*J109,2)</f>
        <v>9385.5300000000007</v>
      </c>
      <c r="L109" s="145">
        <v>21</v>
      </c>
      <c r="M109" s="145">
        <f>G109*(1+L109/100)</f>
        <v>0</v>
      </c>
      <c r="N109" s="145">
        <v>5.3690000000000002E-2</v>
      </c>
      <c r="O109" s="145">
        <f>ROUND(E109*N109,2)</f>
        <v>0.9</v>
      </c>
      <c r="P109" s="145">
        <v>0</v>
      </c>
      <c r="Q109" s="145">
        <f>ROUND(E109*P109,2)</f>
        <v>0</v>
      </c>
      <c r="R109" s="145"/>
      <c r="S109" s="145" t="s">
        <v>147</v>
      </c>
      <c r="T109" s="145" t="s">
        <v>147</v>
      </c>
      <c r="U109" s="145">
        <v>1.17717</v>
      </c>
      <c r="V109" s="145">
        <f>ROUND(E109*U109,2)</f>
        <v>19.72</v>
      </c>
      <c r="W109" s="145"/>
      <c r="X109" s="145" t="s">
        <v>148</v>
      </c>
      <c r="Y109" s="140"/>
      <c r="Z109" s="140"/>
      <c r="AA109" s="140"/>
      <c r="AB109" s="140"/>
      <c r="AC109" s="140"/>
      <c r="AD109" s="140"/>
      <c r="AE109" s="140"/>
      <c r="AF109" s="140"/>
      <c r="AG109" s="140" t="s">
        <v>149</v>
      </c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>
      <c r="A110" s="143"/>
      <c r="B110" s="144"/>
      <c r="C110" s="174" t="s">
        <v>257</v>
      </c>
      <c r="D110" s="146"/>
      <c r="E110" s="147">
        <v>9.8000000000000007</v>
      </c>
      <c r="F110" s="28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0"/>
      <c r="Z110" s="140"/>
      <c r="AA110" s="140"/>
      <c r="AB110" s="140"/>
      <c r="AC110" s="140"/>
      <c r="AD110" s="140"/>
      <c r="AE110" s="140"/>
      <c r="AF110" s="140"/>
      <c r="AG110" s="140" t="s">
        <v>151</v>
      </c>
      <c r="AH110" s="140">
        <v>0</v>
      </c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outlineLevel="1">
      <c r="A111" s="143"/>
      <c r="B111" s="144"/>
      <c r="C111" s="174" t="s">
        <v>258</v>
      </c>
      <c r="D111" s="146"/>
      <c r="E111" s="147">
        <v>5.36</v>
      </c>
      <c r="F111" s="28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0"/>
      <c r="Z111" s="140"/>
      <c r="AA111" s="140"/>
      <c r="AB111" s="140"/>
      <c r="AC111" s="140"/>
      <c r="AD111" s="140"/>
      <c r="AE111" s="140"/>
      <c r="AF111" s="140"/>
      <c r="AG111" s="140" t="s">
        <v>151</v>
      </c>
      <c r="AH111" s="140">
        <v>0</v>
      </c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outlineLevel="1">
      <c r="A112" s="143"/>
      <c r="B112" s="144"/>
      <c r="C112" s="174" t="s">
        <v>259</v>
      </c>
      <c r="D112" s="146"/>
      <c r="E112" s="147">
        <v>1.59</v>
      </c>
      <c r="F112" s="28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0"/>
      <c r="Z112" s="140"/>
      <c r="AA112" s="140"/>
      <c r="AB112" s="140"/>
      <c r="AC112" s="140"/>
      <c r="AD112" s="140"/>
      <c r="AE112" s="140"/>
      <c r="AF112" s="140"/>
      <c r="AG112" s="140" t="s">
        <v>151</v>
      </c>
      <c r="AH112" s="140">
        <v>0</v>
      </c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ht="24" outlineLevel="1">
      <c r="A113" s="161">
        <v>22</v>
      </c>
      <c r="B113" s="162" t="s">
        <v>260</v>
      </c>
      <c r="C113" s="173" t="s">
        <v>261</v>
      </c>
      <c r="D113" s="163" t="s">
        <v>216</v>
      </c>
      <c r="E113" s="164">
        <v>783.28</v>
      </c>
      <c r="F113" s="284">
        <v>0</v>
      </c>
      <c r="G113" s="165">
        <f>ROUND(E113*F113,2)</f>
        <v>0</v>
      </c>
      <c r="H113" s="145">
        <v>59.85</v>
      </c>
      <c r="I113" s="145">
        <f>ROUND(E113*H113,2)</f>
        <v>46879.31</v>
      </c>
      <c r="J113" s="145">
        <v>175.65</v>
      </c>
      <c r="K113" s="145">
        <f>ROUND(E113*J113,2)</f>
        <v>137583.13</v>
      </c>
      <c r="L113" s="145">
        <v>21</v>
      </c>
      <c r="M113" s="145">
        <f>G113*(1+L113/100)</f>
        <v>0</v>
      </c>
      <c r="N113" s="145">
        <v>3.6700000000000001E-3</v>
      </c>
      <c r="O113" s="145">
        <f>ROUND(E113*N113,2)</f>
        <v>2.87</v>
      </c>
      <c r="P113" s="145">
        <v>0</v>
      </c>
      <c r="Q113" s="145">
        <f>ROUND(E113*P113,2)</f>
        <v>0</v>
      </c>
      <c r="R113" s="145"/>
      <c r="S113" s="145" t="s">
        <v>147</v>
      </c>
      <c r="T113" s="145" t="s">
        <v>147</v>
      </c>
      <c r="U113" s="145">
        <v>0.36</v>
      </c>
      <c r="V113" s="145">
        <f>ROUND(E113*U113,2)</f>
        <v>281.98</v>
      </c>
      <c r="W113" s="145"/>
      <c r="X113" s="145" t="s">
        <v>148</v>
      </c>
      <c r="Y113" s="140"/>
      <c r="Z113" s="140"/>
      <c r="AA113" s="140"/>
      <c r="AB113" s="140"/>
      <c r="AC113" s="140"/>
      <c r="AD113" s="140"/>
      <c r="AE113" s="140"/>
      <c r="AF113" s="140"/>
      <c r="AG113" s="140" t="s">
        <v>149</v>
      </c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outlineLevel="1">
      <c r="A114" s="143"/>
      <c r="B114" s="144"/>
      <c r="C114" s="174" t="s">
        <v>262</v>
      </c>
      <c r="D114" s="146"/>
      <c r="E114" s="147">
        <v>783.28</v>
      </c>
      <c r="F114" s="28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0"/>
      <c r="Z114" s="140"/>
      <c r="AA114" s="140"/>
      <c r="AB114" s="140"/>
      <c r="AC114" s="140"/>
      <c r="AD114" s="140"/>
      <c r="AE114" s="140"/>
      <c r="AF114" s="140"/>
      <c r="AG114" s="140" t="s">
        <v>151</v>
      </c>
      <c r="AH114" s="140">
        <v>0</v>
      </c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ht="24" outlineLevel="1">
      <c r="A115" s="161">
        <v>23</v>
      </c>
      <c r="B115" s="162" t="s">
        <v>263</v>
      </c>
      <c r="C115" s="173" t="s">
        <v>264</v>
      </c>
      <c r="D115" s="163" t="s">
        <v>216</v>
      </c>
      <c r="E115" s="164">
        <v>91.09</v>
      </c>
      <c r="F115" s="284">
        <v>0</v>
      </c>
      <c r="G115" s="165">
        <f>ROUND(E115*F115,2)</f>
        <v>0</v>
      </c>
      <c r="H115" s="145">
        <v>722.77</v>
      </c>
      <c r="I115" s="145">
        <f>ROUND(E115*H115,2)</f>
        <v>65837.119999999995</v>
      </c>
      <c r="J115" s="145">
        <v>596.23</v>
      </c>
      <c r="K115" s="145">
        <f>ROUND(E115*J115,2)</f>
        <v>54310.59</v>
      </c>
      <c r="L115" s="145">
        <v>21</v>
      </c>
      <c r="M115" s="145">
        <f>G115*(1+L115/100)</f>
        <v>0</v>
      </c>
      <c r="N115" s="145">
        <v>1.426E-2</v>
      </c>
      <c r="O115" s="145">
        <f>ROUND(E115*N115,2)</f>
        <v>1.3</v>
      </c>
      <c r="P115" s="145">
        <v>0</v>
      </c>
      <c r="Q115" s="145">
        <f>ROUND(E115*P115,2)</f>
        <v>0</v>
      </c>
      <c r="R115" s="145"/>
      <c r="S115" s="145" t="s">
        <v>147</v>
      </c>
      <c r="T115" s="145" t="s">
        <v>147</v>
      </c>
      <c r="U115" s="145">
        <v>1.26</v>
      </c>
      <c r="V115" s="145">
        <f>ROUND(E115*U115,2)</f>
        <v>114.77</v>
      </c>
      <c r="W115" s="145"/>
      <c r="X115" s="145" t="s">
        <v>148</v>
      </c>
      <c r="Y115" s="140"/>
      <c r="Z115" s="140"/>
      <c r="AA115" s="140"/>
      <c r="AB115" s="140"/>
      <c r="AC115" s="140"/>
      <c r="AD115" s="140"/>
      <c r="AE115" s="140"/>
      <c r="AF115" s="140"/>
      <c r="AG115" s="140" t="s">
        <v>149</v>
      </c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outlineLevel="1">
      <c r="A116" s="143"/>
      <c r="B116" s="144"/>
      <c r="C116" s="174" t="s">
        <v>265</v>
      </c>
      <c r="D116" s="146"/>
      <c r="E116" s="147">
        <v>91.09</v>
      </c>
      <c r="F116" s="28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0"/>
      <c r="Z116" s="140"/>
      <c r="AA116" s="140"/>
      <c r="AB116" s="140"/>
      <c r="AC116" s="140"/>
      <c r="AD116" s="140"/>
      <c r="AE116" s="140"/>
      <c r="AF116" s="140"/>
      <c r="AG116" s="140" t="s">
        <v>151</v>
      </c>
      <c r="AH116" s="140">
        <v>0</v>
      </c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ht="14">
      <c r="A117" s="155" t="s">
        <v>142</v>
      </c>
      <c r="B117" s="156" t="s">
        <v>68</v>
      </c>
      <c r="C117" s="172" t="s">
        <v>69</v>
      </c>
      <c r="D117" s="157"/>
      <c r="E117" s="158"/>
      <c r="F117" s="287"/>
      <c r="G117" s="160">
        <f>SUMIF(AG118:AG151,"&lt;&gt;NOR",G118:G151)</f>
        <v>0</v>
      </c>
      <c r="H117" s="154"/>
      <c r="I117" s="154">
        <f>SUM(I118:I151)</f>
        <v>202945.79</v>
      </c>
      <c r="J117" s="154"/>
      <c r="K117" s="154">
        <f>SUM(K118:K151)</f>
        <v>285465.59999999998</v>
      </c>
      <c r="L117" s="154"/>
      <c r="M117" s="154">
        <f>SUM(M118:M151)</f>
        <v>0</v>
      </c>
      <c r="N117" s="154"/>
      <c r="O117" s="154">
        <f>SUM(O118:O151)</f>
        <v>20.41</v>
      </c>
      <c r="P117" s="154"/>
      <c r="Q117" s="154">
        <f>SUM(Q118:Q151)</f>
        <v>0</v>
      </c>
      <c r="R117" s="154"/>
      <c r="S117" s="154"/>
      <c r="T117" s="154"/>
      <c r="U117" s="154"/>
      <c r="V117" s="154">
        <f>SUM(V118:V151)</f>
        <v>624.29</v>
      </c>
      <c r="W117" s="154"/>
      <c r="X117" s="154"/>
      <c r="AG117" t="s">
        <v>143</v>
      </c>
    </row>
    <row r="118" spans="1:60" outlineLevel="1">
      <c r="A118" s="161">
        <v>24</v>
      </c>
      <c r="B118" s="162" t="s">
        <v>266</v>
      </c>
      <c r="C118" s="173" t="s">
        <v>267</v>
      </c>
      <c r="D118" s="163" t="s">
        <v>216</v>
      </c>
      <c r="E118" s="164">
        <v>130.53</v>
      </c>
      <c r="F118" s="284">
        <v>0</v>
      </c>
      <c r="G118" s="165">
        <f>ROUND(E118*F118,2)</f>
        <v>0</v>
      </c>
      <c r="H118" s="145">
        <v>66.239999999999995</v>
      </c>
      <c r="I118" s="145">
        <f>ROUND(E118*H118,2)</f>
        <v>8646.31</v>
      </c>
      <c r="J118" s="145">
        <v>114.76</v>
      </c>
      <c r="K118" s="145">
        <f>ROUND(E118*J118,2)</f>
        <v>14979.62</v>
      </c>
      <c r="L118" s="145">
        <v>21</v>
      </c>
      <c r="M118" s="145">
        <f>G118*(1+L118/100)</f>
        <v>0</v>
      </c>
      <c r="N118" s="145">
        <v>6.5100000000000002E-3</v>
      </c>
      <c r="O118" s="145">
        <f>ROUND(E118*N118,2)</f>
        <v>0.85</v>
      </c>
      <c r="P118" s="145">
        <v>0</v>
      </c>
      <c r="Q118" s="145">
        <f>ROUND(E118*P118,2)</f>
        <v>0</v>
      </c>
      <c r="R118" s="145"/>
      <c r="S118" s="145" t="s">
        <v>147</v>
      </c>
      <c r="T118" s="145" t="s">
        <v>147</v>
      </c>
      <c r="U118" s="145">
        <v>0.26</v>
      </c>
      <c r="V118" s="145">
        <f>ROUND(E118*U118,2)</f>
        <v>33.94</v>
      </c>
      <c r="W118" s="145"/>
      <c r="X118" s="145" t="s">
        <v>148</v>
      </c>
      <c r="Y118" s="140"/>
      <c r="Z118" s="140"/>
      <c r="AA118" s="140"/>
      <c r="AB118" s="140"/>
      <c r="AC118" s="140"/>
      <c r="AD118" s="140"/>
      <c r="AE118" s="140"/>
      <c r="AF118" s="140"/>
      <c r="AG118" s="140" t="s">
        <v>149</v>
      </c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>
      <c r="A119" s="143"/>
      <c r="B119" s="144"/>
      <c r="C119" s="174" t="s">
        <v>268</v>
      </c>
      <c r="D119" s="146"/>
      <c r="E119" s="147"/>
      <c r="F119" s="28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0"/>
      <c r="Z119" s="140"/>
      <c r="AA119" s="140"/>
      <c r="AB119" s="140"/>
      <c r="AC119" s="140"/>
      <c r="AD119" s="140"/>
      <c r="AE119" s="140"/>
      <c r="AF119" s="140"/>
      <c r="AG119" s="140" t="s">
        <v>151</v>
      </c>
      <c r="AH119" s="140">
        <v>0</v>
      </c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ht="24" outlineLevel="1">
      <c r="A120" s="143"/>
      <c r="B120" s="144"/>
      <c r="C120" s="174" t="s">
        <v>217</v>
      </c>
      <c r="D120" s="146"/>
      <c r="E120" s="147">
        <v>122.04</v>
      </c>
      <c r="F120" s="28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0"/>
      <c r="Z120" s="140"/>
      <c r="AA120" s="140"/>
      <c r="AB120" s="140"/>
      <c r="AC120" s="140"/>
      <c r="AD120" s="140"/>
      <c r="AE120" s="140"/>
      <c r="AF120" s="140"/>
      <c r="AG120" s="140" t="s">
        <v>151</v>
      </c>
      <c r="AH120" s="140">
        <v>0</v>
      </c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outlineLevel="1">
      <c r="A121" s="143"/>
      <c r="B121" s="144"/>
      <c r="C121" s="175" t="s">
        <v>218</v>
      </c>
      <c r="D121" s="148"/>
      <c r="E121" s="149">
        <v>122.04</v>
      </c>
      <c r="F121" s="28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0"/>
      <c r="Z121" s="140"/>
      <c r="AA121" s="140"/>
      <c r="AB121" s="140"/>
      <c r="AC121" s="140"/>
      <c r="AD121" s="140"/>
      <c r="AE121" s="140"/>
      <c r="AF121" s="140"/>
      <c r="AG121" s="140" t="s">
        <v>151</v>
      </c>
      <c r="AH121" s="140">
        <v>1</v>
      </c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outlineLevel="1">
      <c r="A122" s="143"/>
      <c r="B122" s="144"/>
      <c r="C122" s="174" t="s">
        <v>269</v>
      </c>
      <c r="D122" s="146"/>
      <c r="E122" s="147">
        <v>2.64</v>
      </c>
      <c r="F122" s="28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0"/>
      <c r="Z122" s="140"/>
      <c r="AA122" s="140"/>
      <c r="AB122" s="140"/>
      <c r="AC122" s="140"/>
      <c r="AD122" s="140"/>
      <c r="AE122" s="140"/>
      <c r="AF122" s="140"/>
      <c r="AG122" s="140" t="s">
        <v>151</v>
      </c>
      <c r="AH122" s="140">
        <v>0</v>
      </c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>
      <c r="A123" s="143"/>
      <c r="B123" s="144"/>
      <c r="C123" s="174" t="s">
        <v>270</v>
      </c>
      <c r="D123" s="146"/>
      <c r="E123" s="147">
        <v>17.600000000000001</v>
      </c>
      <c r="F123" s="28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0"/>
      <c r="Z123" s="140"/>
      <c r="AA123" s="140"/>
      <c r="AB123" s="140"/>
      <c r="AC123" s="140"/>
      <c r="AD123" s="140"/>
      <c r="AE123" s="140"/>
      <c r="AF123" s="140"/>
      <c r="AG123" s="140" t="s">
        <v>151</v>
      </c>
      <c r="AH123" s="140">
        <v>0</v>
      </c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>
      <c r="A124" s="143"/>
      <c r="B124" s="144"/>
      <c r="C124" s="175" t="s">
        <v>218</v>
      </c>
      <c r="D124" s="148"/>
      <c r="E124" s="149">
        <v>20.239999999999998</v>
      </c>
      <c r="F124" s="28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0"/>
      <c r="Z124" s="140"/>
      <c r="AA124" s="140"/>
      <c r="AB124" s="140"/>
      <c r="AC124" s="140"/>
      <c r="AD124" s="140"/>
      <c r="AE124" s="140"/>
      <c r="AF124" s="140"/>
      <c r="AG124" s="140" t="s">
        <v>151</v>
      </c>
      <c r="AH124" s="140">
        <v>1</v>
      </c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outlineLevel="1">
      <c r="A125" s="143"/>
      <c r="B125" s="144"/>
      <c r="C125" s="174" t="s">
        <v>271</v>
      </c>
      <c r="D125" s="146"/>
      <c r="E125" s="147"/>
      <c r="F125" s="28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0"/>
      <c r="Z125" s="140"/>
      <c r="AA125" s="140"/>
      <c r="AB125" s="140"/>
      <c r="AC125" s="140"/>
      <c r="AD125" s="140"/>
      <c r="AE125" s="140"/>
      <c r="AF125" s="140"/>
      <c r="AG125" s="140" t="s">
        <v>151</v>
      </c>
      <c r="AH125" s="140">
        <v>0</v>
      </c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outlineLevel="1">
      <c r="A126" s="143"/>
      <c r="B126" s="144"/>
      <c r="C126" s="174" t="s">
        <v>272</v>
      </c>
      <c r="D126" s="146"/>
      <c r="E126" s="147">
        <v>39.1</v>
      </c>
      <c r="F126" s="28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0"/>
      <c r="Z126" s="140"/>
      <c r="AA126" s="140"/>
      <c r="AB126" s="140"/>
      <c r="AC126" s="140"/>
      <c r="AD126" s="140"/>
      <c r="AE126" s="140"/>
      <c r="AF126" s="140"/>
      <c r="AG126" s="140" t="s">
        <v>151</v>
      </c>
      <c r="AH126" s="140">
        <v>0</v>
      </c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outlineLevel="1">
      <c r="A127" s="143"/>
      <c r="B127" s="144"/>
      <c r="C127" s="175" t="s">
        <v>218</v>
      </c>
      <c r="D127" s="148"/>
      <c r="E127" s="149">
        <v>39.1</v>
      </c>
      <c r="F127" s="28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0"/>
      <c r="Z127" s="140"/>
      <c r="AA127" s="140"/>
      <c r="AB127" s="140"/>
      <c r="AC127" s="140"/>
      <c r="AD127" s="140"/>
      <c r="AE127" s="140"/>
      <c r="AF127" s="140"/>
      <c r="AG127" s="140" t="s">
        <v>151</v>
      </c>
      <c r="AH127" s="140">
        <v>1</v>
      </c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outlineLevel="1">
      <c r="A128" s="143"/>
      <c r="B128" s="144"/>
      <c r="C128" s="174" t="s">
        <v>273</v>
      </c>
      <c r="D128" s="146"/>
      <c r="E128" s="147">
        <v>-50.85</v>
      </c>
      <c r="F128" s="28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0"/>
      <c r="Z128" s="140"/>
      <c r="AA128" s="140"/>
      <c r="AB128" s="140"/>
      <c r="AC128" s="140"/>
      <c r="AD128" s="140"/>
      <c r="AE128" s="140"/>
      <c r="AF128" s="140"/>
      <c r="AG128" s="140" t="s">
        <v>151</v>
      </c>
      <c r="AH128" s="140">
        <v>0</v>
      </c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outlineLevel="1">
      <c r="A129" s="161">
        <v>25</v>
      </c>
      <c r="B129" s="162" t="s">
        <v>274</v>
      </c>
      <c r="C129" s="173" t="s">
        <v>275</v>
      </c>
      <c r="D129" s="163" t="s">
        <v>216</v>
      </c>
      <c r="E129" s="164">
        <v>50.85</v>
      </c>
      <c r="F129" s="284">
        <v>0</v>
      </c>
      <c r="G129" s="165">
        <f>ROUND(E129*F129,2)</f>
        <v>0</v>
      </c>
      <c r="H129" s="145">
        <v>357.34</v>
      </c>
      <c r="I129" s="145">
        <f>ROUND(E129*H129,2)</f>
        <v>18170.740000000002</v>
      </c>
      <c r="J129" s="145">
        <v>176.66</v>
      </c>
      <c r="K129" s="145">
        <f>ROUND(E129*J129,2)</f>
        <v>8983.16</v>
      </c>
      <c r="L129" s="145">
        <v>21</v>
      </c>
      <c r="M129" s="145">
        <f>G129*(1+L129/100)</f>
        <v>0</v>
      </c>
      <c r="N129" s="145">
        <v>4.1999999999999997E-3</v>
      </c>
      <c r="O129" s="145">
        <f>ROUND(E129*N129,2)</f>
        <v>0.21</v>
      </c>
      <c r="P129" s="145">
        <v>0</v>
      </c>
      <c r="Q129" s="145">
        <f>ROUND(E129*P129,2)</f>
        <v>0</v>
      </c>
      <c r="R129" s="145"/>
      <c r="S129" s="145" t="s">
        <v>147</v>
      </c>
      <c r="T129" s="145" t="s">
        <v>147</v>
      </c>
      <c r="U129" s="145">
        <v>0.36</v>
      </c>
      <c r="V129" s="145">
        <f>ROUND(E129*U129,2)</f>
        <v>18.309999999999999</v>
      </c>
      <c r="W129" s="145"/>
      <c r="X129" s="145" t="s">
        <v>148</v>
      </c>
      <c r="Y129" s="140"/>
      <c r="Z129" s="140"/>
      <c r="AA129" s="140"/>
      <c r="AB129" s="140"/>
      <c r="AC129" s="140"/>
      <c r="AD129" s="140"/>
      <c r="AE129" s="140"/>
      <c r="AF129" s="140"/>
      <c r="AG129" s="140" t="s">
        <v>149</v>
      </c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</row>
    <row r="130" spans="1:60" outlineLevel="1">
      <c r="A130" s="143"/>
      <c r="B130" s="144"/>
      <c r="C130" s="174" t="s">
        <v>276</v>
      </c>
      <c r="D130" s="146"/>
      <c r="E130" s="147">
        <v>50.85</v>
      </c>
      <c r="F130" s="28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0"/>
      <c r="Z130" s="140"/>
      <c r="AA130" s="140"/>
      <c r="AB130" s="140"/>
      <c r="AC130" s="140"/>
      <c r="AD130" s="140"/>
      <c r="AE130" s="140"/>
      <c r="AF130" s="140"/>
      <c r="AG130" s="140" t="s">
        <v>151</v>
      </c>
      <c r="AH130" s="140">
        <v>0</v>
      </c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outlineLevel="1">
      <c r="A131" s="161">
        <v>26</v>
      </c>
      <c r="B131" s="162" t="s">
        <v>277</v>
      </c>
      <c r="C131" s="173" t="s">
        <v>278</v>
      </c>
      <c r="D131" s="163" t="s">
        <v>216</v>
      </c>
      <c r="E131" s="164">
        <v>91.43</v>
      </c>
      <c r="F131" s="284">
        <v>0</v>
      </c>
      <c r="G131" s="165">
        <f>ROUND(E131*F131,2)</f>
        <v>0</v>
      </c>
      <c r="H131" s="145">
        <v>88.95</v>
      </c>
      <c r="I131" s="145">
        <f>ROUND(E131*H131,2)</f>
        <v>8132.7</v>
      </c>
      <c r="J131" s="145">
        <v>117.55</v>
      </c>
      <c r="K131" s="145">
        <f>ROUND(E131*J131,2)</f>
        <v>10747.6</v>
      </c>
      <c r="L131" s="145">
        <v>21</v>
      </c>
      <c r="M131" s="145">
        <f>G131*(1+L131/100)</f>
        <v>0</v>
      </c>
      <c r="N131" s="145">
        <v>8.7000000000000001E-4</v>
      </c>
      <c r="O131" s="145">
        <f>ROUND(E131*N131,2)</f>
        <v>0.08</v>
      </c>
      <c r="P131" s="145">
        <v>0</v>
      </c>
      <c r="Q131" s="145">
        <f>ROUND(E131*P131,2)</f>
        <v>0</v>
      </c>
      <c r="R131" s="145"/>
      <c r="S131" s="145" t="s">
        <v>147</v>
      </c>
      <c r="T131" s="145" t="s">
        <v>147</v>
      </c>
      <c r="U131" s="145">
        <v>0.26500000000000001</v>
      </c>
      <c r="V131" s="145">
        <f>ROUND(E131*U131,2)</f>
        <v>24.23</v>
      </c>
      <c r="W131" s="145"/>
      <c r="X131" s="145" t="s">
        <v>148</v>
      </c>
      <c r="Y131" s="140"/>
      <c r="Z131" s="140"/>
      <c r="AA131" s="140"/>
      <c r="AB131" s="140"/>
      <c r="AC131" s="140"/>
      <c r="AD131" s="140"/>
      <c r="AE131" s="140"/>
      <c r="AF131" s="140"/>
      <c r="AG131" s="140" t="s">
        <v>149</v>
      </c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</row>
    <row r="132" spans="1:60" outlineLevel="1">
      <c r="A132" s="143"/>
      <c r="B132" s="144"/>
      <c r="C132" s="359" t="s">
        <v>279</v>
      </c>
      <c r="D132" s="360"/>
      <c r="E132" s="360"/>
      <c r="F132" s="360"/>
      <c r="G132" s="360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0"/>
      <c r="Z132" s="140"/>
      <c r="AA132" s="140"/>
      <c r="AB132" s="140"/>
      <c r="AC132" s="140"/>
      <c r="AD132" s="140"/>
      <c r="AE132" s="140"/>
      <c r="AF132" s="140"/>
      <c r="AG132" s="140" t="s">
        <v>164</v>
      </c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</row>
    <row r="133" spans="1:60" outlineLevel="1">
      <c r="A133" s="143"/>
      <c r="B133" s="144"/>
      <c r="C133" s="174" t="s">
        <v>268</v>
      </c>
      <c r="D133" s="146"/>
      <c r="E133" s="147"/>
      <c r="F133" s="28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0"/>
      <c r="Z133" s="140"/>
      <c r="AA133" s="140"/>
      <c r="AB133" s="140"/>
      <c r="AC133" s="140"/>
      <c r="AD133" s="140"/>
      <c r="AE133" s="140"/>
      <c r="AF133" s="140"/>
      <c r="AG133" s="140" t="s">
        <v>151</v>
      </c>
      <c r="AH133" s="140">
        <v>0</v>
      </c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ht="24" outlineLevel="1">
      <c r="A134" s="143"/>
      <c r="B134" s="144"/>
      <c r="C134" s="174" t="s">
        <v>217</v>
      </c>
      <c r="D134" s="146"/>
      <c r="E134" s="147">
        <v>122.04</v>
      </c>
      <c r="F134" s="28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0"/>
      <c r="Z134" s="140"/>
      <c r="AA134" s="140"/>
      <c r="AB134" s="140"/>
      <c r="AC134" s="140"/>
      <c r="AD134" s="140"/>
      <c r="AE134" s="140"/>
      <c r="AF134" s="140"/>
      <c r="AG134" s="140" t="s">
        <v>151</v>
      </c>
      <c r="AH134" s="140">
        <v>0</v>
      </c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</row>
    <row r="135" spans="1:60" outlineLevel="1">
      <c r="A135" s="143"/>
      <c r="B135" s="144"/>
      <c r="C135" s="175" t="s">
        <v>218</v>
      </c>
      <c r="D135" s="148"/>
      <c r="E135" s="149">
        <v>122.04</v>
      </c>
      <c r="F135" s="28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0"/>
      <c r="Z135" s="140"/>
      <c r="AA135" s="140"/>
      <c r="AB135" s="140"/>
      <c r="AC135" s="140"/>
      <c r="AD135" s="140"/>
      <c r="AE135" s="140"/>
      <c r="AF135" s="140"/>
      <c r="AG135" s="140" t="s">
        <v>151</v>
      </c>
      <c r="AH135" s="140">
        <v>1</v>
      </c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</row>
    <row r="136" spans="1:60" outlineLevel="1">
      <c r="A136" s="143"/>
      <c r="B136" s="144"/>
      <c r="C136" s="174" t="s">
        <v>269</v>
      </c>
      <c r="D136" s="146"/>
      <c r="E136" s="147">
        <v>2.64</v>
      </c>
      <c r="F136" s="28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0"/>
      <c r="Z136" s="140"/>
      <c r="AA136" s="140"/>
      <c r="AB136" s="140"/>
      <c r="AC136" s="140"/>
      <c r="AD136" s="140"/>
      <c r="AE136" s="140"/>
      <c r="AF136" s="140"/>
      <c r="AG136" s="140" t="s">
        <v>151</v>
      </c>
      <c r="AH136" s="140">
        <v>0</v>
      </c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outlineLevel="1">
      <c r="A137" s="143"/>
      <c r="B137" s="144"/>
      <c r="C137" s="174" t="s">
        <v>270</v>
      </c>
      <c r="D137" s="146"/>
      <c r="E137" s="147">
        <v>17.600000000000001</v>
      </c>
      <c r="F137" s="28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0"/>
      <c r="Z137" s="140"/>
      <c r="AA137" s="140"/>
      <c r="AB137" s="140"/>
      <c r="AC137" s="140"/>
      <c r="AD137" s="140"/>
      <c r="AE137" s="140"/>
      <c r="AF137" s="140"/>
      <c r="AG137" s="140" t="s">
        <v>151</v>
      </c>
      <c r="AH137" s="140">
        <v>0</v>
      </c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outlineLevel="1">
      <c r="A138" s="143"/>
      <c r="B138" s="144"/>
      <c r="C138" s="175" t="s">
        <v>218</v>
      </c>
      <c r="D138" s="148"/>
      <c r="E138" s="149">
        <v>20.239999999999998</v>
      </c>
      <c r="F138" s="28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0"/>
      <c r="Z138" s="140"/>
      <c r="AA138" s="140"/>
      <c r="AB138" s="140"/>
      <c r="AC138" s="140"/>
      <c r="AD138" s="140"/>
      <c r="AE138" s="140"/>
      <c r="AF138" s="140"/>
      <c r="AG138" s="140" t="s">
        <v>151</v>
      </c>
      <c r="AH138" s="140">
        <v>1</v>
      </c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</row>
    <row r="139" spans="1:60" outlineLevel="1">
      <c r="A139" s="143"/>
      <c r="B139" s="144"/>
      <c r="C139" s="174" t="s">
        <v>273</v>
      </c>
      <c r="D139" s="146"/>
      <c r="E139" s="147">
        <v>-50.85</v>
      </c>
      <c r="F139" s="28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0"/>
      <c r="Z139" s="140"/>
      <c r="AA139" s="140"/>
      <c r="AB139" s="140"/>
      <c r="AC139" s="140"/>
      <c r="AD139" s="140"/>
      <c r="AE139" s="140"/>
      <c r="AF139" s="140"/>
      <c r="AG139" s="140" t="s">
        <v>151</v>
      </c>
      <c r="AH139" s="140">
        <v>0</v>
      </c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</row>
    <row r="140" spans="1:60" ht="24" outlineLevel="1">
      <c r="A140" s="161">
        <v>27</v>
      </c>
      <c r="B140" s="162" t="s">
        <v>280</v>
      </c>
      <c r="C140" s="173" t="s">
        <v>281</v>
      </c>
      <c r="D140" s="163" t="s">
        <v>216</v>
      </c>
      <c r="E140" s="164">
        <v>544.54</v>
      </c>
      <c r="F140" s="284">
        <v>0</v>
      </c>
      <c r="G140" s="165">
        <f>ROUND(E140*F140,2)</f>
        <v>0</v>
      </c>
      <c r="H140" s="145">
        <v>308.51</v>
      </c>
      <c r="I140" s="145">
        <f>ROUND(E140*H140,2)</f>
        <v>167996.04</v>
      </c>
      <c r="J140" s="145">
        <v>460.49</v>
      </c>
      <c r="K140" s="145">
        <f>ROUND(E140*J140,2)</f>
        <v>250755.22</v>
      </c>
      <c r="L140" s="145">
        <v>21</v>
      </c>
      <c r="M140" s="145">
        <f>G140*(1+L140/100)</f>
        <v>0</v>
      </c>
      <c r="N140" s="145">
        <v>3.5380000000000002E-2</v>
      </c>
      <c r="O140" s="145">
        <f>ROUND(E140*N140,2)</f>
        <v>19.27</v>
      </c>
      <c r="P140" s="145">
        <v>0</v>
      </c>
      <c r="Q140" s="145">
        <f>ROUND(E140*P140,2)</f>
        <v>0</v>
      </c>
      <c r="R140" s="145"/>
      <c r="S140" s="145" t="s">
        <v>147</v>
      </c>
      <c r="T140" s="145" t="s">
        <v>147</v>
      </c>
      <c r="U140" s="145">
        <v>1.0060100000000001</v>
      </c>
      <c r="V140" s="145">
        <f>ROUND(E140*U140,2)</f>
        <v>547.80999999999995</v>
      </c>
      <c r="W140" s="145"/>
      <c r="X140" s="145" t="s">
        <v>148</v>
      </c>
      <c r="Y140" s="140"/>
      <c r="Z140" s="140"/>
      <c r="AA140" s="140"/>
      <c r="AB140" s="140"/>
      <c r="AC140" s="140"/>
      <c r="AD140" s="140"/>
      <c r="AE140" s="140"/>
      <c r="AF140" s="140"/>
      <c r="AG140" s="140" t="s">
        <v>149</v>
      </c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</row>
    <row r="141" spans="1:60" outlineLevel="1">
      <c r="A141" s="143"/>
      <c r="B141" s="144"/>
      <c r="C141" s="174" t="s">
        <v>268</v>
      </c>
      <c r="D141" s="146"/>
      <c r="E141" s="147"/>
      <c r="F141" s="28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0"/>
      <c r="Z141" s="140"/>
      <c r="AA141" s="140"/>
      <c r="AB141" s="140"/>
      <c r="AC141" s="140"/>
      <c r="AD141" s="140"/>
      <c r="AE141" s="140"/>
      <c r="AF141" s="140"/>
      <c r="AG141" s="140" t="s">
        <v>151</v>
      </c>
      <c r="AH141" s="140">
        <v>0</v>
      </c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</row>
    <row r="142" spans="1:60" outlineLevel="1">
      <c r="A142" s="143"/>
      <c r="B142" s="144"/>
      <c r="C142" s="174" t="s">
        <v>282</v>
      </c>
      <c r="D142" s="146"/>
      <c r="E142" s="147">
        <v>-2.64</v>
      </c>
      <c r="F142" s="28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0"/>
      <c r="Z142" s="140"/>
      <c r="AA142" s="140"/>
      <c r="AB142" s="140"/>
      <c r="AC142" s="140"/>
      <c r="AD142" s="140"/>
      <c r="AE142" s="140"/>
      <c r="AF142" s="140"/>
      <c r="AG142" s="140" t="s">
        <v>151</v>
      </c>
      <c r="AH142" s="140">
        <v>0</v>
      </c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outlineLevel="1">
      <c r="A143" s="143"/>
      <c r="B143" s="144"/>
      <c r="C143" s="174" t="s">
        <v>283</v>
      </c>
      <c r="D143" s="146"/>
      <c r="E143" s="147">
        <v>-17.600000000000001</v>
      </c>
      <c r="F143" s="28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0"/>
      <c r="Z143" s="140"/>
      <c r="AA143" s="140"/>
      <c r="AB143" s="140"/>
      <c r="AC143" s="140"/>
      <c r="AD143" s="140"/>
      <c r="AE143" s="140"/>
      <c r="AF143" s="140"/>
      <c r="AG143" s="140" t="s">
        <v>151</v>
      </c>
      <c r="AH143" s="140">
        <v>0</v>
      </c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</row>
    <row r="144" spans="1:60" outlineLevel="1">
      <c r="A144" s="143"/>
      <c r="B144" s="144"/>
      <c r="C144" s="174" t="s">
        <v>284</v>
      </c>
      <c r="D144" s="146"/>
      <c r="E144" s="147"/>
      <c r="F144" s="28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0"/>
      <c r="Z144" s="140"/>
      <c r="AA144" s="140"/>
      <c r="AB144" s="140"/>
      <c r="AC144" s="140"/>
      <c r="AD144" s="140"/>
      <c r="AE144" s="140"/>
      <c r="AF144" s="140"/>
      <c r="AG144" s="140" t="s">
        <v>151</v>
      </c>
      <c r="AH144" s="140">
        <v>0</v>
      </c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outlineLevel="1">
      <c r="A145" s="143"/>
      <c r="B145" s="144"/>
      <c r="C145" s="174" t="s">
        <v>285</v>
      </c>
      <c r="D145" s="146"/>
      <c r="E145" s="147">
        <v>575.54999999999995</v>
      </c>
      <c r="F145" s="28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0"/>
      <c r="Z145" s="140"/>
      <c r="AA145" s="140"/>
      <c r="AB145" s="140"/>
      <c r="AC145" s="140"/>
      <c r="AD145" s="140"/>
      <c r="AE145" s="140"/>
      <c r="AF145" s="140"/>
      <c r="AG145" s="140" t="s">
        <v>151</v>
      </c>
      <c r="AH145" s="140">
        <v>0</v>
      </c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</row>
    <row r="146" spans="1:60" outlineLevel="1">
      <c r="A146" s="143"/>
      <c r="B146" s="144"/>
      <c r="C146" s="174" t="s">
        <v>220</v>
      </c>
      <c r="D146" s="146"/>
      <c r="E146" s="147">
        <v>23.37</v>
      </c>
      <c r="F146" s="28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0"/>
      <c r="Z146" s="140"/>
      <c r="AA146" s="140"/>
      <c r="AB146" s="140"/>
      <c r="AC146" s="140"/>
      <c r="AD146" s="140"/>
      <c r="AE146" s="140"/>
      <c r="AF146" s="140"/>
      <c r="AG146" s="140" t="s">
        <v>151</v>
      </c>
      <c r="AH146" s="140">
        <v>0</v>
      </c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</row>
    <row r="147" spans="1:60" outlineLevel="1">
      <c r="A147" s="143"/>
      <c r="B147" s="144"/>
      <c r="C147" s="174" t="s">
        <v>221</v>
      </c>
      <c r="D147" s="146"/>
      <c r="E147" s="147">
        <v>-74.900000000000006</v>
      </c>
      <c r="F147" s="28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0"/>
      <c r="Z147" s="140"/>
      <c r="AA147" s="140"/>
      <c r="AB147" s="140"/>
      <c r="AC147" s="140"/>
      <c r="AD147" s="140"/>
      <c r="AE147" s="140"/>
      <c r="AF147" s="140"/>
      <c r="AG147" s="140" t="s">
        <v>151</v>
      </c>
      <c r="AH147" s="140">
        <v>0</v>
      </c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</row>
    <row r="148" spans="1:60" outlineLevel="1">
      <c r="A148" s="143"/>
      <c r="B148" s="144"/>
      <c r="C148" s="174" t="s">
        <v>222</v>
      </c>
      <c r="D148" s="146"/>
      <c r="E148" s="147">
        <v>30.24</v>
      </c>
      <c r="F148" s="28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0"/>
      <c r="Z148" s="140"/>
      <c r="AA148" s="140"/>
      <c r="AB148" s="140"/>
      <c r="AC148" s="140"/>
      <c r="AD148" s="140"/>
      <c r="AE148" s="140"/>
      <c r="AF148" s="140"/>
      <c r="AG148" s="140" t="s">
        <v>151</v>
      </c>
      <c r="AH148" s="140">
        <v>0</v>
      </c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</row>
    <row r="149" spans="1:60" outlineLevel="1">
      <c r="A149" s="143"/>
      <c r="B149" s="144"/>
      <c r="C149" s="174" t="s">
        <v>223</v>
      </c>
      <c r="D149" s="146"/>
      <c r="E149" s="147">
        <v>7.84</v>
      </c>
      <c r="F149" s="28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0"/>
      <c r="Z149" s="140"/>
      <c r="AA149" s="140"/>
      <c r="AB149" s="140"/>
      <c r="AC149" s="140"/>
      <c r="AD149" s="140"/>
      <c r="AE149" s="140"/>
      <c r="AF149" s="140"/>
      <c r="AG149" s="140" t="s">
        <v>151</v>
      </c>
      <c r="AH149" s="140">
        <v>0</v>
      </c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</row>
    <row r="150" spans="1:60" outlineLevel="1">
      <c r="A150" s="143"/>
      <c r="B150" s="144"/>
      <c r="C150" s="174" t="s">
        <v>224</v>
      </c>
      <c r="D150" s="146"/>
      <c r="E150" s="147">
        <v>2.68</v>
      </c>
      <c r="F150" s="28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0"/>
      <c r="Z150" s="140"/>
      <c r="AA150" s="140"/>
      <c r="AB150" s="140"/>
      <c r="AC150" s="140"/>
      <c r="AD150" s="140"/>
      <c r="AE150" s="140"/>
      <c r="AF150" s="140"/>
      <c r="AG150" s="140" t="s">
        <v>151</v>
      </c>
      <c r="AH150" s="140">
        <v>0</v>
      </c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</row>
    <row r="151" spans="1:60" outlineLevel="1">
      <c r="A151" s="143"/>
      <c r="B151" s="144"/>
      <c r="C151" s="175" t="s">
        <v>218</v>
      </c>
      <c r="D151" s="148"/>
      <c r="E151" s="149">
        <v>544.54</v>
      </c>
      <c r="F151" s="28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0"/>
      <c r="Z151" s="140"/>
      <c r="AA151" s="140"/>
      <c r="AB151" s="140"/>
      <c r="AC151" s="140"/>
      <c r="AD151" s="140"/>
      <c r="AE151" s="140"/>
      <c r="AF151" s="140"/>
      <c r="AG151" s="140" t="s">
        <v>151</v>
      </c>
      <c r="AH151" s="140">
        <v>1</v>
      </c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ht="14">
      <c r="A152" s="155" t="s">
        <v>142</v>
      </c>
      <c r="B152" s="156" t="s">
        <v>70</v>
      </c>
      <c r="C152" s="172" t="s">
        <v>71</v>
      </c>
      <c r="D152" s="157"/>
      <c r="E152" s="158"/>
      <c r="F152" s="287"/>
      <c r="G152" s="160">
        <f>SUMIF(AG153:AG169,"&lt;&gt;NOR",G153:G169)</f>
        <v>0</v>
      </c>
      <c r="H152" s="154"/>
      <c r="I152" s="154">
        <f>SUM(I153:I169)</f>
        <v>195517.14</v>
      </c>
      <c r="J152" s="154"/>
      <c r="K152" s="154">
        <f>SUM(K153:K169)</f>
        <v>82205.98000000001</v>
      </c>
      <c r="L152" s="154"/>
      <c r="M152" s="154">
        <f>SUM(M153:M169)</f>
        <v>0</v>
      </c>
      <c r="N152" s="154"/>
      <c r="O152" s="154">
        <f>SUM(O153:O169)</f>
        <v>148.4</v>
      </c>
      <c r="P152" s="154"/>
      <c r="Q152" s="154">
        <f>SUM(Q153:Q169)</f>
        <v>0</v>
      </c>
      <c r="R152" s="154"/>
      <c r="S152" s="154"/>
      <c r="T152" s="154"/>
      <c r="U152" s="154"/>
      <c r="V152" s="154">
        <f>SUM(V153:V169)</f>
        <v>202.7</v>
      </c>
      <c r="W152" s="154"/>
      <c r="X152" s="154"/>
      <c r="AG152" t="s">
        <v>143</v>
      </c>
    </row>
    <row r="153" spans="1:60" outlineLevel="1">
      <c r="A153" s="161">
        <v>28</v>
      </c>
      <c r="B153" s="162" t="s">
        <v>286</v>
      </c>
      <c r="C153" s="173" t="s">
        <v>287</v>
      </c>
      <c r="D153" s="163" t="s">
        <v>146</v>
      </c>
      <c r="E153" s="164">
        <v>57.954999999999998</v>
      </c>
      <c r="F153" s="284">
        <v>0</v>
      </c>
      <c r="G153" s="165">
        <f>ROUND(E153*F153,2)</f>
        <v>0</v>
      </c>
      <c r="H153" s="145">
        <v>2413.86</v>
      </c>
      <c r="I153" s="145">
        <f>ROUND(E153*H153,2)</f>
        <v>139895.26</v>
      </c>
      <c r="J153" s="145">
        <v>1001.14</v>
      </c>
      <c r="K153" s="145">
        <f>ROUND(E153*J153,2)</f>
        <v>58021.07</v>
      </c>
      <c r="L153" s="145">
        <v>21</v>
      </c>
      <c r="M153" s="145">
        <f>G153*(1+L153/100)</f>
        <v>0</v>
      </c>
      <c r="N153" s="145">
        <v>2.5249999999999999</v>
      </c>
      <c r="O153" s="145">
        <f>ROUND(E153*N153,2)</f>
        <v>146.34</v>
      </c>
      <c r="P153" s="145">
        <v>0</v>
      </c>
      <c r="Q153" s="145">
        <f>ROUND(E153*P153,2)</f>
        <v>0</v>
      </c>
      <c r="R153" s="145"/>
      <c r="S153" s="145" t="s">
        <v>147</v>
      </c>
      <c r="T153" s="145" t="s">
        <v>147</v>
      </c>
      <c r="U153" s="145">
        <v>2.58</v>
      </c>
      <c r="V153" s="145">
        <f>ROUND(E153*U153,2)</f>
        <v>149.52000000000001</v>
      </c>
      <c r="W153" s="145"/>
      <c r="X153" s="145" t="s">
        <v>148</v>
      </c>
      <c r="Y153" s="140"/>
      <c r="Z153" s="140"/>
      <c r="AA153" s="140"/>
      <c r="AB153" s="140"/>
      <c r="AC153" s="140"/>
      <c r="AD153" s="140"/>
      <c r="AE153" s="140"/>
      <c r="AF153" s="140"/>
      <c r="AG153" s="140" t="s">
        <v>149</v>
      </c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outlineLevel="1">
      <c r="A154" s="143"/>
      <c r="B154" s="144"/>
      <c r="C154" s="359" t="s">
        <v>288</v>
      </c>
      <c r="D154" s="360"/>
      <c r="E154" s="360"/>
      <c r="F154" s="360"/>
      <c r="G154" s="360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0"/>
      <c r="Z154" s="140"/>
      <c r="AA154" s="140"/>
      <c r="AB154" s="140"/>
      <c r="AC154" s="140"/>
      <c r="AD154" s="140"/>
      <c r="AE154" s="140"/>
      <c r="AF154" s="140"/>
      <c r="AG154" s="140" t="s">
        <v>164</v>
      </c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</row>
    <row r="155" spans="1:60" outlineLevel="1">
      <c r="A155" s="143"/>
      <c r="B155" s="144"/>
      <c r="C155" s="174" t="s">
        <v>289</v>
      </c>
      <c r="D155" s="146"/>
      <c r="E155" s="147">
        <v>9.109</v>
      </c>
      <c r="F155" s="28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0"/>
      <c r="Z155" s="140"/>
      <c r="AA155" s="140"/>
      <c r="AB155" s="140"/>
      <c r="AC155" s="140"/>
      <c r="AD155" s="140"/>
      <c r="AE155" s="140"/>
      <c r="AF155" s="140"/>
      <c r="AG155" s="140" t="s">
        <v>151</v>
      </c>
      <c r="AH155" s="140">
        <v>0</v>
      </c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</row>
    <row r="156" spans="1:60" outlineLevel="1">
      <c r="A156" s="143"/>
      <c r="B156" s="144"/>
      <c r="C156" s="174" t="s">
        <v>290</v>
      </c>
      <c r="D156" s="146"/>
      <c r="E156" s="147">
        <v>7.3650000000000002</v>
      </c>
      <c r="F156" s="28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0"/>
      <c r="Z156" s="140"/>
      <c r="AA156" s="140"/>
      <c r="AB156" s="140"/>
      <c r="AC156" s="140"/>
      <c r="AD156" s="140"/>
      <c r="AE156" s="140"/>
      <c r="AF156" s="140"/>
      <c r="AG156" s="140" t="s">
        <v>151</v>
      </c>
      <c r="AH156" s="140">
        <v>0</v>
      </c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</row>
    <row r="157" spans="1:60" outlineLevel="1">
      <c r="A157" s="143"/>
      <c r="B157" s="144"/>
      <c r="C157" s="174" t="s">
        <v>291</v>
      </c>
      <c r="D157" s="146"/>
      <c r="E157" s="147">
        <v>41.481000000000002</v>
      </c>
      <c r="F157" s="28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0"/>
      <c r="Z157" s="140"/>
      <c r="AA157" s="140"/>
      <c r="AB157" s="140"/>
      <c r="AC157" s="140"/>
      <c r="AD157" s="140"/>
      <c r="AE157" s="140"/>
      <c r="AF157" s="140"/>
      <c r="AG157" s="140" t="s">
        <v>151</v>
      </c>
      <c r="AH157" s="140">
        <v>0</v>
      </c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outlineLevel="1">
      <c r="A158" s="161">
        <v>29</v>
      </c>
      <c r="B158" s="162" t="s">
        <v>292</v>
      </c>
      <c r="C158" s="173" t="s">
        <v>293</v>
      </c>
      <c r="D158" s="163" t="s">
        <v>146</v>
      </c>
      <c r="E158" s="164">
        <v>57.954999999999998</v>
      </c>
      <c r="F158" s="284">
        <v>0</v>
      </c>
      <c r="G158" s="165">
        <f>ROUND(E158*F158,2)</f>
        <v>0</v>
      </c>
      <c r="H158" s="145">
        <v>0</v>
      </c>
      <c r="I158" s="145">
        <f>ROUND(E158*H158,2)</f>
        <v>0</v>
      </c>
      <c r="J158" s="145">
        <v>187.5</v>
      </c>
      <c r="K158" s="145">
        <f>ROUND(E158*J158,2)</f>
        <v>10866.56</v>
      </c>
      <c r="L158" s="145">
        <v>21</v>
      </c>
      <c r="M158" s="145">
        <f>G158*(1+L158/100)</f>
        <v>0</v>
      </c>
      <c r="N158" s="145">
        <v>0</v>
      </c>
      <c r="O158" s="145">
        <f>ROUND(E158*N158,2)</f>
        <v>0</v>
      </c>
      <c r="P158" s="145">
        <v>0</v>
      </c>
      <c r="Q158" s="145">
        <f>ROUND(E158*P158,2)</f>
        <v>0</v>
      </c>
      <c r="R158" s="145"/>
      <c r="S158" s="145" t="s">
        <v>147</v>
      </c>
      <c r="T158" s="145" t="s">
        <v>147</v>
      </c>
      <c r="U158" s="145">
        <v>0.41</v>
      </c>
      <c r="V158" s="145">
        <f>ROUND(E158*U158,2)</f>
        <v>23.76</v>
      </c>
      <c r="W158" s="145"/>
      <c r="X158" s="145" t="s">
        <v>148</v>
      </c>
      <c r="Y158" s="140"/>
      <c r="Z158" s="140"/>
      <c r="AA158" s="140"/>
      <c r="AB158" s="140"/>
      <c r="AC158" s="140"/>
      <c r="AD158" s="140"/>
      <c r="AE158" s="140"/>
      <c r="AF158" s="140"/>
      <c r="AG158" s="140" t="s">
        <v>149</v>
      </c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</row>
    <row r="159" spans="1:60" outlineLevel="1">
      <c r="A159" s="143"/>
      <c r="B159" s="144"/>
      <c r="C159" s="174" t="s">
        <v>289</v>
      </c>
      <c r="D159" s="146"/>
      <c r="E159" s="147">
        <v>9.109</v>
      </c>
      <c r="F159" s="28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0"/>
      <c r="Z159" s="140"/>
      <c r="AA159" s="140"/>
      <c r="AB159" s="140"/>
      <c r="AC159" s="140"/>
      <c r="AD159" s="140"/>
      <c r="AE159" s="140"/>
      <c r="AF159" s="140"/>
      <c r="AG159" s="140" t="s">
        <v>151</v>
      </c>
      <c r="AH159" s="140">
        <v>0</v>
      </c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outlineLevel="1">
      <c r="A160" s="143"/>
      <c r="B160" s="144"/>
      <c r="C160" s="174" t="s">
        <v>290</v>
      </c>
      <c r="D160" s="146"/>
      <c r="E160" s="147">
        <v>7.3650000000000002</v>
      </c>
      <c r="F160" s="28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0"/>
      <c r="Z160" s="140"/>
      <c r="AA160" s="140"/>
      <c r="AB160" s="140"/>
      <c r="AC160" s="140"/>
      <c r="AD160" s="140"/>
      <c r="AE160" s="140"/>
      <c r="AF160" s="140"/>
      <c r="AG160" s="140" t="s">
        <v>151</v>
      </c>
      <c r="AH160" s="140">
        <v>0</v>
      </c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</row>
    <row r="161" spans="1:60" outlineLevel="1">
      <c r="A161" s="143"/>
      <c r="B161" s="144"/>
      <c r="C161" s="174" t="s">
        <v>291</v>
      </c>
      <c r="D161" s="146"/>
      <c r="E161" s="147">
        <v>41.481000000000002</v>
      </c>
      <c r="F161" s="28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0"/>
      <c r="Z161" s="140"/>
      <c r="AA161" s="140"/>
      <c r="AB161" s="140"/>
      <c r="AC161" s="140"/>
      <c r="AD161" s="140"/>
      <c r="AE161" s="140"/>
      <c r="AF161" s="140"/>
      <c r="AG161" s="140" t="s">
        <v>151</v>
      </c>
      <c r="AH161" s="140">
        <v>0</v>
      </c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</row>
    <row r="162" spans="1:60" outlineLevel="1">
      <c r="A162" s="161">
        <v>30</v>
      </c>
      <c r="B162" s="162" t="s">
        <v>294</v>
      </c>
      <c r="C162" s="173" t="s">
        <v>295</v>
      </c>
      <c r="D162" s="163" t="s">
        <v>167</v>
      </c>
      <c r="E162" s="164">
        <v>1.93164</v>
      </c>
      <c r="F162" s="284">
        <v>0</v>
      </c>
      <c r="G162" s="165">
        <f>ROUND(E162*F162,2)</f>
        <v>0</v>
      </c>
      <c r="H162" s="145">
        <v>28795.16</v>
      </c>
      <c r="I162" s="145">
        <f>ROUND(E162*H162,2)</f>
        <v>55621.88</v>
      </c>
      <c r="J162" s="145">
        <v>6894.84</v>
      </c>
      <c r="K162" s="145">
        <f>ROUND(E162*J162,2)</f>
        <v>13318.35</v>
      </c>
      <c r="L162" s="145">
        <v>21</v>
      </c>
      <c r="M162" s="145">
        <f>G162*(1+L162/100)</f>
        <v>0</v>
      </c>
      <c r="N162" s="145">
        <v>1.0662499999999999</v>
      </c>
      <c r="O162" s="145">
        <f>ROUND(E162*N162,2)</f>
        <v>2.06</v>
      </c>
      <c r="P162" s="145">
        <v>0</v>
      </c>
      <c r="Q162" s="145">
        <f>ROUND(E162*P162,2)</f>
        <v>0</v>
      </c>
      <c r="R162" s="145"/>
      <c r="S162" s="145" t="s">
        <v>147</v>
      </c>
      <c r="T162" s="145" t="s">
        <v>147</v>
      </c>
      <c r="U162" s="145">
        <v>15.231</v>
      </c>
      <c r="V162" s="145">
        <f>ROUND(E162*U162,2)</f>
        <v>29.42</v>
      </c>
      <c r="W162" s="145"/>
      <c r="X162" s="145" t="s">
        <v>148</v>
      </c>
      <c r="Y162" s="140"/>
      <c r="Z162" s="140"/>
      <c r="AA162" s="140"/>
      <c r="AB162" s="140"/>
      <c r="AC162" s="140"/>
      <c r="AD162" s="140"/>
      <c r="AE162" s="140"/>
      <c r="AF162" s="140"/>
      <c r="AG162" s="140" t="s">
        <v>149</v>
      </c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</row>
    <row r="163" spans="1:60" outlineLevel="1">
      <c r="A163" s="143"/>
      <c r="B163" s="144"/>
      <c r="C163" s="176" t="s">
        <v>296</v>
      </c>
      <c r="D163" s="150"/>
      <c r="E163" s="151"/>
      <c r="F163" s="28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0"/>
      <c r="Z163" s="140"/>
      <c r="AA163" s="140"/>
      <c r="AB163" s="140"/>
      <c r="AC163" s="140"/>
      <c r="AD163" s="140"/>
      <c r="AE163" s="140"/>
      <c r="AF163" s="140"/>
      <c r="AG163" s="140" t="s">
        <v>151</v>
      </c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</row>
    <row r="164" spans="1:60" outlineLevel="1">
      <c r="A164" s="143"/>
      <c r="B164" s="144"/>
      <c r="C164" s="177" t="s">
        <v>297</v>
      </c>
      <c r="D164" s="150"/>
      <c r="E164" s="151">
        <v>91.09</v>
      </c>
      <c r="F164" s="28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0"/>
      <c r="Z164" s="140"/>
      <c r="AA164" s="140"/>
      <c r="AB164" s="140"/>
      <c r="AC164" s="140"/>
      <c r="AD164" s="140"/>
      <c r="AE164" s="140"/>
      <c r="AF164" s="140"/>
      <c r="AG164" s="140" t="s">
        <v>151</v>
      </c>
      <c r="AH164" s="140">
        <v>2</v>
      </c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  <c r="BH164" s="140"/>
    </row>
    <row r="165" spans="1:60" outlineLevel="1">
      <c r="A165" s="143"/>
      <c r="B165" s="144"/>
      <c r="C165" s="177" t="s">
        <v>298</v>
      </c>
      <c r="D165" s="150"/>
      <c r="E165" s="151">
        <v>73.650000000000006</v>
      </c>
      <c r="F165" s="28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0"/>
      <c r="Z165" s="140"/>
      <c r="AA165" s="140"/>
      <c r="AB165" s="140"/>
      <c r="AC165" s="140"/>
      <c r="AD165" s="140"/>
      <c r="AE165" s="140"/>
      <c r="AF165" s="140"/>
      <c r="AG165" s="140" t="s">
        <v>151</v>
      </c>
      <c r="AH165" s="140">
        <v>2</v>
      </c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</row>
    <row r="166" spans="1:60" outlineLevel="1">
      <c r="A166" s="143"/>
      <c r="B166" s="144"/>
      <c r="C166" s="177" t="s">
        <v>299</v>
      </c>
      <c r="D166" s="150"/>
      <c r="E166" s="151">
        <v>414.81</v>
      </c>
      <c r="F166" s="28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0"/>
      <c r="Z166" s="140"/>
      <c r="AA166" s="140"/>
      <c r="AB166" s="140"/>
      <c r="AC166" s="140"/>
      <c r="AD166" s="140"/>
      <c r="AE166" s="140"/>
      <c r="AF166" s="140"/>
      <c r="AG166" s="140" t="s">
        <v>151</v>
      </c>
      <c r="AH166" s="140">
        <v>2</v>
      </c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</row>
    <row r="167" spans="1:60" outlineLevel="1">
      <c r="A167" s="143"/>
      <c r="B167" s="144"/>
      <c r="C167" s="178" t="s">
        <v>300</v>
      </c>
      <c r="D167" s="152"/>
      <c r="E167" s="153">
        <v>579.54999999999995</v>
      </c>
      <c r="F167" s="28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0"/>
      <c r="Z167" s="140"/>
      <c r="AA167" s="140"/>
      <c r="AB167" s="140"/>
      <c r="AC167" s="140"/>
      <c r="AD167" s="140"/>
      <c r="AE167" s="140"/>
      <c r="AF167" s="140"/>
      <c r="AG167" s="140" t="s">
        <v>151</v>
      </c>
      <c r="AH167" s="140">
        <v>3</v>
      </c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</row>
    <row r="168" spans="1:60" outlineLevel="1">
      <c r="A168" s="143"/>
      <c r="B168" s="144"/>
      <c r="C168" s="176" t="s">
        <v>301</v>
      </c>
      <c r="D168" s="150"/>
      <c r="E168" s="151"/>
      <c r="F168" s="28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0"/>
      <c r="Z168" s="140"/>
      <c r="AA168" s="140"/>
      <c r="AB168" s="140"/>
      <c r="AC168" s="140"/>
      <c r="AD168" s="140"/>
      <c r="AE168" s="140"/>
      <c r="AF168" s="140"/>
      <c r="AG168" s="140" t="s">
        <v>151</v>
      </c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</row>
    <row r="169" spans="1:60" outlineLevel="1">
      <c r="A169" s="143"/>
      <c r="B169" s="144"/>
      <c r="C169" s="174" t="s">
        <v>302</v>
      </c>
      <c r="D169" s="146"/>
      <c r="E169" s="147">
        <v>1.93164</v>
      </c>
      <c r="F169" s="28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0"/>
      <c r="Z169" s="140"/>
      <c r="AA169" s="140"/>
      <c r="AB169" s="140"/>
      <c r="AC169" s="140"/>
      <c r="AD169" s="140"/>
      <c r="AE169" s="140"/>
      <c r="AF169" s="140"/>
      <c r="AG169" s="140" t="s">
        <v>151</v>
      </c>
      <c r="AH169" s="140">
        <v>0</v>
      </c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</row>
    <row r="170" spans="1:60" ht="14">
      <c r="A170" s="155" t="s">
        <v>142</v>
      </c>
      <c r="B170" s="156" t="s">
        <v>72</v>
      </c>
      <c r="C170" s="172" t="s">
        <v>73</v>
      </c>
      <c r="D170" s="157"/>
      <c r="E170" s="158"/>
      <c r="F170" s="287"/>
      <c r="G170" s="160">
        <f>SUMIF(AG171:AG172,"&lt;&gt;NOR",G171:G172)</f>
        <v>0</v>
      </c>
      <c r="H170" s="154"/>
      <c r="I170" s="154">
        <f>SUM(I171:I172)</f>
        <v>4898.8</v>
      </c>
      <c r="J170" s="154"/>
      <c r="K170" s="154">
        <f>SUM(K171:K172)</f>
        <v>3831.2</v>
      </c>
      <c r="L170" s="154"/>
      <c r="M170" s="154">
        <f>SUM(M171:M172)</f>
        <v>0</v>
      </c>
      <c r="N170" s="154"/>
      <c r="O170" s="154">
        <f>SUM(O171:O172)</f>
        <v>0.14000000000000001</v>
      </c>
      <c r="P170" s="154"/>
      <c r="Q170" s="154">
        <f>SUM(Q171:Q172)</f>
        <v>0</v>
      </c>
      <c r="R170" s="154"/>
      <c r="S170" s="154"/>
      <c r="T170" s="154"/>
      <c r="U170" s="154"/>
      <c r="V170" s="154">
        <f>SUM(V171:V172)</f>
        <v>8.5</v>
      </c>
      <c r="W170" s="154"/>
      <c r="X170" s="154"/>
      <c r="AG170" t="s">
        <v>143</v>
      </c>
    </row>
    <row r="171" spans="1:60" ht="24" outlineLevel="1">
      <c r="A171" s="161">
        <v>31</v>
      </c>
      <c r="B171" s="162" t="s">
        <v>303</v>
      </c>
      <c r="C171" s="173" t="s">
        <v>304</v>
      </c>
      <c r="D171" s="163" t="s">
        <v>230</v>
      </c>
      <c r="E171" s="164">
        <v>20</v>
      </c>
      <c r="F171" s="284">
        <v>0</v>
      </c>
      <c r="G171" s="165">
        <f>ROUND(E171*F171,2)</f>
        <v>0</v>
      </c>
      <c r="H171" s="145">
        <v>244.94</v>
      </c>
      <c r="I171" s="145">
        <f>ROUND(E171*H171,2)</f>
        <v>4898.8</v>
      </c>
      <c r="J171" s="145">
        <v>191.56</v>
      </c>
      <c r="K171" s="145">
        <f>ROUND(E171*J171,2)</f>
        <v>3831.2</v>
      </c>
      <c r="L171" s="145">
        <v>21</v>
      </c>
      <c r="M171" s="145">
        <f>G171*(1+L171/100)</f>
        <v>0</v>
      </c>
      <c r="N171" s="145">
        <v>6.8100000000000001E-3</v>
      </c>
      <c r="O171" s="145">
        <f>ROUND(E171*N171,2)</f>
        <v>0.14000000000000001</v>
      </c>
      <c r="P171" s="145">
        <v>0</v>
      </c>
      <c r="Q171" s="145">
        <f>ROUND(E171*P171,2)</f>
        <v>0</v>
      </c>
      <c r="R171" s="145"/>
      <c r="S171" s="145" t="s">
        <v>147</v>
      </c>
      <c r="T171" s="145" t="s">
        <v>147</v>
      </c>
      <c r="U171" s="145">
        <v>0.42499999999999999</v>
      </c>
      <c r="V171" s="145">
        <f>ROUND(E171*U171,2)</f>
        <v>8.5</v>
      </c>
      <c r="W171" s="145"/>
      <c r="X171" s="145" t="s">
        <v>148</v>
      </c>
      <c r="Y171" s="140"/>
      <c r="Z171" s="140"/>
      <c r="AA171" s="140"/>
      <c r="AB171" s="140"/>
      <c r="AC171" s="140"/>
      <c r="AD171" s="140"/>
      <c r="AE171" s="140"/>
      <c r="AF171" s="140"/>
      <c r="AG171" s="140" t="s">
        <v>149</v>
      </c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</row>
    <row r="172" spans="1:60" outlineLevel="1">
      <c r="A172" s="143"/>
      <c r="B172" s="144"/>
      <c r="C172" s="174" t="s">
        <v>305</v>
      </c>
      <c r="D172" s="146"/>
      <c r="E172" s="147">
        <v>20</v>
      </c>
      <c r="F172" s="28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0"/>
      <c r="Z172" s="140"/>
      <c r="AA172" s="140"/>
      <c r="AB172" s="140"/>
      <c r="AC172" s="140"/>
      <c r="AD172" s="140"/>
      <c r="AE172" s="140"/>
      <c r="AF172" s="140"/>
      <c r="AG172" s="140" t="s">
        <v>151</v>
      </c>
      <c r="AH172" s="140">
        <v>0</v>
      </c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</row>
    <row r="173" spans="1:60" ht="14">
      <c r="A173" s="155" t="s">
        <v>142</v>
      </c>
      <c r="B173" s="156" t="s">
        <v>74</v>
      </c>
      <c r="C173" s="172" t="s">
        <v>75</v>
      </c>
      <c r="D173" s="157"/>
      <c r="E173" s="158"/>
      <c r="F173" s="287"/>
      <c r="G173" s="160">
        <f>SUMIF(AG174:AG201,"&lt;&gt;NOR",G174:G201)</f>
        <v>0</v>
      </c>
      <c r="H173" s="154"/>
      <c r="I173" s="154">
        <f>SUM(I174:I201)</f>
        <v>0</v>
      </c>
      <c r="J173" s="154"/>
      <c r="K173" s="154">
        <f>SUM(K174:K201)</f>
        <v>450394.29000000004</v>
      </c>
      <c r="L173" s="154"/>
      <c r="M173" s="154">
        <f>SUM(M174:M201)</f>
        <v>0</v>
      </c>
      <c r="N173" s="154"/>
      <c r="O173" s="154">
        <f>SUM(O174:O201)</f>
        <v>6.660000000000001</v>
      </c>
      <c r="P173" s="154"/>
      <c r="Q173" s="154">
        <f>SUM(Q174:Q201)</f>
        <v>0</v>
      </c>
      <c r="R173" s="154"/>
      <c r="S173" s="154"/>
      <c r="T173" s="154"/>
      <c r="U173" s="154"/>
      <c r="V173" s="154">
        <f>SUM(V174:V201)</f>
        <v>0</v>
      </c>
      <c r="W173" s="154"/>
      <c r="X173" s="154"/>
      <c r="AG173" t="s">
        <v>143</v>
      </c>
    </row>
    <row r="174" spans="1:60" ht="24" outlineLevel="1">
      <c r="A174" s="161">
        <v>32</v>
      </c>
      <c r="B174" s="162" t="s">
        <v>306</v>
      </c>
      <c r="C174" s="173" t="s">
        <v>307</v>
      </c>
      <c r="D174" s="163" t="s">
        <v>216</v>
      </c>
      <c r="E174" s="164">
        <v>181.38</v>
      </c>
      <c r="F174" s="284">
        <v>0</v>
      </c>
      <c r="G174" s="165">
        <f>ROUND(E174*F174,2)</f>
        <v>0</v>
      </c>
      <c r="H174" s="145">
        <v>0</v>
      </c>
      <c r="I174" s="145">
        <f>ROUND(E174*H174,2)</f>
        <v>0</v>
      </c>
      <c r="J174" s="145">
        <v>1053</v>
      </c>
      <c r="K174" s="145">
        <f>ROUND(E174*J174,2)</f>
        <v>190993.14</v>
      </c>
      <c r="L174" s="145">
        <v>21</v>
      </c>
      <c r="M174" s="145">
        <f>G174*(1+L174/100)</f>
        <v>0</v>
      </c>
      <c r="N174" s="145">
        <v>2.1999999999999999E-2</v>
      </c>
      <c r="O174" s="145">
        <f>ROUND(E174*N174,2)</f>
        <v>3.99</v>
      </c>
      <c r="P174" s="145">
        <v>0</v>
      </c>
      <c r="Q174" s="145">
        <f>ROUND(E174*P174,2)</f>
        <v>0</v>
      </c>
      <c r="R174" s="145"/>
      <c r="S174" s="145" t="s">
        <v>308</v>
      </c>
      <c r="T174" s="145" t="s">
        <v>309</v>
      </c>
      <c r="U174" s="145">
        <v>0</v>
      </c>
      <c r="V174" s="145">
        <f>ROUND(E174*U174,2)</f>
        <v>0</v>
      </c>
      <c r="W174" s="145"/>
      <c r="X174" s="145" t="s">
        <v>148</v>
      </c>
      <c r="Y174" s="140"/>
      <c r="Z174" s="140"/>
      <c r="AA174" s="140"/>
      <c r="AB174" s="140"/>
      <c r="AC174" s="140"/>
      <c r="AD174" s="140"/>
      <c r="AE174" s="140"/>
      <c r="AF174" s="140"/>
      <c r="AG174" s="140" t="s">
        <v>149</v>
      </c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</row>
    <row r="175" spans="1:60" outlineLevel="1">
      <c r="A175" s="143"/>
      <c r="B175" s="144"/>
      <c r="C175" s="174" t="s">
        <v>268</v>
      </c>
      <c r="D175" s="146"/>
      <c r="E175" s="147"/>
      <c r="F175" s="28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0"/>
      <c r="Z175" s="140"/>
      <c r="AA175" s="140"/>
      <c r="AB175" s="140"/>
      <c r="AC175" s="140"/>
      <c r="AD175" s="140"/>
      <c r="AE175" s="140"/>
      <c r="AF175" s="140"/>
      <c r="AG175" s="140" t="s">
        <v>151</v>
      </c>
      <c r="AH175" s="140">
        <v>0</v>
      </c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</row>
    <row r="176" spans="1:60" ht="24" outlineLevel="1">
      <c r="A176" s="143"/>
      <c r="B176" s="144"/>
      <c r="C176" s="174" t="s">
        <v>217</v>
      </c>
      <c r="D176" s="146"/>
      <c r="E176" s="147">
        <v>122.04</v>
      </c>
      <c r="F176" s="28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0"/>
      <c r="Z176" s="140"/>
      <c r="AA176" s="140"/>
      <c r="AB176" s="140"/>
      <c r="AC176" s="140"/>
      <c r="AD176" s="140"/>
      <c r="AE176" s="140"/>
      <c r="AF176" s="140"/>
      <c r="AG176" s="140" t="s">
        <v>151</v>
      </c>
      <c r="AH176" s="140">
        <v>0</v>
      </c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</row>
    <row r="177" spans="1:60" outlineLevel="1">
      <c r="A177" s="143"/>
      <c r="B177" s="144"/>
      <c r="C177" s="175" t="s">
        <v>218</v>
      </c>
      <c r="D177" s="148"/>
      <c r="E177" s="149">
        <v>122.04</v>
      </c>
      <c r="F177" s="28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0"/>
      <c r="Z177" s="140"/>
      <c r="AA177" s="140"/>
      <c r="AB177" s="140"/>
      <c r="AC177" s="140"/>
      <c r="AD177" s="140"/>
      <c r="AE177" s="140"/>
      <c r="AF177" s="140"/>
      <c r="AG177" s="140" t="s">
        <v>151</v>
      </c>
      <c r="AH177" s="140">
        <v>1</v>
      </c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</row>
    <row r="178" spans="1:60" outlineLevel="1">
      <c r="A178" s="143"/>
      <c r="B178" s="144"/>
      <c r="C178" s="174" t="s">
        <v>269</v>
      </c>
      <c r="D178" s="146"/>
      <c r="E178" s="147">
        <v>2.64</v>
      </c>
      <c r="F178" s="28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0"/>
      <c r="Z178" s="140"/>
      <c r="AA178" s="140"/>
      <c r="AB178" s="140"/>
      <c r="AC178" s="140"/>
      <c r="AD178" s="140"/>
      <c r="AE178" s="140"/>
      <c r="AF178" s="140"/>
      <c r="AG178" s="140" t="s">
        <v>151</v>
      </c>
      <c r="AH178" s="140">
        <v>0</v>
      </c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</row>
    <row r="179" spans="1:60" outlineLevel="1">
      <c r="A179" s="143"/>
      <c r="B179" s="144"/>
      <c r="C179" s="174" t="s">
        <v>270</v>
      </c>
      <c r="D179" s="146"/>
      <c r="E179" s="147">
        <v>17.600000000000001</v>
      </c>
      <c r="F179" s="28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0"/>
      <c r="Z179" s="140"/>
      <c r="AA179" s="140"/>
      <c r="AB179" s="140"/>
      <c r="AC179" s="140"/>
      <c r="AD179" s="140"/>
      <c r="AE179" s="140"/>
      <c r="AF179" s="140"/>
      <c r="AG179" s="140" t="s">
        <v>151</v>
      </c>
      <c r="AH179" s="140">
        <v>0</v>
      </c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</row>
    <row r="180" spans="1:60" outlineLevel="1">
      <c r="A180" s="143"/>
      <c r="B180" s="144"/>
      <c r="C180" s="175" t="s">
        <v>218</v>
      </c>
      <c r="D180" s="148"/>
      <c r="E180" s="149">
        <v>20.239999999999998</v>
      </c>
      <c r="F180" s="28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0"/>
      <c r="Z180" s="140"/>
      <c r="AA180" s="140"/>
      <c r="AB180" s="140"/>
      <c r="AC180" s="140"/>
      <c r="AD180" s="140"/>
      <c r="AE180" s="140"/>
      <c r="AF180" s="140"/>
      <c r="AG180" s="140" t="s">
        <v>151</v>
      </c>
      <c r="AH180" s="140">
        <v>1</v>
      </c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</row>
    <row r="181" spans="1:60" outlineLevel="1">
      <c r="A181" s="143"/>
      <c r="B181" s="144"/>
      <c r="C181" s="174" t="s">
        <v>271</v>
      </c>
      <c r="D181" s="146"/>
      <c r="E181" s="147"/>
      <c r="F181" s="28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0"/>
      <c r="Z181" s="140"/>
      <c r="AA181" s="140"/>
      <c r="AB181" s="140"/>
      <c r="AC181" s="140"/>
      <c r="AD181" s="140"/>
      <c r="AE181" s="140"/>
      <c r="AF181" s="140"/>
      <c r="AG181" s="140" t="s">
        <v>151</v>
      </c>
      <c r="AH181" s="140">
        <v>0</v>
      </c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</row>
    <row r="182" spans="1:60" outlineLevel="1">
      <c r="A182" s="143"/>
      <c r="B182" s="144"/>
      <c r="C182" s="174" t="s">
        <v>272</v>
      </c>
      <c r="D182" s="146"/>
      <c r="E182" s="147">
        <v>39.1</v>
      </c>
      <c r="F182" s="28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0"/>
      <c r="Z182" s="140"/>
      <c r="AA182" s="140"/>
      <c r="AB182" s="140"/>
      <c r="AC182" s="140"/>
      <c r="AD182" s="140"/>
      <c r="AE182" s="140"/>
      <c r="AF182" s="140"/>
      <c r="AG182" s="140" t="s">
        <v>151</v>
      </c>
      <c r="AH182" s="140">
        <v>0</v>
      </c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F182" s="140"/>
      <c r="BG182" s="140"/>
      <c r="BH182" s="140"/>
    </row>
    <row r="183" spans="1:60" outlineLevel="1">
      <c r="A183" s="143"/>
      <c r="B183" s="144"/>
      <c r="C183" s="175" t="s">
        <v>218</v>
      </c>
      <c r="D183" s="148"/>
      <c r="E183" s="149">
        <v>39.1</v>
      </c>
      <c r="F183" s="28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0"/>
      <c r="Z183" s="140"/>
      <c r="AA183" s="140"/>
      <c r="AB183" s="140"/>
      <c r="AC183" s="140"/>
      <c r="AD183" s="140"/>
      <c r="AE183" s="140"/>
      <c r="AF183" s="140"/>
      <c r="AG183" s="140" t="s">
        <v>151</v>
      </c>
      <c r="AH183" s="140">
        <v>1</v>
      </c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</row>
    <row r="184" spans="1:60" ht="24" outlineLevel="1">
      <c r="A184" s="161">
        <v>33</v>
      </c>
      <c r="B184" s="162" t="s">
        <v>310</v>
      </c>
      <c r="C184" s="173" t="s">
        <v>311</v>
      </c>
      <c r="D184" s="163" t="s">
        <v>216</v>
      </c>
      <c r="E184" s="164">
        <v>172.66499999999999</v>
      </c>
      <c r="F184" s="284">
        <v>0</v>
      </c>
      <c r="G184" s="165">
        <f>ROUND(E184*F184,2)</f>
        <v>0</v>
      </c>
      <c r="H184" s="145">
        <v>0</v>
      </c>
      <c r="I184" s="145">
        <f>ROUND(E184*H184,2)</f>
        <v>0</v>
      </c>
      <c r="J184" s="145">
        <v>950</v>
      </c>
      <c r="K184" s="145">
        <f>ROUND(E184*J184,2)</f>
        <v>164031.75</v>
      </c>
      <c r="L184" s="145">
        <v>21</v>
      </c>
      <c r="M184" s="145">
        <f>G184*(1+L184/100)</f>
        <v>0</v>
      </c>
      <c r="N184" s="145">
        <v>1.285E-2</v>
      </c>
      <c r="O184" s="145">
        <f>ROUND(E184*N184,2)</f>
        <v>2.2200000000000002</v>
      </c>
      <c r="P184" s="145">
        <v>0</v>
      </c>
      <c r="Q184" s="145">
        <f>ROUND(E184*P184,2)</f>
        <v>0</v>
      </c>
      <c r="R184" s="145"/>
      <c r="S184" s="145" t="s">
        <v>308</v>
      </c>
      <c r="T184" s="145" t="s">
        <v>309</v>
      </c>
      <c r="U184" s="145">
        <v>0</v>
      </c>
      <c r="V184" s="145">
        <f>ROUND(E184*U184,2)</f>
        <v>0</v>
      </c>
      <c r="W184" s="145"/>
      <c r="X184" s="145" t="s">
        <v>148</v>
      </c>
      <c r="Y184" s="140"/>
      <c r="Z184" s="140"/>
      <c r="AA184" s="140"/>
      <c r="AB184" s="140"/>
      <c r="AC184" s="140"/>
      <c r="AD184" s="140"/>
      <c r="AE184" s="140"/>
      <c r="AF184" s="140"/>
      <c r="AG184" s="140" t="s">
        <v>149</v>
      </c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</row>
    <row r="185" spans="1:60" outlineLevel="1">
      <c r="A185" s="143"/>
      <c r="B185" s="144"/>
      <c r="C185" s="174" t="s">
        <v>312</v>
      </c>
      <c r="D185" s="146"/>
      <c r="E185" s="147">
        <v>172.66499999999999</v>
      </c>
      <c r="F185" s="28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0"/>
      <c r="Z185" s="140"/>
      <c r="AA185" s="140"/>
      <c r="AB185" s="140"/>
      <c r="AC185" s="140"/>
      <c r="AD185" s="140"/>
      <c r="AE185" s="140"/>
      <c r="AF185" s="140"/>
      <c r="AG185" s="140" t="s">
        <v>151</v>
      </c>
      <c r="AH185" s="140">
        <v>0</v>
      </c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</row>
    <row r="186" spans="1:60" outlineLevel="1">
      <c r="A186" s="161">
        <v>34</v>
      </c>
      <c r="B186" s="162" t="s">
        <v>313</v>
      </c>
      <c r="C186" s="173" t="s">
        <v>314</v>
      </c>
      <c r="D186" s="163" t="s">
        <v>216</v>
      </c>
      <c r="E186" s="164">
        <v>908.28</v>
      </c>
      <c r="F186" s="284">
        <v>0</v>
      </c>
      <c r="G186" s="165">
        <f>ROUND(E186*F186,2)</f>
        <v>0</v>
      </c>
      <c r="H186" s="145">
        <v>0</v>
      </c>
      <c r="I186" s="145">
        <f>ROUND(E186*H186,2)</f>
        <v>0</v>
      </c>
      <c r="J186" s="145">
        <v>105</v>
      </c>
      <c r="K186" s="145">
        <f>ROUND(E186*J186,2)</f>
        <v>95369.4</v>
      </c>
      <c r="L186" s="145">
        <v>21</v>
      </c>
      <c r="M186" s="145">
        <f>G186*(1+L186/100)</f>
        <v>0</v>
      </c>
      <c r="N186" s="145">
        <v>5.0000000000000001E-4</v>
      </c>
      <c r="O186" s="145">
        <f>ROUND(E186*N186,2)</f>
        <v>0.45</v>
      </c>
      <c r="P186" s="145">
        <v>0</v>
      </c>
      <c r="Q186" s="145">
        <f>ROUND(E186*P186,2)</f>
        <v>0</v>
      </c>
      <c r="R186" s="145"/>
      <c r="S186" s="145" t="s">
        <v>308</v>
      </c>
      <c r="T186" s="145" t="s">
        <v>309</v>
      </c>
      <c r="U186" s="145">
        <v>0</v>
      </c>
      <c r="V186" s="145">
        <f>ROUND(E186*U186,2)</f>
        <v>0</v>
      </c>
      <c r="W186" s="145"/>
      <c r="X186" s="145" t="s">
        <v>148</v>
      </c>
      <c r="Y186" s="140"/>
      <c r="Z186" s="140"/>
      <c r="AA186" s="140"/>
      <c r="AB186" s="140"/>
      <c r="AC186" s="140"/>
      <c r="AD186" s="140"/>
      <c r="AE186" s="140"/>
      <c r="AF186" s="140"/>
      <c r="AG186" s="140" t="s">
        <v>149</v>
      </c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</row>
    <row r="187" spans="1:60" outlineLevel="1">
      <c r="A187" s="143"/>
      <c r="B187" s="144"/>
      <c r="C187" s="174" t="s">
        <v>268</v>
      </c>
      <c r="D187" s="146"/>
      <c r="E187" s="147"/>
      <c r="F187" s="28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0"/>
      <c r="Z187" s="140"/>
      <c r="AA187" s="140"/>
      <c r="AB187" s="140"/>
      <c r="AC187" s="140"/>
      <c r="AD187" s="140"/>
      <c r="AE187" s="140"/>
      <c r="AF187" s="140"/>
      <c r="AG187" s="140" t="s">
        <v>151</v>
      </c>
      <c r="AH187" s="140">
        <v>0</v>
      </c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  <c r="BH187" s="140"/>
    </row>
    <row r="188" spans="1:60" ht="24" outlineLevel="1">
      <c r="A188" s="143"/>
      <c r="B188" s="144"/>
      <c r="C188" s="174" t="s">
        <v>217</v>
      </c>
      <c r="D188" s="146"/>
      <c r="E188" s="147">
        <v>122.04</v>
      </c>
      <c r="F188" s="28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0"/>
      <c r="Z188" s="140"/>
      <c r="AA188" s="140"/>
      <c r="AB188" s="140"/>
      <c r="AC188" s="140"/>
      <c r="AD188" s="140"/>
      <c r="AE188" s="140"/>
      <c r="AF188" s="140"/>
      <c r="AG188" s="140" t="s">
        <v>151</v>
      </c>
      <c r="AH188" s="140">
        <v>0</v>
      </c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</row>
    <row r="189" spans="1:60" outlineLevel="1">
      <c r="A189" s="143"/>
      <c r="B189" s="144"/>
      <c r="C189" s="175" t="s">
        <v>218</v>
      </c>
      <c r="D189" s="148"/>
      <c r="E189" s="149">
        <v>122.04</v>
      </c>
      <c r="F189" s="28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0"/>
      <c r="Z189" s="140"/>
      <c r="AA189" s="140"/>
      <c r="AB189" s="140"/>
      <c r="AC189" s="140"/>
      <c r="AD189" s="140"/>
      <c r="AE189" s="140"/>
      <c r="AF189" s="140"/>
      <c r="AG189" s="140" t="s">
        <v>151</v>
      </c>
      <c r="AH189" s="140">
        <v>1</v>
      </c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</row>
    <row r="190" spans="1:60" outlineLevel="1">
      <c r="A190" s="143"/>
      <c r="B190" s="144"/>
      <c r="C190" s="174" t="s">
        <v>269</v>
      </c>
      <c r="D190" s="146"/>
      <c r="E190" s="147">
        <v>2.64</v>
      </c>
      <c r="F190" s="28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0"/>
      <c r="Z190" s="140"/>
      <c r="AA190" s="140"/>
      <c r="AB190" s="140"/>
      <c r="AC190" s="140"/>
      <c r="AD190" s="140"/>
      <c r="AE190" s="140"/>
      <c r="AF190" s="140"/>
      <c r="AG190" s="140" t="s">
        <v>151</v>
      </c>
      <c r="AH190" s="140">
        <v>0</v>
      </c>
      <c r="AI190" s="140"/>
      <c r="AJ190" s="140"/>
      <c r="AK190" s="140"/>
      <c r="AL190" s="140"/>
      <c r="AM190" s="140"/>
      <c r="AN190" s="140"/>
      <c r="AO190" s="140"/>
      <c r="AP190" s="140"/>
      <c r="AQ190" s="140"/>
      <c r="AR190" s="140"/>
      <c r="AS190" s="140"/>
      <c r="AT190" s="140"/>
      <c r="AU190" s="140"/>
      <c r="AV190" s="140"/>
      <c r="AW190" s="140"/>
      <c r="AX190" s="140"/>
      <c r="AY190" s="140"/>
      <c r="AZ190" s="140"/>
      <c r="BA190" s="140"/>
      <c r="BB190" s="140"/>
      <c r="BC190" s="140"/>
      <c r="BD190" s="140"/>
      <c r="BE190" s="140"/>
      <c r="BF190" s="140"/>
      <c r="BG190" s="140"/>
      <c r="BH190" s="140"/>
    </row>
    <row r="191" spans="1:60" outlineLevel="1">
      <c r="A191" s="143"/>
      <c r="B191" s="144"/>
      <c r="C191" s="174" t="s">
        <v>270</v>
      </c>
      <c r="D191" s="146"/>
      <c r="E191" s="147">
        <v>17.600000000000001</v>
      </c>
      <c r="F191" s="28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0"/>
      <c r="Z191" s="140"/>
      <c r="AA191" s="140"/>
      <c r="AB191" s="140"/>
      <c r="AC191" s="140"/>
      <c r="AD191" s="140"/>
      <c r="AE191" s="140"/>
      <c r="AF191" s="140"/>
      <c r="AG191" s="140" t="s">
        <v>151</v>
      </c>
      <c r="AH191" s="140">
        <v>0</v>
      </c>
      <c r="AI191" s="140"/>
      <c r="AJ191" s="140"/>
      <c r="AK191" s="140"/>
      <c r="AL191" s="140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F191" s="140"/>
      <c r="BG191" s="140"/>
      <c r="BH191" s="140"/>
    </row>
    <row r="192" spans="1:60" outlineLevel="1">
      <c r="A192" s="143"/>
      <c r="B192" s="144"/>
      <c r="C192" s="175" t="s">
        <v>218</v>
      </c>
      <c r="D192" s="148"/>
      <c r="E192" s="149">
        <v>20.239999999999998</v>
      </c>
      <c r="F192" s="28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0"/>
      <c r="Z192" s="140"/>
      <c r="AA192" s="140"/>
      <c r="AB192" s="140"/>
      <c r="AC192" s="140"/>
      <c r="AD192" s="140"/>
      <c r="AE192" s="140"/>
      <c r="AF192" s="140"/>
      <c r="AG192" s="140" t="s">
        <v>151</v>
      </c>
      <c r="AH192" s="140">
        <v>1</v>
      </c>
      <c r="AI192" s="140"/>
      <c r="AJ192" s="140"/>
      <c r="AK192" s="140"/>
      <c r="AL192" s="140"/>
      <c r="AM192" s="140"/>
      <c r="AN192" s="140"/>
      <c r="AO192" s="140"/>
      <c r="AP192" s="140"/>
      <c r="AQ192" s="140"/>
      <c r="AR192" s="140"/>
      <c r="AS192" s="140"/>
      <c r="AT192" s="140"/>
      <c r="AU192" s="140"/>
      <c r="AV192" s="140"/>
      <c r="AW192" s="140"/>
      <c r="AX192" s="140"/>
      <c r="AY192" s="140"/>
      <c r="AZ192" s="140"/>
      <c r="BA192" s="140"/>
      <c r="BB192" s="140"/>
      <c r="BC192" s="140"/>
      <c r="BD192" s="140"/>
      <c r="BE192" s="140"/>
      <c r="BF192" s="140"/>
      <c r="BG192" s="140"/>
      <c r="BH192" s="140"/>
    </row>
    <row r="193" spans="1:60" outlineLevel="1">
      <c r="A193" s="143"/>
      <c r="B193" s="144"/>
      <c r="C193" s="174" t="s">
        <v>271</v>
      </c>
      <c r="D193" s="146"/>
      <c r="E193" s="147"/>
      <c r="F193" s="28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0"/>
      <c r="Z193" s="140"/>
      <c r="AA193" s="140"/>
      <c r="AB193" s="140"/>
      <c r="AC193" s="140"/>
      <c r="AD193" s="140"/>
      <c r="AE193" s="140"/>
      <c r="AF193" s="140"/>
      <c r="AG193" s="140" t="s">
        <v>151</v>
      </c>
      <c r="AH193" s="140">
        <v>0</v>
      </c>
      <c r="AI193" s="140"/>
      <c r="AJ193" s="140"/>
      <c r="AK193" s="140"/>
      <c r="AL193" s="140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F193" s="140"/>
      <c r="BG193" s="140"/>
      <c r="BH193" s="140"/>
    </row>
    <row r="194" spans="1:60" outlineLevel="1">
      <c r="A194" s="143"/>
      <c r="B194" s="144"/>
      <c r="C194" s="174" t="s">
        <v>272</v>
      </c>
      <c r="D194" s="146"/>
      <c r="E194" s="147">
        <v>39.1</v>
      </c>
      <c r="F194" s="28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0"/>
      <c r="Z194" s="140"/>
      <c r="AA194" s="140"/>
      <c r="AB194" s="140"/>
      <c r="AC194" s="140"/>
      <c r="AD194" s="140"/>
      <c r="AE194" s="140"/>
      <c r="AF194" s="140"/>
      <c r="AG194" s="140" t="s">
        <v>151</v>
      </c>
      <c r="AH194" s="140">
        <v>0</v>
      </c>
      <c r="AI194" s="140"/>
      <c r="AJ194" s="140"/>
      <c r="AK194" s="140"/>
      <c r="AL194" s="140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0"/>
      <c r="BB194" s="140"/>
      <c r="BC194" s="140"/>
      <c r="BD194" s="140"/>
      <c r="BE194" s="140"/>
      <c r="BF194" s="140"/>
      <c r="BG194" s="140"/>
      <c r="BH194" s="140"/>
    </row>
    <row r="195" spans="1:60" outlineLevel="1">
      <c r="A195" s="143"/>
      <c r="B195" s="144"/>
      <c r="C195" s="175" t="s">
        <v>218</v>
      </c>
      <c r="D195" s="148"/>
      <c r="E195" s="149">
        <v>39.1</v>
      </c>
      <c r="F195" s="28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0"/>
      <c r="Z195" s="140"/>
      <c r="AA195" s="140"/>
      <c r="AB195" s="140"/>
      <c r="AC195" s="140"/>
      <c r="AD195" s="140"/>
      <c r="AE195" s="140"/>
      <c r="AF195" s="140"/>
      <c r="AG195" s="140" t="s">
        <v>151</v>
      </c>
      <c r="AH195" s="140">
        <v>1</v>
      </c>
      <c r="AI195" s="140"/>
      <c r="AJ195" s="140"/>
      <c r="AK195" s="140"/>
      <c r="AL195" s="140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F195" s="140"/>
      <c r="BG195" s="140"/>
      <c r="BH195" s="140"/>
    </row>
    <row r="196" spans="1:60" outlineLevel="1">
      <c r="A196" s="143"/>
      <c r="B196" s="144"/>
      <c r="C196" s="174" t="s">
        <v>252</v>
      </c>
      <c r="D196" s="146"/>
      <c r="E196" s="147">
        <v>396.72</v>
      </c>
      <c r="F196" s="28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0"/>
      <c r="Z196" s="140"/>
      <c r="AA196" s="140"/>
      <c r="AB196" s="140"/>
      <c r="AC196" s="140"/>
      <c r="AD196" s="140"/>
      <c r="AE196" s="140"/>
      <c r="AF196" s="140"/>
      <c r="AG196" s="140" t="s">
        <v>151</v>
      </c>
      <c r="AH196" s="140">
        <v>0</v>
      </c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  <c r="BH196" s="140"/>
    </row>
    <row r="197" spans="1:60" outlineLevel="1">
      <c r="A197" s="143"/>
      <c r="B197" s="144"/>
      <c r="C197" s="174" t="s">
        <v>253</v>
      </c>
      <c r="D197" s="146"/>
      <c r="E197" s="147">
        <v>-119.18</v>
      </c>
      <c r="F197" s="28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0"/>
      <c r="Z197" s="140"/>
      <c r="AA197" s="140"/>
      <c r="AB197" s="140"/>
      <c r="AC197" s="140"/>
      <c r="AD197" s="140"/>
      <c r="AE197" s="140"/>
      <c r="AF197" s="140"/>
      <c r="AG197" s="140" t="s">
        <v>151</v>
      </c>
      <c r="AH197" s="140">
        <v>0</v>
      </c>
      <c r="AI197" s="140"/>
      <c r="AJ197" s="140"/>
      <c r="AK197" s="140"/>
      <c r="AL197" s="140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F197" s="140"/>
      <c r="BG197" s="140"/>
      <c r="BH197" s="140"/>
    </row>
    <row r="198" spans="1:60" outlineLevel="1">
      <c r="A198" s="143"/>
      <c r="B198" s="144"/>
      <c r="C198" s="174" t="s">
        <v>254</v>
      </c>
      <c r="D198" s="146"/>
      <c r="E198" s="147">
        <v>-39.1</v>
      </c>
      <c r="F198" s="28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0"/>
      <c r="Z198" s="140"/>
      <c r="AA198" s="140"/>
      <c r="AB198" s="140"/>
      <c r="AC198" s="140"/>
      <c r="AD198" s="140"/>
      <c r="AE198" s="140"/>
      <c r="AF198" s="140"/>
      <c r="AG198" s="140" t="s">
        <v>151</v>
      </c>
      <c r="AH198" s="140">
        <v>0</v>
      </c>
      <c r="AI198" s="140"/>
      <c r="AJ198" s="140"/>
      <c r="AK198" s="140"/>
      <c r="AL198" s="140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F198" s="140"/>
      <c r="BG198" s="140"/>
      <c r="BH198" s="140"/>
    </row>
    <row r="199" spans="1:60" outlineLevel="1">
      <c r="A199" s="143"/>
      <c r="B199" s="144"/>
      <c r="C199" s="174" t="s">
        <v>315</v>
      </c>
      <c r="D199" s="146"/>
      <c r="E199" s="147"/>
      <c r="F199" s="28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0"/>
      <c r="Z199" s="140"/>
      <c r="AA199" s="140"/>
      <c r="AB199" s="140"/>
      <c r="AC199" s="140"/>
      <c r="AD199" s="140"/>
      <c r="AE199" s="140"/>
      <c r="AF199" s="140"/>
      <c r="AG199" s="140" t="s">
        <v>151</v>
      </c>
      <c r="AH199" s="140">
        <v>0</v>
      </c>
      <c r="AI199" s="140"/>
      <c r="AJ199" s="140"/>
      <c r="AK199" s="140"/>
      <c r="AL199" s="140"/>
      <c r="AM199" s="140"/>
      <c r="AN199" s="140"/>
      <c r="AO199" s="140"/>
      <c r="AP199" s="140"/>
      <c r="AQ199" s="140"/>
      <c r="AR199" s="140"/>
      <c r="AS199" s="140"/>
      <c r="AT199" s="140"/>
      <c r="AU199" s="140"/>
      <c r="AV199" s="140"/>
      <c r="AW199" s="140"/>
      <c r="AX199" s="140"/>
      <c r="AY199" s="140"/>
      <c r="AZ199" s="140"/>
      <c r="BA199" s="140"/>
      <c r="BB199" s="140"/>
      <c r="BC199" s="140"/>
      <c r="BD199" s="140"/>
      <c r="BE199" s="140"/>
      <c r="BF199" s="140"/>
      <c r="BG199" s="140"/>
      <c r="BH199" s="140"/>
    </row>
    <row r="200" spans="1:60" outlineLevel="1">
      <c r="A200" s="143"/>
      <c r="B200" s="144"/>
      <c r="C200" s="174" t="s">
        <v>247</v>
      </c>
      <c r="D200" s="146"/>
      <c r="E200" s="147">
        <v>73.650000000000006</v>
      </c>
      <c r="F200" s="28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0"/>
      <c r="Z200" s="140"/>
      <c r="AA200" s="140"/>
      <c r="AB200" s="140"/>
      <c r="AC200" s="140"/>
      <c r="AD200" s="140"/>
      <c r="AE200" s="140"/>
      <c r="AF200" s="140"/>
      <c r="AG200" s="140" t="s">
        <v>151</v>
      </c>
      <c r="AH200" s="140">
        <v>0</v>
      </c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0"/>
      <c r="BB200" s="140"/>
      <c r="BC200" s="140"/>
      <c r="BD200" s="140"/>
      <c r="BE200" s="140"/>
      <c r="BF200" s="140"/>
      <c r="BG200" s="140"/>
      <c r="BH200" s="140"/>
    </row>
    <row r="201" spans="1:60" outlineLevel="1">
      <c r="A201" s="143"/>
      <c r="B201" s="144"/>
      <c r="C201" s="174" t="s">
        <v>248</v>
      </c>
      <c r="D201" s="146"/>
      <c r="E201" s="147">
        <v>414.81</v>
      </c>
      <c r="F201" s="28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0"/>
      <c r="Z201" s="140"/>
      <c r="AA201" s="140"/>
      <c r="AB201" s="140"/>
      <c r="AC201" s="140"/>
      <c r="AD201" s="140"/>
      <c r="AE201" s="140"/>
      <c r="AF201" s="140"/>
      <c r="AG201" s="140" t="s">
        <v>151</v>
      </c>
      <c r="AH201" s="140">
        <v>0</v>
      </c>
      <c r="AI201" s="140"/>
      <c r="AJ201" s="140"/>
      <c r="AK201" s="140"/>
      <c r="AL201" s="140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0"/>
      <c r="BB201" s="140"/>
      <c r="BC201" s="140"/>
      <c r="BD201" s="140"/>
      <c r="BE201" s="140"/>
      <c r="BF201" s="140"/>
      <c r="BG201" s="140"/>
      <c r="BH201" s="140"/>
    </row>
    <row r="202" spans="1:60" ht="14">
      <c r="A202" s="155" t="s">
        <v>142</v>
      </c>
      <c r="B202" s="156" t="s">
        <v>78</v>
      </c>
      <c r="C202" s="172" t="s">
        <v>79</v>
      </c>
      <c r="D202" s="157"/>
      <c r="E202" s="158"/>
      <c r="F202" s="287"/>
      <c r="G202" s="160">
        <f>SUMIF(AG203:AG216,"&lt;&gt;NOR",G203:G216)</f>
        <v>0</v>
      </c>
      <c r="H202" s="154"/>
      <c r="I202" s="154">
        <f>SUM(I203:I216)</f>
        <v>105341.63</v>
      </c>
      <c r="J202" s="154"/>
      <c r="K202" s="154">
        <f>SUM(K203:K216)</f>
        <v>141118.76</v>
      </c>
      <c r="L202" s="154"/>
      <c r="M202" s="154">
        <f>SUM(M203:M216)</f>
        <v>0</v>
      </c>
      <c r="N202" s="154"/>
      <c r="O202" s="154">
        <f>SUM(O203:O216)</f>
        <v>17</v>
      </c>
      <c r="P202" s="154"/>
      <c r="Q202" s="154">
        <f>SUM(Q203:Q216)</f>
        <v>0</v>
      </c>
      <c r="R202" s="154"/>
      <c r="S202" s="154"/>
      <c r="T202" s="154"/>
      <c r="U202" s="154"/>
      <c r="V202" s="154">
        <f>SUM(V203:V216)</f>
        <v>319.68</v>
      </c>
      <c r="W202" s="154"/>
      <c r="X202" s="154"/>
      <c r="AG202" t="s">
        <v>143</v>
      </c>
    </row>
    <row r="203" spans="1:60" outlineLevel="1">
      <c r="A203" s="161">
        <v>35</v>
      </c>
      <c r="B203" s="162" t="s">
        <v>316</v>
      </c>
      <c r="C203" s="173" t="s">
        <v>317</v>
      </c>
      <c r="D203" s="163" t="s">
        <v>216</v>
      </c>
      <c r="E203" s="164">
        <v>732.52</v>
      </c>
      <c r="F203" s="284">
        <v>0</v>
      </c>
      <c r="G203" s="165">
        <f>ROUND(E203*F203,2)</f>
        <v>0</v>
      </c>
      <c r="H203" s="145">
        <v>0.03</v>
      </c>
      <c r="I203" s="145">
        <f>ROUND(E203*H203,2)</f>
        <v>21.98</v>
      </c>
      <c r="J203" s="145">
        <v>67.069999999999993</v>
      </c>
      <c r="K203" s="145">
        <f>ROUND(E203*J203,2)</f>
        <v>49130.12</v>
      </c>
      <c r="L203" s="145">
        <v>21</v>
      </c>
      <c r="M203" s="145">
        <f>G203*(1+L203/100)</f>
        <v>0</v>
      </c>
      <c r="N203" s="145">
        <v>1.8380000000000001E-2</v>
      </c>
      <c r="O203" s="145">
        <f>ROUND(E203*N203,2)</f>
        <v>13.46</v>
      </c>
      <c r="P203" s="145">
        <v>0</v>
      </c>
      <c r="Q203" s="145">
        <f>ROUND(E203*P203,2)</f>
        <v>0</v>
      </c>
      <c r="R203" s="145"/>
      <c r="S203" s="145" t="s">
        <v>147</v>
      </c>
      <c r="T203" s="145" t="s">
        <v>147</v>
      </c>
      <c r="U203" s="145">
        <v>0.14399999999999999</v>
      </c>
      <c r="V203" s="145">
        <f>ROUND(E203*U203,2)</f>
        <v>105.48</v>
      </c>
      <c r="W203" s="145"/>
      <c r="X203" s="145" t="s">
        <v>148</v>
      </c>
      <c r="Y203" s="140"/>
      <c r="Z203" s="140"/>
      <c r="AA203" s="140"/>
      <c r="AB203" s="140"/>
      <c r="AC203" s="140"/>
      <c r="AD203" s="140"/>
      <c r="AE203" s="140"/>
      <c r="AF203" s="140"/>
      <c r="AG203" s="140" t="s">
        <v>149</v>
      </c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0"/>
      <c r="BB203" s="140"/>
      <c r="BC203" s="140"/>
      <c r="BD203" s="140"/>
      <c r="BE203" s="140"/>
      <c r="BF203" s="140"/>
      <c r="BG203" s="140"/>
      <c r="BH203" s="140"/>
    </row>
    <row r="204" spans="1:60" outlineLevel="1">
      <c r="A204" s="143"/>
      <c r="B204" s="144"/>
      <c r="C204" s="359" t="s">
        <v>318</v>
      </c>
      <c r="D204" s="360"/>
      <c r="E204" s="360"/>
      <c r="F204" s="360"/>
      <c r="G204" s="360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0"/>
      <c r="Z204" s="140"/>
      <c r="AA204" s="140"/>
      <c r="AB204" s="140"/>
      <c r="AC204" s="140"/>
      <c r="AD204" s="140"/>
      <c r="AE204" s="140"/>
      <c r="AF204" s="140"/>
      <c r="AG204" s="140" t="s">
        <v>164</v>
      </c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0"/>
      <c r="BB204" s="140"/>
      <c r="BC204" s="140"/>
      <c r="BD204" s="140"/>
      <c r="BE204" s="140"/>
      <c r="BF204" s="140"/>
      <c r="BG204" s="140"/>
      <c r="BH204" s="140"/>
    </row>
    <row r="205" spans="1:60" outlineLevel="1">
      <c r="A205" s="143"/>
      <c r="B205" s="144"/>
      <c r="C205" s="174" t="s">
        <v>319</v>
      </c>
      <c r="D205" s="146"/>
      <c r="E205" s="147">
        <v>703.45</v>
      </c>
      <c r="F205" s="28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0"/>
      <c r="Z205" s="140"/>
      <c r="AA205" s="140"/>
      <c r="AB205" s="140"/>
      <c r="AC205" s="140"/>
      <c r="AD205" s="140"/>
      <c r="AE205" s="140"/>
      <c r="AF205" s="140"/>
      <c r="AG205" s="140" t="s">
        <v>151</v>
      </c>
      <c r="AH205" s="140">
        <v>0</v>
      </c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F205" s="140"/>
      <c r="BG205" s="140"/>
      <c r="BH205" s="140"/>
    </row>
    <row r="206" spans="1:60" outlineLevel="1">
      <c r="A206" s="143"/>
      <c r="B206" s="144"/>
      <c r="C206" s="174" t="s">
        <v>320</v>
      </c>
      <c r="D206" s="146"/>
      <c r="E206" s="147">
        <v>29.07</v>
      </c>
      <c r="F206" s="28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0"/>
      <c r="Z206" s="140"/>
      <c r="AA206" s="140"/>
      <c r="AB206" s="140"/>
      <c r="AC206" s="140"/>
      <c r="AD206" s="140"/>
      <c r="AE206" s="140"/>
      <c r="AF206" s="140"/>
      <c r="AG206" s="140" t="s">
        <v>151</v>
      </c>
      <c r="AH206" s="140">
        <v>0</v>
      </c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0"/>
      <c r="BB206" s="140"/>
      <c r="BC206" s="140"/>
      <c r="BD206" s="140"/>
      <c r="BE206" s="140"/>
      <c r="BF206" s="140"/>
      <c r="BG206" s="140"/>
      <c r="BH206" s="140"/>
    </row>
    <row r="207" spans="1:60" outlineLevel="1">
      <c r="A207" s="161">
        <v>36</v>
      </c>
      <c r="B207" s="162" t="s">
        <v>321</v>
      </c>
      <c r="C207" s="173" t="s">
        <v>322</v>
      </c>
      <c r="D207" s="163" t="s">
        <v>216</v>
      </c>
      <c r="E207" s="164">
        <v>2930.08</v>
      </c>
      <c r="F207" s="284">
        <v>0</v>
      </c>
      <c r="G207" s="165">
        <f>ROUND(E207*F207,2)</f>
        <v>0</v>
      </c>
      <c r="H207" s="145">
        <v>28.8</v>
      </c>
      <c r="I207" s="145">
        <f>ROUND(E207*H207,2)</f>
        <v>84386.3</v>
      </c>
      <c r="J207" s="145">
        <v>2.4</v>
      </c>
      <c r="K207" s="145">
        <f>ROUND(E207*J207,2)</f>
        <v>7032.19</v>
      </c>
      <c r="L207" s="145">
        <v>21</v>
      </c>
      <c r="M207" s="145">
        <f>G207*(1+L207/100)</f>
        <v>0</v>
      </c>
      <c r="N207" s="145">
        <v>9.7000000000000005E-4</v>
      </c>
      <c r="O207" s="145">
        <f>ROUND(E207*N207,2)</f>
        <v>2.84</v>
      </c>
      <c r="P207" s="145">
        <v>0</v>
      </c>
      <c r="Q207" s="145">
        <f>ROUND(E207*P207,2)</f>
        <v>0</v>
      </c>
      <c r="R207" s="145"/>
      <c r="S207" s="145" t="s">
        <v>147</v>
      </c>
      <c r="T207" s="145" t="s">
        <v>147</v>
      </c>
      <c r="U207" s="145">
        <v>6.0000000000000001E-3</v>
      </c>
      <c r="V207" s="145">
        <f>ROUND(E207*U207,2)</f>
        <v>17.579999999999998</v>
      </c>
      <c r="W207" s="145"/>
      <c r="X207" s="145" t="s">
        <v>148</v>
      </c>
      <c r="Y207" s="140"/>
      <c r="Z207" s="140"/>
      <c r="AA207" s="140"/>
      <c r="AB207" s="140"/>
      <c r="AC207" s="140"/>
      <c r="AD207" s="140"/>
      <c r="AE207" s="140"/>
      <c r="AF207" s="140"/>
      <c r="AG207" s="140" t="s">
        <v>149</v>
      </c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0"/>
      <c r="BB207" s="140"/>
      <c r="BC207" s="140"/>
      <c r="BD207" s="140"/>
      <c r="BE207" s="140"/>
      <c r="BF207" s="140"/>
      <c r="BG207" s="140"/>
      <c r="BH207" s="140"/>
    </row>
    <row r="208" spans="1:60" outlineLevel="1">
      <c r="A208" s="143"/>
      <c r="B208" s="144"/>
      <c r="C208" s="174" t="s">
        <v>323</v>
      </c>
      <c r="D208" s="146"/>
      <c r="E208" s="147">
        <v>2813.8</v>
      </c>
      <c r="F208" s="28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0"/>
      <c r="Z208" s="140"/>
      <c r="AA208" s="140"/>
      <c r="AB208" s="140"/>
      <c r="AC208" s="140"/>
      <c r="AD208" s="140"/>
      <c r="AE208" s="140"/>
      <c r="AF208" s="140"/>
      <c r="AG208" s="140" t="s">
        <v>151</v>
      </c>
      <c r="AH208" s="140">
        <v>0</v>
      </c>
      <c r="AI208" s="140"/>
      <c r="AJ208" s="140"/>
      <c r="AK208" s="140"/>
      <c r="AL208" s="140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  <c r="BH208" s="140"/>
    </row>
    <row r="209" spans="1:60" outlineLevel="1">
      <c r="A209" s="143"/>
      <c r="B209" s="144"/>
      <c r="C209" s="174" t="s">
        <v>324</v>
      </c>
      <c r="D209" s="146"/>
      <c r="E209" s="147">
        <v>116.28</v>
      </c>
      <c r="F209" s="28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0"/>
      <c r="Z209" s="140"/>
      <c r="AA209" s="140"/>
      <c r="AB209" s="140"/>
      <c r="AC209" s="140"/>
      <c r="AD209" s="140"/>
      <c r="AE209" s="140"/>
      <c r="AF209" s="140"/>
      <c r="AG209" s="140" t="s">
        <v>151</v>
      </c>
      <c r="AH209" s="140">
        <v>0</v>
      </c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0"/>
      <c r="BD209" s="140"/>
      <c r="BE209" s="140"/>
      <c r="BF209" s="140"/>
      <c r="BG209" s="140"/>
      <c r="BH209" s="140"/>
    </row>
    <row r="210" spans="1:60" outlineLevel="1">
      <c r="A210" s="161">
        <v>37</v>
      </c>
      <c r="B210" s="162" t="s">
        <v>325</v>
      </c>
      <c r="C210" s="173" t="s">
        <v>326</v>
      </c>
      <c r="D210" s="163" t="s">
        <v>216</v>
      </c>
      <c r="E210" s="164">
        <v>732.52</v>
      </c>
      <c r="F210" s="284">
        <v>0</v>
      </c>
      <c r="G210" s="165">
        <f>ROUND(E210*F210,2)</f>
        <v>0</v>
      </c>
      <c r="H210" s="145">
        <v>0</v>
      </c>
      <c r="I210" s="145">
        <f>ROUND(E210*H210,2)</f>
        <v>0</v>
      </c>
      <c r="J210" s="145">
        <v>59.9</v>
      </c>
      <c r="K210" s="145">
        <f>ROUND(E210*J210,2)</f>
        <v>43877.95</v>
      </c>
      <c r="L210" s="145">
        <v>21</v>
      </c>
      <c r="M210" s="145">
        <f>G210*(1+L210/100)</f>
        <v>0</v>
      </c>
      <c r="N210" s="145">
        <v>0</v>
      </c>
      <c r="O210" s="145">
        <f>ROUND(E210*N210,2)</f>
        <v>0</v>
      </c>
      <c r="P210" s="145">
        <v>0</v>
      </c>
      <c r="Q210" s="145">
        <f>ROUND(E210*P210,2)</f>
        <v>0</v>
      </c>
      <c r="R210" s="145"/>
      <c r="S210" s="145" t="s">
        <v>147</v>
      </c>
      <c r="T210" s="145" t="s">
        <v>147</v>
      </c>
      <c r="U210" s="145">
        <v>0.126</v>
      </c>
      <c r="V210" s="145">
        <f>ROUND(E210*U210,2)</f>
        <v>92.3</v>
      </c>
      <c r="W210" s="145"/>
      <c r="X210" s="145" t="s">
        <v>148</v>
      </c>
      <c r="Y210" s="140"/>
      <c r="Z210" s="140"/>
      <c r="AA210" s="140"/>
      <c r="AB210" s="140"/>
      <c r="AC210" s="140"/>
      <c r="AD210" s="140"/>
      <c r="AE210" s="140"/>
      <c r="AF210" s="140"/>
      <c r="AG210" s="140" t="s">
        <v>149</v>
      </c>
      <c r="AH210" s="140"/>
      <c r="AI210" s="140"/>
      <c r="AJ210" s="140"/>
      <c r="AK210" s="140"/>
      <c r="AL210" s="140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  <c r="BH210" s="140"/>
    </row>
    <row r="211" spans="1:60" outlineLevel="1">
      <c r="A211" s="143"/>
      <c r="B211" s="144"/>
      <c r="C211" s="174" t="s">
        <v>319</v>
      </c>
      <c r="D211" s="146"/>
      <c r="E211" s="147">
        <v>703.45</v>
      </c>
      <c r="F211" s="28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0"/>
      <c r="Z211" s="140"/>
      <c r="AA211" s="140"/>
      <c r="AB211" s="140"/>
      <c r="AC211" s="140"/>
      <c r="AD211" s="140"/>
      <c r="AE211" s="140"/>
      <c r="AF211" s="140"/>
      <c r="AG211" s="140" t="s">
        <v>151</v>
      </c>
      <c r="AH211" s="140">
        <v>0</v>
      </c>
      <c r="AI211" s="140"/>
      <c r="AJ211" s="140"/>
      <c r="AK211" s="140"/>
      <c r="AL211" s="140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0"/>
      <c r="BB211" s="140"/>
      <c r="BC211" s="140"/>
      <c r="BD211" s="140"/>
      <c r="BE211" s="140"/>
      <c r="BF211" s="140"/>
      <c r="BG211" s="140"/>
      <c r="BH211" s="140"/>
    </row>
    <row r="212" spans="1:60" outlineLevel="1">
      <c r="A212" s="143"/>
      <c r="B212" s="144"/>
      <c r="C212" s="174" t="s">
        <v>320</v>
      </c>
      <c r="D212" s="146"/>
      <c r="E212" s="147">
        <v>29.07</v>
      </c>
      <c r="F212" s="28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0"/>
      <c r="Z212" s="140"/>
      <c r="AA212" s="140"/>
      <c r="AB212" s="140"/>
      <c r="AC212" s="140"/>
      <c r="AD212" s="140"/>
      <c r="AE212" s="140"/>
      <c r="AF212" s="140"/>
      <c r="AG212" s="140" t="s">
        <v>151</v>
      </c>
      <c r="AH212" s="140">
        <v>0</v>
      </c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  <c r="BH212" s="140"/>
    </row>
    <row r="213" spans="1:60" outlineLevel="1">
      <c r="A213" s="161">
        <v>38</v>
      </c>
      <c r="B213" s="162" t="s">
        <v>327</v>
      </c>
      <c r="C213" s="173" t="s">
        <v>328</v>
      </c>
      <c r="D213" s="163" t="s">
        <v>216</v>
      </c>
      <c r="E213" s="164">
        <v>579.54999999999995</v>
      </c>
      <c r="F213" s="284">
        <v>0</v>
      </c>
      <c r="G213" s="165">
        <f>ROUND(E213*F213,2)</f>
        <v>0</v>
      </c>
      <c r="H213" s="145">
        <v>36.119999999999997</v>
      </c>
      <c r="I213" s="145">
        <f>ROUND(E213*H213,2)</f>
        <v>20933.349999999999</v>
      </c>
      <c r="J213" s="145">
        <v>70.88</v>
      </c>
      <c r="K213" s="145">
        <f>ROUND(E213*J213,2)</f>
        <v>41078.5</v>
      </c>
      <c r="L213" s="145">
        <v>21</v>
      </c>
      <c r="M213" s="145">
        <f>G213*(1+L213/100)</f>
        <v>0</v>
      </c>
      <c r="N213" s="145">
        <v>1.2099999999999999E-3</v>
      </c>
      <c r="O213" s="145">
        <f>ROUND(E213*N213,2)</f>
        <v>0.7</v>
      </c>
      <c r="P213" s="145">
        <v>0</v>
      </c>
      <c r="Q213" s="145">
        <f>ROUND(E213*P213,2)</f>
        <v>0</v>
      </c>
      <c r="R213" s="145"/>
      <c r="S213" s="145" t="s">
        <v>147</v>
      </c>
      <c r="T213" s="145" t="s">
        <v>147</v>
      </c>
      <c r="U213" s="145">
        <v>0.18</v>
      </c>
      <c r="V213" s="145">
        <f>ROUND(E213*U213,2)</f>
        <v>104.32</v>
      </c>
      <c r="W213" s="145"/>
      <c r="X213" s="145" t="s">
        <v>148</v>
      </c>
      <c r="Y213" s="140"/>
      <c r="Z213" s="140"/>
      <c r="AA213" s="140"/>
      <c r="AB213" s="140"/>
      <c r="AC213" s="140"/>
      <c r="AD213" s="140"/>
      <c r="AE213" s="140"/>
      <c r="AF213" s="140"/>
      <c r="AG213" s="140" t="s">
        <v>149</v>
      </c>
      <c r="AH213" s="140"/>
      <c r="AI213" s="140"/>
      <c r="AJ213" s="140"/>
      <c r="AK213" s="140"/>
      <c r="AL213" s="140"/>
      <c r="AM213" s="140"/>
      <c r="AN213" s="140"/>
      <c r="AO213" s="140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0"/>
      <c r="BB213" s="140"/>
      <c r="BC213" s="140"/>
      <c r="BD213" s="140"/>
      <c r="BE213" s="140"/>
      <c r="BF213" s="140"/>
      <c r="BG213" s="140"/>
      <c r="BH213" s="140"/>
    </row>
    <row r="214" spans="1:60" outlineLevel="1">
      <c r="A214" s="143"/>
      <c r="B214" s="144"/>
      <c r="C214" s="174" t="s">
        <v>329</v>
      </c>
      <c r="D214" s="146"/>
      <c r="E214" s="147">
        <v>91.09</v>
      </c>
      <c r="F214" s="28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0"/>
      <c r="Z214" s="140"/>
      <c r="AA214" s="140"/>
      <c r="AB214" s="140"/>
      <c r="AC214" s="140"/>
      <c r="AD214" s="140"/>
      <c r="AE214" s="140"/>
      <c r="AF214" s="140"/>
      <c r="AG214" s="140" t="s">
        <v>151</v>
      </c>
      <c r="AH214" s="140">
        <v>0</v>
      </c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F214" s="140"/>
      <c r="BG214" s="140"/>
      <c r="BH214" s="140"/>
    </row>
    <row r="215" spans="1:60" outlineLevel="1">
      <c r="A215" s="143"/>
      <c r="B215" s="144"/>
      <c r="C215" s="174" t="s">
        <v>247</v>
      </c>
      <c r="D215" s="146"/>
      <c r="E215" s="147">
        <v>73.650000000000006</v>
      </c>
      <c r="F215" s="28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0"/>
      <c r="Z215" s="140"/>
      <c r="AA215" s="140"/>
      <c r="AB215" s="140"/>
      <c r="AC215" s="140"/>
      <c r="AD215" s="140"/>
      <c r="AE215" s="140"/>
      <c r="AF215" s="140"/>
      <c r="AG215" s="140" t="s">
        <v>151</v>
      </c>
      <c r="AH215" s="140">
        <v>0</v>
      </c>
      <c r="AI215" s="140"/>
      <c r="AJ215" s="140"/>
      <c r="AK215" s="140"/>
      <c r="AL215" s="140"/>
      <c r="AM215" s="140"/>
      <c r="AN215" s="140"/>
      <c r="AO215" s="140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</row>
    <row r="216" spans="1:60" outlineLevel="1">
      <c r="A216" s="143"/>
      <c r="B216" s="144"/>
      <c r="C216" s="174" t="s">
        <v>248</v>
      </c>
      <c r="D216" s="146"/>
      <c r="E216" s="147">
        <v>414.81</v>
      </c>
      <c r="F216" s="28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0"/>
      <c r="Z216" s="140"/>
      <c r="AA216" s="140"/>
      <c r="AB216" s="140"/>
      <c r="AC216" s="140"/>
      <c r="AD216" s="140"/>
      <c r="AE216" s="140"/>
      <c r="AF216" s="140"/>
      <c r="AG216" s="140" t="s">
        <v>151</v>
      </c>
      <c r="AH216" s="140">
        <v>0</v>
      </c>
      <c r="AI216" s="140"/>
      <c r="AJ216" s="140"/>
      <c r="AK216" s="140"/>
      <c r="AL216" s="140"/>
      <c r="AM216" s="140"/>
      <c r="AN216" s="140"/>
      <c r="AO216" s="140"/>
      <c r="AP216" s="140"/>
      <c r="AQ216" s="140"/>
      <c r="AR216" s="140"/>
      <c r="AS216" s="140"/>
      <c r="AT216" s="140"/>
      <c r="AU216" s="140"/>
      <c r="AV216" s="140"/>
      <c r="AW216" s="140"/>
      <c r="AX216" s="140"/>
      <c r="AY216" s="140"/>
      <c r="AZ216" s="140"/>
      <c r="BA216" s="140"/>
      <c r="BB216" s="140"/>
      <c r="BC216" s="140"/>
      <c r="BD216" s="140"/>
      <c r="BE216" s="140"/>
      <c r="BF216" s="140"/>
      <c r="BG216" s="140"/>
      <c r="BH216" s="140"/>
    </row>
    <row r="217" spans="1:60" ht="28">
      <c r="A217" s="155" t="s">
        <v>142</v>
      </c>
      <c r="B217" s="156" t="s">
        <v>80</v>
      </c>
      <c r="C217" s="172" t="s">
        <v>81</v>
      </c>
      <c r="D217" s="157"/>
      <c r="E217" s="158"/>
      <c r="F217" s="287"/>
      <c r="G217" s="160">
        <f>SUMIF(AG218:AG225,"&lt;&gt;NOR",G218:G225)</f>
        <v>0</v>
      </c>
      <c r="H217" s="154"/>
      <c r="I217" s="154">
        <f>SUM(I218:I225)</f>
        <v>828.76</v>
      </c>
      <c r="J217" s="154"/>
      <c r="K217" s="154">
        <f>SUM(K218:K225)</f>
        <v>89509.27</v>
      </c>
      <c r="L217" s="154"/>
      <c r="M217" s="154">
        <f>SUM(M218:M225)</f>
        <v>0</v>
      </c>
      <c r="N217" s="154"/>
      <c r="O217" s="154">
        <f>SUM(O218:O225)</f>
        <v>0.02</v>
      </c>
      <c r="P217" s="154"/>
      <c r="Q217" s="154">
        <f>SUM(Q218:Q225)</f>
        <v>0</v>
      </c>
      <c r="R217" s="154"/>
      <c r="S217" s="154"/>
      <c r="T217" s="154"/>
      <c r="U217" s="154"/>
      <c r="V217" s="154">
        <f>SUM(V218:V225)</f>
        <v>178.5</v>
      </c>
      <c r="W217" s="154"/>
      <c r="X217" s="154"/>
      <c r="AG217" t="s">
        <v>143</v>
      </c>
    </row>
    <row r="218" spans="1:60" outlineLevel="1">
      <c r="A218" s="161">
        <v>39</v>
      </c>
      <c r="B218" s="162" t="s">
        <v>330</v>
      </c>
      <c r="C218" s="173" t="s">
        <v>331</v>
      </c>
      <c r="D218" s="163" t="s">
        <v>216</v>
      </c>
      <c r="E218" s="164">
        <v>579.54999999999995</v>
      </c>
      <c r="F218" s="284">
        <v>0</v>
      </c>
      <c r="G218" s="165">
        <f>ROUND(E218*F218,2)</f>
        <v>0</v>
      </c>
      <c r="H218" s="145">
        <v>1.43</v>
      </c>
      <c r="I218" s="145">
        <f>ROUND(E218*H218,2)</f>
        <v>828.76</v>
      </c>
      <c r="J218" s="145">
        <v>114.07</v>
      </c>
      <c r="K218" s="145">
        <f>ROUND(E218*J218,2)</f>
        <v>66109.27</v>
      </c>
      <c r="L218" s="145">
        <v>21</v>
      </c>
      <c r="M218" s="145">
        <f>G218*(1+L218/100)</f>
        <v>0</v>
      </c>
      <c r="N218" s="145">
        <v>4.0000000000000003E-5</v>
      </c>
      <c r="O218" s="145">
        <f>ROUND(E218*N218,2)</f>
        <v>0.02</v>
      </c>
      <c r="P218" s="145">
        <v>0</v>
      </c>
      <c r="Q218" s="145">
        <f>ROUND(E218*P218,2)</f>
        <v>0</v>
      </c>
      <c r="R218" s="145"/>
      <c r="S218" s="145" t="s">
        <v>147</v>
      </c>
      <c r="T218" s="145" t="s">
        <v>147</v>
      </c>
      <c r="U218" s="145">
        <v>0.308</v>
      </c>
      <c r="V218" s="145">
        <f>ROUND(E218*U218,2)</f>
        <v>178.5</v>
      </c>
      <c r="W218" s="145"/>
      <c r="X218" s="145" t="s">
        <v>148</v>
      </c>
      <c r="Y218" s="140"/>
      <c r="Z218" s="140"/>
      <c r="AA218" s="140"/>
      <c r="AB218" s="140"/>
      <c r="AC218" s="140"/>
      <c r="AD218" s="140"/>
      <c r="AE218" s="140"/>
      <c r="AF218" s="140"/>
      <c r="AG218" s="140" t="s">
        <v>149</v>
      </c>
      <c r="AH218" s="140"/>
      <c r="AI218" s="140"/>
      <c r="AJ218" s="140"/>
      <c r="AK218" s="140"/>
      <c r="AL218" s="140"/>
      <c r="AM218" s="140"/>
      <c r="AN218" s="140"/>
      <c r="AO218" s="140"/>
      <c r="AP218" s="140"/>
      <c r="AQ218" s="140"/>
      <c r="AR218" s="140"/>
      <c r="AS218" s="140"/>
      <c r="AT218" s="140"/>
      <c r="AU218" s="140"/>
      <c r="AV218" s="140"/>
      <c r="AW218" s="140"/>
      <c r="AX218" s="140"/>
      <c r="AY218" s="140"/>
      <c r="AZ218" s="140"/>
      <c r="BA218" s="140"/>
      <c r="BB218" s="140"/>
      <c r="BC218" s="140"/>
      <c r="BD218" s="140"/>
      <c r="BE218" s="140"/>
      <c r="BF218" s="140"/>
      <c r="BG218" s="140"/>
      <c r="BH218" s="140"/>
    </row>
    <row r="219" spans="1:60" outlineLevel="1">
      <c r="A219" s="143"/>
      <c r="B219" s="144"/>
      <c r="C219" s="174" t="s">
        <v>329</v>
      </c>
      <c r="D219" s="146"/>
      <c r="E219" s="147">
        <v>91.09</v>
      </c>
      <c r="F219" s="28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0"/>
      <c r="Z219" s="140"/>
      <c r="AA219" s="140"/>
      <c r="AB219" s="140"/>
      <c r="AC219" s="140"/>
      <c r="AD219" s="140"/>
      <c r="AE219" s="140"/>
      <c r="AF219" s="140"/>
      <c r="AG219" s="140" t="s">
        <v>151</v>
      </c>
      <c r="AH219" s="140">
        <v>0</v>
      </c>
      <c r="AI219" s="140"/>
      <c r="AJ219" s="140"/>
      <c r="AK219" s="140"/>
      <c r="AL219" s="140"/>
      <c r="AM219" s="140"/>
      <c r="AN219" s="140"/>
      <c r="AO219" s="140"/>
      <c r="AP219" s="140"/>
      <c r="AQ219" s="140"/>
      <c r="AR219" s="140"/>
      <c r="AS219" s="140"/>
      <c r="AT219" s="140"/>
      <c r="AU219" s="140"/>
      <c r="AV219" s="140"/>
      <c r="AW219" s="140"/>
      <c r="AX219" s="140"/>
      <c r="AY219" s="140"/>
      <c r="AZ219" s="140"/>
      <c r="BA219" s="140"/>
      <c r="BB219" s="140"/>
      <c r="BC219" s="140"/>
      <c r="BD219" s="140"/>
      <c r="BE219" s="140"/>
      <c r="BF219" s="140"/>
      <c r="BG219" s="140"/>
      <c r="BH219" s="140"/>
    </row>
    <row r="220" spans="1:60" outlineLevel="1">
      <c r="A220" s="143"/>
      <c r="B220" s="144"/>
      <c r="C220" s="174" t="s">
        <v>247</v>
      </c>
      <c r="D220" s="146"/>
      <c r="E220" s="147">
        <v>73.650000000000006</v>
      </c>
      <c r="F220" s="28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0"/>
      <c r="Z220" s="140"/>
      <c r="AA220" s="140"/>
      <c r="AB220" s="140"/>
      <c r="AC220" s="140"/>
      <c r="AD220" s="140"/>
      <c r="AE220" s="140"/>
      <c r="AF220" s="140"/>
      <c r="AG220" s="140" t="s">
        <v>151</v>
      </c>
      <c r="AH220" s="140">
        <v>0</v>
      </c>
      <c r="AI220" s="140"/>
      <c r="AJ220" s="140"/>
      <c r="AK220" s="140"/>
      <c r="AL220" s="140"/>
      <c r="AM220" s="140"/>
      <c r="AN220" s="140"/>
      <c r="AO220" s="140"/>
      <c r="AP220" s="140"/>
      <c r="AQ220" s="140"/>
      <c r="AR220" s="140"/>
      <c r="AS220" s="140"/>
      <c r="AT220" s="140"/>
      <c r="AU220" s="140"/>
      <c r="AV220" s="140"/>
      <c r="AW220" s="140"/>
      <c r="AX220" s="140"/>
      <c r="AY220" s="140"/>
      <c r="AZ220" s="140"/>
      <c r="BA220" s="140"/>
      <c r="BB220" s="140"/>
      <c r="BC220" s="140"/>
      <c r="BD220" s="140"/>
      <c r="BE220" s="140"/>
      <c r="BF220" s="140"/>
      <c r="BG220" s="140"/>
      <c r="BH220" s="140"/>
    </row>
    <row r="221" spans="1:60" outlineLevel="1">
      <c r="A221" s="143"/>
      <c r="B221" s="144"/>
      <c r="C221" s="174" t="s">
        <v>248</v>
      </c>
      <c r="D221" s="146"/>
      <c r="E221" s="147">
        <v>414.81</v>
      </c>
      <c r="F221" s="28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0"/>
      <c r="Z221" s="140"/>
      <c r="AA221" s="140"/>
      <c r="AB221" s="140"/>
      <c r="AC221" s="140"/>
      <c r="AD221" s="140"/>
      <c r="AE221" s="140"/>
      <c r="AF221" s="140"/>
      <c r="AG221" s="140" t="s">
        <v>151</v>
      </c>
      <c r="AH221" s="140">
        <v>0</v>
      </c>
      <c r="AI221" s="140"/>
      <c r="AJ221" s="140"/>
      <c r="AK221" s="140"/>
      <c r="AL221" s="140"/>
      <c r="AM221" s="140"/>
      <c r="AN221" s="140"/>
      <c r="AO221" s="140"/>
      <c r="AP221" s="140"/>
      <c r="AQ221" s="140"/>
      <c r="AR221" s="140"/>
      <c r="AS221" s="140"/>
      <c r="AT221" s="140"/>
      <c r="AU221" s="140"/>
      <c r="AV221" s="140"/>
      <c r="AW221" s="140"/>
      <c r="AX221" s="140"/>
      <c r="AY221" s="140"/>
      <c r="AZ221" s="140"/>
      <c r="BA221" s="140"/>
      <c r="BB221" s="140"/>
      <c r="BC221" s="140"/>
      <c r="BD221" s="140"/>
      <c r="BE221" s="140"/>
      <c r="BF221" s="140"/>
      <c r="BG221" s="140"/>
      <c r="BH221" s="140"/>
    </row>
    <row r="222" spans="1:60" ht="24" outlineLevel="1">
      <c r="A222" s="166">
        <v>40</v>
      </c>
      <c r="B222" s="167" t="s">
        <v>332</v>
      </c>
      <c r="C222" s="179" t="s">
        <v>333</v>
      </c>
      <c r="D222" s="168" t="s">
        <v>334</v>
      </c>
      <c r="E222" s="169">
        <v>12</v>
      </c>
      <c r="F222" s="286">
        <v>0</v>
      </c>
      <c r="G222" s="170">
        <f>ROUND(E222*F222,2)</f>
        <v>0</v>
      </c>
      <c r="H222" s="145">
        <v>0</v>
      </c>
      <c r="I222" s="145">
        <f>ROUND(E222*H222,2)</f>
        <v>0</v>
      </c>
      <c r="J222" s="145">
        <v>900</v>
      </c>
      <c r="K222" s="145">
        <f>ROUND(E222*J222,2)</f>
        <v>10800</v>
      </c>
      <c r="L222" s="145">
        <v>21</v>
      </c>
      <c r="M222" s="145">
        <f>G222*(1+L222/100)</f>
        <v>0</v>
      </c>
      <c r="N222" s="145">
        <v>0</v>
      </c>
      <c r="O222" s="145">
        <f>ROUND(E222*N222,2)</f>
        <v>0</v>
      </c>
      <c r="P222" s="145">
        <v>0</v>
      </c>
      <c r="Q222" s="145">
        <f>ROUND(E222*P222,2)</f>
        <v>0</v>
      </c>
      <c r="R222" s="145"/>
      <c r="S222" s="145" t="s">
        <v>308</v>
      </c>
      <c r="T222" s="145" t="s">
        <v>309</v>
      </c>
      <c r="U222" s="145">
        <v>0</v>
      </c>
      <c r="V222" s="145">
        <f>ROUND(E222*U222,2)</f>
        <v>0</v>
      </c>
      <c r="W222" s="145"/>
      <c r="X222" s="145" t="s">
        <v>148</v>
      </c>
      <c r="Y222" s="140"/>
      <c r="Z222" s="140"/>
      <c r="AA222" s="140"/>
      <c r="AB222" s="140"/>
      <c r="AC222" s="140"/>
      <c r="AD222" s="140"/>
      <c r="AE222" s="140"/>
      <c r="AF222" s="140"/>
      <c r="AG222" s="140" t="s">
        <v>149</v>
      </c>
      <c r="AH222" s="140"/>
      <c r="AI222" s="140"/>
      <c r="AJ222" s="140"/>
      <c r="AK222" s="140"/>
      <c r="AL222" s="140"/>
      <c r="AM222" s="140"/>
      <c r="AN222" s="140"/>
      <c r="AO222" s="140"/>
      <c r="AP222" s="140"/>
      <c r="AQ222" s="140"/>
      <c r="AR222" s="140"/>
      <c r="AS222" s="140"/>
      <c r="AT222" s="140"/>
      <c r="AU222" s="140"/>
      <c r="AV222" s="140"/>
      <c r="AW222" s="140"/>
      <c r="AX222" s="140"/>
      <c r="AY222" s="140"/>
      <c r="AZ222" s="140"/>
      <c r="BA222" s="140"/>
      <c r="BB222" s="140"/>
      <c r="BC222" s="140"/>
      <c r="BD222" s="140"/>
      <c r="BE222" s="140"/>
      <c r="BF222" s="140"/>
      <c r="BG222" s="140"/>
      <c r="BH222" s="140"/>
    </row>
    <row r="223" spans="1:60" ht="24" outlineLevel="1">
      <c r="A223" s="166">
        <v>41</v>
      </c>
      <c r="B223" s="167" t="s">
        <v>335</v>
      </c>
      <c r="C223" s="179" t="s">
        <v>333</v>
      </c>
      <c r="D223" s="168" t="s">
        <v>334</v>
      </c>
      <c r="E223" s="169">
        <v>12</v>
      </c>
      <c r="F223" s="286">
        <v>0</v>
      </c>
      <c r="G223" s="170">
        <f>ROUND(E223*F223,2)</f>
        <v>0</v>
      </c>
      <c r="H223" s="145">
        <v>0</v>
      </c>
      <c r="I223" s="145">
        <f>ROUND(E223*H223,2)</f>
        <v>0</v>
      </c>
      <c r="J223" s="145">
        <v>900</v>
      </c>
      <c r="K223" s="145">
        <f>ROUND(E223*J223,2)</f>
        <v>10800</v>
      </c>
      <c r="L223" s="145">
        <v>21</v>
      </c>
      <c r="M223" s="145">
        <f>G223*(1+L223/100)</f>
        <v>0</v>
      </c>
      <c r="N223" s="145">
        <v>0</v>
      </c>
      <c r="O223" s="145">
        <f>ROUND(E223*N223,2)</f>
        <v>0</v>
      </c>
      <c r="P223" s="145">
        <v>0</v>
      </c>
      <c r="Q223" s="145">
        <f>ROUND(E223*P223,2)</f>
        <v>0</v>
      </c>
      <c r="R223" s="145"/>
      <c r="S223" s="145" t="s">
        <v>308</v>
      </c>
      <c r="T223" s="145" t="s">
        <v>309</v>
      </c>
      <c r="U223" s="145">
        <v>0</v>
      </c>
      <c r="V223" s="145">
        <f>ROUND(E223*U223,2)</f>
        <v>0</v>
      </c>
      <c r="W223" s="145"/>
      <c r="X223" s="145" t="s">
        <v>148</v>
      </c>
      <c r="Y223" s="140"/>
      <c r="Z223" s="140"/>
      <c r="AA223" s="140"/>
      <c r="AB223" s="140"/>
      <c r="AC223" s="140"/>
      <c r="AD223" s="140"/>
      <c r="AE223" s="140"/>
      <c r="AF223" s="140"/>
      <c r="AG223" s="140" t="s">
        <v>149</v>
      </c>
      <c r="AH223" s="140"/>
      <c r="AI223" s="140"/>
      <c r="AJ223" s="140"/>
      <c r="AK223" s="140"/>
      <c r="AL223" s="140"/>
      <c r="AM223" s="140"/>
      <c r="AN223" s="140"/>
      <c r="AO223" s="140"/>
      <c r="AP223" s="140"/>
      <c r="AQ223" s="140"/>
      <c r="AR223" s="140"/>
      <c r="AS223" s="140"/>
      <c r="AT223" s="140"/>
      <c r="AU223" s="140"/>
      <c r="AV223" s="140"/>
      <c r="AW223" s="140"/>
      <c r="AX223" s="140"/>
      <c r="AY223" s="140"/>
      <c r="AZ223" s="140"/>
      <c r="BA223" s="140"/>
      <c r="BB223" s="140"/>
      <c r="BC223" s="140"/>
      <c r="BD223" s="140"/>
      <c r="BE223" s="140"/>
      <c r="BF223" s="140"/>
      <c r="BG223" s="140"/>
      <c r="BH223" s="140"/>
    </row>
    <row r="224" spans="1:60" ht="24" outlineLevel="1">
      <c r="A224" s="166">
        <v>42</v>
      </c>
      <c r="B224" s="167" t="s">
        <v>336</v>
      </c>
      <c r="C224" s="179" t="s">
        <v>333</v>
      </c>
      <c r="D224" s="168" t="s">
        <v>334</v>
      </c>
      <c r="E224" s="169">
        <v>1</v>
      </c>
      <c r="F224" s="286">
        <v>0</v>
      </c>
      <c r="G224" s="170">
        <f>ROUND(E224*F224,2)</f>
        <v>0</v>
      </c>
      <c r="H224" s="145">
        <v>0</v>
      </c>
      <c r="I224" s="145">
        <f>ROUND(E224*H224,2)</f>
        <v>0</v>
      </c>
      <c r="J224" s="145">
        <v>900</v>
      </c>
      <c r="K224" s="145">
        <f>ROUND(E224*J224,2)</f>
        <v>900</v>
      </c>
      <c r="L224" s="145">
        <v>21</v>
      </c>
      <c r="M224" s="145">
        <f>G224*(1+L224/100)</f>
        <v>0</v>
      </c>
      <c r="N224" s="145">
        <v>0</v>
      </c>
      <c r="O224" s="145">
        <f>ROUND(E224*N224,2)</f>
        <v>0</v>
      </c>
      <c r="P224" s="145">
        <v>0</v>
      </c>
      <c r="Q224" s="145">
        <f>ROUND(E224*P224,2)</f>
        <v>0</v>
      </c>
      <c r="R224" s="145"/>
      <c r="S224" s="145" t="s">
        <v>308</v>
      </c>
      <c r="T224" s="145" t="s">
        <v>309</v>
      </c>
      <c r="U224" s="145">
        <v>0</v>
      </c>
      <c r="V224" s="145">
        <f>ROUND(E224*U224,2)</f>
        <v>0</v>
      </c>
      <c r="W224" s="145"/>
      <c r="X224" s="145" t="s">
        <v>148</v>
      </c>
      <c r="Y224" s="140"/>
      <c r="Z224" s="140"/>
      <c r="AA224" s="140"/>
      <c r="AB224" s="140"/>
      <c r="AC224" s="140"/>
      <c r="AD224" s="140"/>
      <c r="AE224" s="140"/>
      <c r="AF224" s="140"/>
      <c r="AG224" s="140" t="s">
        <v>149</v>
      </c>
      <c r="AH224" s="140"/>
      <c r="AI224" s="140"/>
      <c r="AJ224" s="140"/>
      <c r="AK224" s="140"/>
      <c r="AL224" s="140"/>
      <c r="AM224" s="140"/>
      <c r="AN224" s="140"/>
      <c r="AO224" s="140"/>
      <c r="AP224" s="140"/>
      <c r="AQ224" s="140"/>
      <c r="AR224" s="140"/>
      <c r="AS224" s="140"/>
      <c r="AT224" s="140"/>
      <c r="AU224" s="140"/>
      <c r="AV224" s="140"/>
      <c r="AW224" s="140"/>
      <c r="AX224" s="140"/>
      <c r="AY224" s="140"/>
      <c r="AZ224" s="140"/>
      <c r="BA224" s="140"/>
      <c r="BB224" s="140"/>
      <c r="BC224" s="140"/>
      <c r="BD224" s="140"/>
      <c r="BE224" s="140"/>
      <c r="BF224" s="140"/>
      <c r="BG224" s="140"/>
      <c r="BH224" s="140"/>
    </row>
    <row r="225" spans="1:60" ht="24" outlineLevel="1">
      <c r="A225" s="166">
        <v>43</v>
      </c>
      <c r="B225" s="167" t="s">
        <v>336</v>
      </c>
      <c r="C225" s="179" t="s">
        <v>333</v>
      </c>
      <c r="D225" s="168" t="s">
        <v>334</v>
      </c>
      <c r="E225" s="169">
        <v>1</v>
      </c>
      <c r="F225" s="286">
        <v>0</v>
      </c>
      <c r="G225" s="170">
        <f>ROUND(E225*F225,2)</f>
        <v>0</v>
      </c>
      <c r="H225" s="145">
        <v>0</v>
      </c>
      <c r="I225" s="145">
        <f>ROUND(E225*H225,2)</f>
        <v>0</v>
      </c>
      <c r="J225" s="145">
        <v>900</v>
      </c>
      <c r="K225" s="145">
        <f>ROUND(E225*J225,2)</f>
        <v>900</v>
      </c>
      <c r="L225" s="145">
        <v>21</v>
      </c>
      <c r="M225" s="145">
        <f>G225*(1+L225/100)</f>
        <v>0</v>
      </c>
      <c r="N225" s="145">
        <v>0</v>
      </c>
      <c r="O225" s="145">
        <f>ROUND(E225*N225,2)</f>
        <v>0</v>
      </c>
      <c r="P225" s="145">
        <v>0</v>
      </c>
      <c r="Q225" s="145">
        <f>ROUND(E225*P225,2)</f>
        <v>0</v>
      </c>
      <c r="R225" s="145"/>
      <c r="S225" s="145" t="s">
        <v>308</v>
      </c>
      <c r="T225" s="145" t="s">
        <v>309</v>
      </c>
      <c r="U225" s="145">
        <v>0</v>
      </c>
      <c r="V225" s="145">
        <f>ROUND(E225*U225,2)</f>
        <v>0</v>
      </c>
      <c r="W225" s="145"/>
      <c r="X225" s="145" t="s">
        <v>148</v>
      </c>
      <c r="Y225" s="140"/>
      <c r="Z225" s="140"/>
      <c r="AA225" s="140"/>
      <c r="AB225" s="140"/>
      <c r="AC225" s="140"/>
      <c r="AD225" s="140"/>
      <c r="AE225" s="140"/>
      <c r="AF225" s="140"/>
      <c r="AG225" s="140" t="s">
        <v>149</v>
      </c>
      <c r="AH225" s="140"/>
      <c r="AI225" s="140"/>
      <c r="AJ225" s="140"/>
      <c r="AK225" s="140"/>
      <c r="AL225" s="140"/>
      <c r="AM225" s="140"/>
      <c r="AN225" s="140"/>
      <c r="AO225" s="140"/>
      <c r="AP225" s="140"/>
      <c r="AQ225" s="140"/>
      <c r="AR225" s="140"/>
      <c r="AS225" s="140"/>
      <c r="AT225" s="140"/>
      <c r="AU225" s="140"/>
      <c r="AV225" s="140"/>
      <c r="AW225" s="140"/>
      <c r="AX225" s="140"/>
      <c r="AY225" s="140"/>
      <c r="AZ225" s="140"/>
      <c r="BA225" s="140"/>
      <c r="BB225" s="140"/>
      <c r="BC225" s="140"/>
      <c r="BD225" s="140"/>
      <c r="BE225" s="140"/>
      <c r="BF225" s="140"/>
      <c r="BG225" s="140"/>
      <c r="BH225" s="140"/>
    </row>
    <row r="226" spans="1:60" ht="14">
      <c r="A226" s="155" t="s">
        <v>142</v>
      </c>
      <c r="B226" s="156" t="s">
        <v>82</v>
      </c>
      <c r="C226" s="172" t="s">
        <v>83</v>
      </c>
      <c r="D226" s="157"/>
      <c r="E226" s="158"/>
      <c r="F226" s="287"/>
      <c r="G226" s="160">
        <f>SUMIF(AG227:AG287,"&lt;&gt;NOR",G227:G287)</f>
        <v>0</v>
      </c>
      <c r="H226" s="154"/>
      <c r="I226" s="154">
        <f>SUM(I227:I287)</f>
        <v>5163.4699999999993</v>
      </c>
      <c r="J226" s="154"/>
      <c r="K226" s="154">
        <f>SUM(K227:K287)</f>
        <v>635631.68999999983</v>
      </c>
      <c r="L226" s="154"/>
      <c r="M226" s="154">
        <f>SUM(M227:M287)</f>
        <v>0</v>
      </c>
      <c r="N226" s="154"/>
      <c r="O226" s="154">
        <f>SUM(O227:O287)</f>
        <v>0.22000000000000003</v>
      </c>
      <c r="P226" s="154"/>
      <c r="Q226" s="154">
        <f>SUM(Q227:Q287)</f>
        <v>347.89</v>
      </c>
      <c r="R226" s="154"/>
      <c r="S226" s="154"/>
      <c r="T226" s="154"/>
      <c r="U226" s="154"/>
      <c r="V226" s="154">
        <f>SUM(V227:V287)</f>
        <v>1694.3999999999999</v>
      </c>
      <c r="W226" s="154"/>
      <c r="X226" s="154"/>
      <c r="AG226" t="s">
        <v>143</v>
      </c>
    </row>
    <row r="227" spans="1:60" outlineLevel="1">
      <c r="A227" s="161">
        <v>44</v>
      </c>
      <c r="B227" s="162" t="s">
        <v>337</v>
      </c>
      <c r="C227" s="173" t="s">
        <v>338</v>
      </c>
      <c r="D227" s="163" t="s">
        <v>146</v>
      </c>
      <c r="E227" s="164">
        <v>24.52</v>
      </c>
      <c r="F227" s="284">
        <v>0</v>
      </c>
      <c r="G227" s="165">
        <f>ROUND(E227*F227,2)</f>
        <v>0</v>
      </c>
      <c r="H227" s="145">
        <v>0</v>
      </c>
      <c r="I227" s="145">
        <f>ROUND(E227*H227,2)</f>
        <v>0</v>
      </c>
      <c r="J227" s="145">
        <v>6720</v>
      </c>
      <c r="K227" s="145">
        <f>ROUND(E227*J227,2)</f>
        <v>164774.39999999999</v>
      </c>
      <c r="L227" s="145">
        <v>21</v>
      </c>
      <c r="M227" s="145">
        <f>G227*(1+L227/100)</f>
        <v>0</v>
      </c>
      <c r="N227" s="145">
        <v>0</v>
      </c>
      <c r="O227" s="145">
        <f>ROUND(E227*N227,2)</f>
        <v>0</v>
      </c>
      <c r="P227" s="145">
        <v>2.4</v>
      </c>
      <c r="Q227" s="145">
        <f>ROUND(E227*P227,2)</f>
        <v>58.85</v>
      </c>
      <c r="R227" s="145"/>
      <c r="S227" s="145" t="s">
        <v>147</v>
      </c>
      <c r="T227" s="145" t="s">
        <v>147</v>
      </c>
      <c r="U227" s="145">
        <v>13.301</v>
      </c>
      <c r="V227" s="145">
        <f>ROUND(E227*U227,2)</f>
        <v>326.14</v>
      </c>
      <c r="W227" s="145"/>
      <c r="X227" s="145" t="s">
        <v>148</v>
      </c>
      <c r="Y227" s="140"/>
      <c r="Z227" s="140"/>
      <c r="AA227" s="140"/>
      <c r="AB227" s="140"/>
      <c r="AC227" s="140"/>
      <c r="AD227" s="140"/>
      <c r="AE227" s="140"/>
      <c r="AF227" s="140"/>
      <c r="AG227" s="140" t="s">
        <v>149</v>
      </c>
      <c r="AH227" s="140"/>
      <c r="AI227" s="140"/>
      <c r="AJ227" s="140"/>
      <c r="AK227" s="140"/>
      <c r="AL227" s="140"/>
      <c r="AM227" s="140"/>
      <c r="AN227" s="140"/>
      <c r="AO227" s="140"/>
      <c r="AP227" s="140"/>
      <c r="AQ227" s="140"/>
      <c r="AR227" s="140"/>
      <c r="AS227" s="140"/>
      <c r="AT227" s="140"/>
      <c r="AU227" s="140"/>
      <c r="AV227" s="140"/>
      <c r="AW227" s="140"/>
      <c r="AX227" s="140"/>
      <c r="AY227" s="140"/>
      <c r="AZ227" s="140"/>
      <c r="BA227" s="140"/>
      <c r="BB227" s="140"/>
      <c r="BC227" s="140"/>
      <c r="BD227" s="140"/>
      <c r="BE227" s="140"/>
      <c r="BF227" s="140"/>
      <c r="BG227" s="140"/>
      <c r="BH227" s="140"/>
    </row>
    <row r="228" spans="1:60" outlineLevel="1">
      <c r="A228" s="143"/>
      <c r="B228" s="144"/>
      <c r="C228" s="174" t="s">
        <v>339</v>
      </c>
      <c r="D228" s="146"/>
      <c r="E228" s="147">
        <v>20.440000000000001</v>
      </c>
      <c r="F228" s="28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0"/>
      <c r="Z228" s="140"/>
      <c r="AA228" s="140"/>
      <c r="AB228" s="140"/>
      <c r="AC228" s="140"/>
      <c r="AD228" s="140"/>
      <c r="AE228" s="140"/>
      <c r="AF228" s="140"/>
      <c r="AG228" s="140" t="s">
        <v>151</v>
      </c>
      <c r="AH228" s="140">
        <v>0</v>
      </c>
      <c r="AI228" s="140"/>
      <c r="AJ228" s="140"/>
      <c r="AK228" s="140"/>
      <c r="AL228" s="140"/>
      <c r="AM228" s="140"/>
      <c r="AN228" s="140"/>
      <c r="AO228" s="140"/>
      <c r="AP228" s="140"/>
      <c r="AQ228" s="140"/>
      <c r="AR228" s="140"/>
      <c r="AS228" s="140"/>
      <c r="AT228" s="140"/>
      <c r="AU228" s="140"/>
      <c r="AV228" s="140"/>
      <c r="AW228" s="140"/>
      <c r="AX228" s="140"/>
      <c r="AY228" s="140"/>
      <c r="AZ228" s="140"/>
      <c r="BA228" s="140"/>
      <c r="BB228" s="140"/>
      <c r="BC228" s="140"/>
      <c r="BD228" s="140"/>
      <c r="BE228" s="140"/>
      <c r="BF228" s="140"/>
      <c r="BG228" s="140"/>
      <c r="BH228" s="140"/>
    </row>
    <row r="229" spans="1:60" outlineLevel="1">
      <c r="A229" s="143"/>
      <c r="B229" s="144"/>
      <c r="C229" s="174" t="s">
        <v>340</v>
      </c>
      <c r="D229" s="146"/>
      <c r="E229" s="147">
        <v>2.4</v>
      </c>
      <c r="F229" s="28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0"/>
      <c r="Z229" s="140"/>
      <c r="AA229" s="140"/>
      <c r="AB229" s="140"/>
      <c r="AC229" s="140"/>
      <c r="AD229" s="140"/>
      <c r="AE229" s="140"/>
      <c r="AF229" s="140"/>
      <c r="AG229" s="140" t="s">
        <v>151</v>
      </c>
      <c r="AH229" s="140">
        <v>0</v>
      </c>
      <c r="AI229" s="140"/>
      <c r="AJ229" s="140"/>
      <c r="AK229" s="140"/>
      <c r="AL229" s="140"/>
      <c r="AM229" s="140"/>
      <c r="AN229" s="140"/>
      <c r="AO229" s="140"/>
      <c r="AP229" s="140"/>
      <c r="AQ229" s="140"/>
      <c r="AR229" s="140"/>
      <c r="AS229" s="140"/>
      <c r="AT229" s="140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F229" s="140"/>
      <c r="BG229" s="140"/>
      <c r="BH229" s="140"/>
    </row>
    <row r="230" spans="1:60" outlineLevel="1">
      <c r="A230" s="143"/>
      <c r="B230" s="144"/>
      <c r="C230" s="174" t="s">
        <v>341</v>
      </c>
      <c r="D230" s="146"/>
      <c r="E230" s="147">
        <v>1.68</v>
      </c>
      <c r="F230" s="28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0"/>
      <c r="Z230" s="140"/>
      <c r="AA230" s="140"/>
      <c r="AB230" s="140"/>
      <c r="AC230" s="140"/>
      <c r="AD230" s="140"/>
      <c r="AE230" s="140"/>
      <c r="AF230" s="140"/>
      <c r="AG230" s="140" t="s">
        <v>151</v>
      </c>
      <c r="AH230" s="140">
        <v>0</v>
      </c>
      <c r="AI230" s="140"/>
      <c r="AJ230" s="140"/>
      <c r="AK230" s="140"/>
      <c r="AL230" s="140"/>
      <c r="AM230" s="140"/>
      <c r="AN230" s="140"/>
      <c r="AO230" s="140"/>
      <c r="AP230" s="140"/>
      <c r="AQ230" s="140"/>
      <c r="AR230" s="140"/>
      <c r="AS230" s="140"/>
      <c r="AT230" s="140"/>
      <c r="AU230" s="140"/>
      <c r="AV230" s="140"/>
      <c r="AW230" s="140"/>
      <c r="AX230" s="140"/>
      <c r="AY230" s="140"/>
      <c r="AZ230" s="140"/>
      <c r="BA230" s="140"/>
      <c r="BB230" s="140"/>
      <c r="BC230" s="140"/>
      <c r="BD230" s="140"/>
      <c r="BE230" s="140"/>
      <c r="BF230" s="140"/>
      <c r="BG230" s="140"/>
      <c r="BH230" s="140"/>
    </row>
    <row r="231" spans="1:60" outlineLevel="1">
      <c r="A231" s="161">
        <v>45</v>
      </c>
      <c r="B231" s="162" t="s">
        <v>342</v>
      </c>
      <c r="C231" s="173" t="s">
        <v>343</v>
      </c>
      <c r="D231" s="163" t="s">
        <v>216</v>
      </c>
      <c r="E231" s="164">
        <v>104.887</v>
      </c>
      <c r="F231" s="284">
        <v>0</v>
      </c>
      <c r="G231" s="165">
        <f>ROUND(E231*F231,2)</f>
        <v>0</v>
      </c>
      <c r="H231" s="145">
        <v>15.84</v>
      </c>
      <c r="I231" s="145">
        <f>ROUND(E231*H231,2)</f>
        <v>1661.41</v>
      </c>
      <c r="J231" s="145">
        <v>142.66</v>
      </c>
      <c r="K231" s="145">
        <f>ROUND(E231*J231,2)</f>
        <v>14963.18</v>
      </c>
      <c r="L231" s="145">
        <v>21</v>
      </c>
      <c r="M231" s="145">
        <f>G231*(1+L231/100)</f>
        <v>0</v>
      </c>
      <c r="N231" s="145">
        <v>6.7000000000000002E-4</v>
      </c>
      <c r="O231" s="145">
        <f>ROUND(E231*N231,2)</f>
        <v>7.0000000000000007E-2</v>
      </c>
      <c r="P231" s="145">
        <v>0.31900000000000001</v>
      </c>
      <c r="Q231" s="145">
        <f>ROUND(E231*P231,2)</f>
        <v>33.46</v>
      </c>
      <c r="R231" s="145"/>
      <c r="S231" s="145" t="s">
        <v>147</v>
      </c>
      <c r="T231" s="145" t="s">
        <v>147</v>
      </c>
      <c r="U231" s="145">
        <v>0.317</v>
      </c>
      <c r="V231" s="145">
        <f>ROUND(E231*U231,2)</f>
        <v>33.25</v>
      </c>
      <c r="W231" s="145"/>
      <c r="X231" s="145" t="s">
        <v>148</v>
      </c>
      <c r="Y231" s="140"/>
      <c r="Z231" s="140"/>
      <c r="AA231" s="140"/>
      <c r="AB231" s="140"/>
      <c r="AC231" s="140"/>
      <c r="AD231" s="140"/>
      <c r="AE231" s="140"/>
      <c r="AF231" s="140"/>
      <c r="AG231" s="140" t="s">
        <v>149</v>
      </c>
      <c r="AH231" s="140"/>
      <c r="AI231" s="140"/>
      <c r="AJ231" s="140"/>
      <c r="AK231" s="140"/>
      <c r="AL231" s="140"/>
      <c r="AM231" s="140"/>
      <c r="AN231" s="140"/>
      <c r="AO231" s="140"/>
      <c r="AP231" s="140"/>
      <c r="AQ231" s="140"/>
      <c r="AR231" s="140"/>
      <c r="AS231" s="140"/>
      <c r="AT231" s="140"/>
      <c r="AU231" s="140"/>
      <c r="AV231" s="140"/>
      <c r="AW231" s="140"/>
      <c r="AX231" s="140"/>
      <c r="AY231" s="140"/>
      <c r="AZ231" s="140"/>
      <c r="BA231" s="140"/>
      <c r="BB231" s="140"/>
      <c r="BC231" s="140"/>
      <c r="BD231" s="140"/>
      <c r="BE231" s="140"/>
      <c r="BF231" s="140"/>
      <c r="BG231" s="140"/>
      <c r="BH231" s="140"/>
    </row>
    <row r="232" spans="1:60" outlineLevel="1">
      <c r="A232" s="143"/>
      <c r="B232" s="144"/>
      <c r="C232" s="174" t="s">
        <v>344</v>
      </c>
      <c r="D232" s="146"/>
      <c r="E232" s="147">
        <v>10.087</v>
      </c>
      <c r="F232" s="28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0"/>
      <c r="Z232" s="140"/>
      <c r="AA232" s="140"/>
      <c r="AB232" s="140"/>
      <c r="AC232" s="140"/>
      <c r="AD232" s="140"/>
      <c r="AE232" s="140"/>
      <c r="AF232" s="140"/>
      <c r="AG232" s="140" t="s">
        <v>151</v>
      </c>
      <c r="AH232" s="140">
        <v>0</v>
      </c>
      <c r="AI232" s="140"/>
      <c r="AJ232" s="140"/>
      <c r="AK232" s="140"/>
      <c r="AL232" s="140"/>
      <c r="AM232" s="140"/>
      <c r="AN232" s="140"/>
      <c r="AO232" s="140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  <c r="BA232" s="140"/>
      <c r="BB232" s="140"/>
      <c r="BC232" s="140"/>
      <c r="BD232" s="140"/>
      <c r="BE232" s="140"/>
      <c r="BF232" s="140"/>
      <c r="BG232" s="140"/>
      <c r="BH232" s="140"/>
    </row>
    <row r="233" spans="1:60" outlineLevel="1">
      <c r="A233" s="143"/>
      <c r="B233" s="144"/>
      <c r="C233" s="174" t="s">
        <v>345</v>
      </c>
      <c r="D233" s="146"/>
      <c r="E233" s="147">
        <v>66</v>
      </c>
      <c r="F233" s="28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0"/>
      <c r="Z233" s="140"/>
      <c r="AA233" s="140"/>
      <c r="AB233" s="140"/>
      <c r="AC233" s="140"/>
      <c r="AD233" s="140"/>
      <c r="AE233" s="140"/>
      <c r="AF233" s="140"/>
      <c r="AG233" s="140" t="s">
        <v>151</v>
      </c>
      <c r="AH233" s="140">
        <v>0</v>
      </c>
      <c r="AI233" s="140"/>
      <c r="AJ233" s="140"/>
      <c r="AK233" s="140"/>
      <c r="AL233" s="140"/>
      <c r="AM233" s="140"/>
      <c r="AN233" s="140"/>
      <c r="AO233" s="140"/>
      <c r="AP233" s="140"/>
      <c r="AQ233" s="140"/>
      <c r="AR233" s="140"/>
      <c r="AS233" s="140"/>
      <c r="AT233" s="140"/>
      <c r="AU233" s="140"/>
      <c r="AV233" s="140"/>
      <c r="AW233" s="140"/>
      <c r="AX233" s="140"/>
      <c r="AY233" s="140"/>
      <c r="AZ233" s="140"/>
      <c r="BA233" s="140"/>
      <c r="BB233" s="140"/>
      <c r="BC233" s="140"/>
      <c r="BD233" s="140"/>
      <c r="BE233" s="140"/>
      <c r="BF233" s="140"/>
      <c r="BG233" s="140"/>
      <c r="BH233" s="140"/>
    </row>
    <row r="234" spans="1:60" outlineLevel="1">
      <c r="A234" s="143"/>
      <c r="B234" s="144"/>
      <c r="C234" s="174" t="s">
        <v>346</v>
      </c>
      <c r="D234" s="146"/>
      <c r="E234" s="147">
        <v>28.8</v>
      </c>
      <c r="F234" s="28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0"/>
      <c r="Z234" s="140"/>
      <c r="AA234" s="140"/>
      <c r="AB234" s="140"/>
      <c r="AC234" s="140"/>
      <c r="AD234" s="140"/>
      <c r="AE234" s="140"/>
      <c r="AF234" s="140"/>
      <c r="AG234" s="140" t="s">
        <v>151</v>
      </c>
      <c r="AH234" s="140">
        <v>0</v>
      </c>
      <c r="AI234" s="140"/>
      <c r="AJ234" s="140"/>
      <c r="AK234" s="140"/>
      <c r="AL234" s="140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40"/>
      <c r="AW234" s="140"/>
      <c r="AX234" s="140"/>
      <c r="AY234" s="140"/>
      <c r="AZ234" s="140"/>
      <c r="BA234" s="140"/>
      <c r="BB234" s="140"/>
      <c r="BC234" s="140"/>
      <c r="BD234" s="140"/>
      <c r="BE234" s="140"/>
      <c r="BF234" s="140"/>
      <c r="BG234" s="140"/>
      <c r="BH234" s="140"/>
    </row>
    <row r="235" spans="1:60" outlineLevel="1">
      <c r="A235" s="161">
        <v>46</v>
      </c>
      <c r="B235" s="162" t="s">
        <v>347</v>
      </c>
      <c r="C235" s="173" t="s">
        <v>348</v>
      </c>
      <c r="D235" s="163" t="s">
        <v>216</v>
      </c>
      <c r="E235" s="164">
        <v>579.54999999999995</v>
      </c>
      <c r="F235" s="284">
        <v>0</v>
      </c>
      <c r="G235" s="165">
        <f>ROUND(E235*F235,2)</f>
        <v>0</v>
      </c>
      <c r="H235" s="145">
        <v>0</v>
      </c>
      <c r="I235" s="145">
        <f>ROUND(E235*H235,2)</f>
        <v>0</v>
      </c>
      <c r="J235" s="145">
        <v>38.6</v>
      </c>
      <c r="K235" s="145">
        <f>ROUND(E235*J235,2)</f>
        <v>22370.63</v>
      </c>
      <c r="L235" s="145">
        <v>21</v>
      </c>
      <c r="M235" s="145">
        <f>G235*(1+L235/100)</f>
        <v>0</v>
      </c>
      <c r="N235" s="145">
        <v>0</v>
      </c>
      <c r="O235" s="145">
        <f>ROUND(E235*N235,2)</f>
        <v>0</v>
      </c>
      <c r="P235" s="145">
        <v>2.5510000000000001E-2</v>
      </c>
      <c r="Q235" s="145">
        <f>ROUND(E235*P235,2)</f>
        <v>14.78</v>
      </c>
      <c r="R235" s="145"/>
      <c r="S235" s="145" t="s">
        <v>147</v>
      </c>
      <c r="T235" s="145" t="s">
        <v>147</v>
      </c>
      <c r="U235" s="145">
        <v>0.11550000000000001</v>
      </c>
      <c r="V235" s="145">
        <f>ROUND(E235*U235,2)</f>
        <v>66.94</v>
      </c>
      <c r="W235" s="145"/>
      <c r="X235" s="145" t="s">
        <v>148</v>
      </c>
      <c r="Y235" s="140"/>
      <c r="Z235" s="140"/>
      <c r="AA235" s="140"/>
      <c r="AB235" s="140"/>
      <c r="AC235" s="140"/>
      <c r="AD235" s="140"/>
      <c r="AE235" s="140"/>
      <c r="AF235" s="140"/>
      <c r="AG235" s="140" t="s">
        <v>149</v>
      </c>
      <c r="AH235" s="140"/>
      <c r="AI235" s="140"/>
      <c r="AJ235" s="140"/>
      <c r="AK235" s="140"/>
      <c r="AL235" s="140"/>
      <c r="AM235" s="140"/>
      <c r="AN235" s="140"/>
      <c r="AO235" s="140"/>
      <c r="AP235" s="140"/>
      <c r="AQ235" s="140"/>
      <c r="AR235" s="140"/>
      <c r="AS235" s="140"/>
      <c r="AT235" s="140"/>
      <c r="AU235" s="140"/>
      <c r="AV235" s="140"/>
      <c r="AW235" s="140"/>
      <c r="AX235" s="140"/>
      <c r="AY235" s="140"/>
      <c r="AZ235" s="140"/>
      <c r="BA235" s="140"/>
      <c r="BB235" s="140"/>
      <c r="BC235" s="140"/>
      <c r="BD235" s="140"/>
      <c r="BE235" s="140"/>
      <c r="BF235" s="140"/>
      <c r="BG235" s="140"/>
      <c r="BH235" s="140"/>
    </row>
    <row r="236" spans="1:60" outlineLevel="1">
      <c r="A236" s="143"/>
      <c r="B236" s="144"/>
      <c r="C236" s="174" t="s">
        <v>329</v>
      </c>
      <c r="D236" s="146"/>
      <c r="E236" s="147">
        <v>91.09</v>
      </c>
      <c r="F236" s="28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0"/>
      <c r="Z236" s="140"/>
      <c r="AA236" s="140"/>
      <c r="AB236" s="140"/>
      <c r="AC236" s="140"/>
      <c r="AD236" s="140"/>
      <c r="AE236" s="140"/>
      <c r="AF236" s="140"/>
      <c r="AG236" s="140" t="s">
        <v>151</v>
      </c>
      <c r="AH236" s="140">
        <v>0</v>
      </c>
      <c r="AI236" s="140"/>
      <c r="AJ236" s="140"/>
      <c r="AK236" s="140"/>
      <c r="AL236" s="140"/>
      <c r="AM236" s="140"/>
      <c r="AN236" s="140"/>
      <c r="AO236" s="140"/>
      <c r="AP236" s="140"/>
      <c r="AQ236" s="140"/>
      <c r="AR236" s="140"/>
      <c r="AS236" s="140"/>
      <c r="AT236" s="140"/>
      <c r="AU236" s="140"/>
      <c r="AV236" s="140"/>
      <c r="AW236" s="140"/>
      <c r="AX236" s="140"/>
      <c r="AY236" s="140"/>
      <c r="AZ236" s="140"/>
      <c r="BA236" s="140"/>
      <c r="BB236" s="140"/>
      <c r="BC236" s="140"/>
      <c r="BD236" s="140"/>
      <c r="BE236" s="140"/>
      <c r="BF236" s="140"/>
      <c r="BG236" s="140"/>
      <c r="BH236" s="140"/>
    </row>
    <row r="237" spans="1:60" outlineLevel="1">
      <c r="A237" s="143"/>
      <c r="B237" s="144"/>
      <c r="C237" s="174" t="s">
        <v>247</v>
      </c>
      <c r="D237" s="146"/>
      <c r="E237" s="147">
        <v>73.650000000000006</v>
      </c>
      <c r="F237" s="28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0"/>
      <c r="Z237" s="140"/>
      <c r="AA237" s="140"/>
      <c r="AB237" s="140"/>
      <c r="AC237" s="140"/>
      <c r="AD237" s="140"/>
      <c r="AE237" s="140"/>
      <c r="AF237" s="140"/>
      <c r="AG237" s="140" t="s">
        <v>151</v>
      </c>
      <c r="AH237" s="140">
        <v>0</v>
      </c>
      <c r="AI237" s="140"/>
      <c r="AJ237" s="140"/>
      <c r="AK237" s="140"/>
      <c r="AL237" s="140"/>
      <c r="AM237" s="140"/>
      <c r="AN237" s="140"/>
      <c r="AO237" s="140"/>
      <c r="AP237" s="140"/>
      <c r="AQ237" s="140"/>
      <c r="AR237" s="140"/>
      <c r="AS237" s="140"/>
      <c r="AT237" s="140"/>
      <c r="AU237" s="140"/>
      <c r="AV237" s="140"/>
      <c r="AW237" s="140"/>
      <c r="AX237" s="140"/>
      <c r="AY237" s="140"/>
      <c r="AZ237" s="140"/>
      <c r="BA237" s="140"/>
      <c r="BB237" s="140"/>
      <c r="BC237" s="140"/>
      <c r="BD237" s="140"/>
      <c r="BE237" s="140"/>
      <c r="BF237" s="140"/>
      <c r="BG237" s="140"/>
      <c r="BH237" s="140"/>
    </row>
    <row r="238" spans="1:60" outlineLevel="1">
      <c r="A238" s="143"/>
      <c r="B238" s="144"/>
      <c r="C238" s="174" t="s">
        <v>248</v>
      </c>
      <c r="D238" s="146"/>
      <c r="E238" s="147">
        <v>414.81</v>
      </c>
      <c r="F238" s="28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0"/>
      <c r="Z238" s="140"/>
      <c r="AA238" s="140"/>
      <c r="AB238" s="140"/>
      <c r="AC238" s="140"/>
      <c r="AD238" s="140"/>
      <c r="AE238" s="140"/>
      <c r="AF238" s="140"/>
      <c r="AG238" s="140" t="s">
        <v>151</v>
      </c>
      <c r="AH238" s="140">
        <v>0</v>
      </c>
      <c r="AI238" s="140"/>
      <c r="AJ238" s="140"/>
      <c r="AK238" s="140"/>
      <c r="AL238" s="140"/>
      <c r="AM238" s="140"/>
      <c r="AN238" s="140"/>
      <c r="AO238" s="140"/>
      <c r="AP238" s="140"/>
      <c r="AQ238" s="140"/>
      <c r="AR238" s="140"/>
      <c r="AS238" s="140"/>
      <c r="AT238" s="140"/>
      <c r="AU238" s="140"/>
      <c r="AV238" s="140"/>
      <c r="AW238" s="140"/>
      <c r="AX238" s="140"/>
      <c r="AY238" s="140"/>
      <c r="AZ238" s="140"/>
      <c r="BA238" s="140"/>
      <c r="BB238" s="140"/>
      <c r="BC238" s="140"/>
      <c r="BD238" s="140"/>
      <c r="BE238" s="140"/>
      <c r="BF238" s="140"/>
      <c r="BG238" s="140"/>
      <c r="BH238" s="140"/>
    </row>
    <row r="239" spans="1:60" outlineLevel="1">
      <c r="A239" s="161">
        <v>47</v>
      </c>
      <c r="B239" s="162" t="s">
        <v>349</v>
      </c>
      <c r="C239" s="173" t="s">
        <v>350</v>
      </c>
      <c r="D239" s="163" t="s">
        <v>216</v>
      </c>
      <c r="E239" s="164">
        <v>579.54999999999995</v>
      </c>
      <c r="F239" s="284">
        <v>0</v>
      </c>
      <c r="G239" s="165">
        <f>ROUND(E239*F239,2)</f>
        <v>0</v>
      </c>
      <c r="H239" s="145">
        <v>0</v>
      </c>
      <c r="I239" s="145">
        <f>ROUND(E239*H239,2)</f>
        <v>0</v>
      </c>
      <c r="J239" s="145">
        <v>179</v>
      </c>
      <c r="K239" s="145">
        <f>ROUND(E239*J239,2)</f>
        <v>103739.45</v>
      </c>
      <c r="L239" s="145">
        <v>21</v>
      </c>
      <c r="M239" s="145">
        <f>G239*(1+L239/100)</f>
        <v>0</v>
      </c>
      <c r="N239" s="145">
        <v>0</v>
      </c>
      <c r="O239" s="145">
        <f>ROUND(E239*N239,2)</f>
        <v>0</v>
      </c>
      <c r="P239" s="145">
        <v>0.11</v>
      </c>
      <c r="Q239" s="145">
        <f>ROUND(E239*P239,2)</f>
        <v>63.75</v>
      </c>
      <c r="R239" s="145"/>
      <c r="S239" s="145" t="s">
        <v>147</v>
      </c>
      <c r="T239" s="145" t="s">
        <v>147</v>
      </c>
      <c r="U239" s="145">
        <v>0.5</v>
      </c>
      <c r="V239" s="145">
        <f>ROUND(E239*U239,2)</f>
        <v>289.77999999999997</v>
      </c>
      <c r="W239" s="145"/>
      <c r="X239" s="145" t="s">
        <v>148</v>
      </c>
      <c r="Y239" s="140"/>
      <c r="Z239" s="140"/>
      <c r="AA239" s="140"/>
      <c r="AB239" s="140"/>
      <c r="AC239" s="140"/>
      <c r="AD239" s="140"/>
      <c r="AE239" s="140"/>
      <c r="AF239" s="140"/>
      <c r="AG239" s="140" t="s">
        <v>149</v>
      </c>
      <c r="AH239" s="140"/>
      <c r="AI239" s="140"/>
      <c r="AJ239" s="140"/>
      <c r="AK239" s="140"/>
      <c r="AL239" s="140"/>
      <c r="AM239" s="140"/>
      <c r="AN239" s="140"/>
      <c r="AO239" s="140"/>
      <c r="AP239" s="140"/>
      <c r="AQ239" s="140"/>
      <c r="AR239" s="140"/>
      <c r="AS239" s="140"/>
      <c r="AT239" s="140"/>
      <c r="AU239" s="140"/>
      <c r="AV239" s="140"/>
      <c r="AW239" s="140"/>
      <c r="AX239" s="140"/>
      <c r="AY239" s="140"/>
      <c r="AZ239" s="140"/>
      <c r="BA239" s="140"/>
      <c r="BB239" s="140"/>
      <c r="BC239" s="140"/>
      <c r="BD239" s="140"/>
      <c r="BE239" s="140"/>
      <c r="BF239" s="140"/>
      <c r="BG239" s="140"/>
      <c r="BH239" s="140"/>
    </row>
    <row r="240" spans="1:60" outlineLevel="1">
      <c r="A240" s="143"/>
      <c r="B240" s="144"/>
      <c r="C240" s="174" t="s">
        <v>329</v>
      </c>
      <c r="D240" s="146"/>
      <c r="E240" s="147">
        <v>91.09</v>
      </c>
      <c r="F240" s="28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0"/>
      <c r="Z240" s="140"/>
      <c r="AA240" s="140"/>
      <c r="AB240" s="140"/>
      <c r="AC240" s="140"/>
      <c r="AD240" s="140"/>
      <c r="AE240" s="140"/>
      <c r="AF240" s="140"/>
      <c r="AG240" s="140" t="s">
        <v>151</v>
      </c>
      <c r="AH240" s="140">
        <v>0</v>
      </c>
      <c r="AI240" s="140"/>
      <c r="AJ240" s="140"/>
      <c r="AK240" s="140"/>
      <c r="AL240" s="140"/>
      <c r="AM240" s="140"/>
      <c r="AN240" s="140"/>
      <c r="AO240" s="140"/>
      <c r="AP240" s="140"/>
      <c r="AQ240" s="140"/>
      <c r="AR240" s="140"/>
      <c r="AS240" s="140"/>
      <c r="AT240" s="140"/>
      <c r="AU240" s="140"/>
      <c r="AV240" s="140"/>
      <c r="AW240" s="140"/>
      <c r="AX240" s="140"/>
      <c r="AY240" s="140"/>
      <c r="AZ240" s="140"/>
      <c r="BA240" s="140"/>
      <c r="BB240" s="140"/>
      <c r="BC240" s="140"/>
      <c r="BD240" s="140"/>
      <c r="BE240" s="140"/>
      <c r="BF240" s="140"/>
      <c r="BG240" s="140"/>
      <c r="BH240" s="140"/>
    </row>
    <row r="241" spans="1:60" outlineLevel="1">
      <c r="A241" s="143"/>
      <c r="B241" s="144"/>
      <c r="C241" s="174" t="s">
        <v>247</v>
      </c>
      <c r="D241" s="146"/>
      <c r="E241" s="147">
        <v>73.650000000000006</v>
      </c>
      <c r="F241" s="28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0"/>
      <c r="Z241" s="140"/>
      <c r="AA241" s="140"/>
      <c r="AB241" s="140"/>
      <c r="AC241" s="140"/>
      <c r="AD241" s="140"/>
      <c r="AE241" s="140"/>
      <c r="AF241" s="140"/>
      <c r="AG241" s="140" t="s">
        <v>151</v>
      </c>
      <c r="AH241" s="140">
        <v>0</v>
      </c>
      <c r="AI241" s="140"/>
      <c r="AJ241" s="140"/>
      <c r="AK241" s="140"/>
      <c r="AL241" s="140"/>
      <c r="AM241" s="140"/>
      <c r="AN241" s="140"/>
      <c r="AO241" s="140"/>
      <c r="AP241" s="140"/>
      <c r="AQ241" s="140"/>
      <c r="AR241" s="140"/>
      <c r="AS241" s="140"/>
      <c r="AT241" s="140"/>
      <c r="AU241" s="140"/>
      <c r="AV241" s="140"/>
      <c r="AW241" s="140"/>
      <c r="AX241" s="140"/>
      <c r="AY241" s="140"/>
      <c r="AZ241" s="140"/>
      <c r="BA241" s="140"/>
      <c r="BB241" s="140"/>
      <c r="BC241" s="140"/>
      <c r="BD241" s="140"/>
      <c r="BE241" s="140"/>
      <c r="BF241" s="140"/>
      <c r="BG241" s="140"/>
      <c r="BH241" s="140"/>
    </row>
    <row r="242" spans="1:60" outlineLevel="1">
      <c r="A242" s="143"/>
      <c r="B242" s="144"/>
      <c r="C242" s="174" t="s">
        <v>248</v>
      </c>
      <c r="D242" s="146"/>
      <c r="E242" s="147">
        <v>414.81</v>
      </c>
      <c r="F242" s="28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0"/>
      <c r="Z242" s="140"/>
      <c r="AA242" s="140"/>
      <c r="AB242" s="140"/>
      <c r="AC242" s="140"/>
      <c r="AD242" s="140"/>
      <c r="AE242" s="140"/>
      <c r="AF242" s="140"/>
      <c r="AG242" s="140" t="s">
        <v>151</v>
      </c>
      <c r="AH242" s="140">
        <v>0</v>
      </c>
      <c r="AI242" s="140"/>
      <c r="AJ242" s="140"/>
      <c r="AK242" s="140"/>
      <c r="AL242" s="140"/>
      <c r="AM242" s="140"/>
      <c r="AN242" s="140"/>
      <c r="AO242" s="140"/>
      <c r="AP242" s="140"/>
      <c r="AQ242" s="140"/>
      <c r="AR242" s="140"/>
      <c r="AS242" s="140"/>
      <c r="AT242" s="140"/>
      <c r="AU242" s="140"/>
      <c r="AV242" s="140"/>
      <c r="AW242" s="140"/>
      <c r="AX242" s="140"/>
      <c r="AY242" s="140"/>
      <c r="AZ242" s="140"/>
      <c r="BA242" s="140"/>
      <c r="BB242" s="140"/>
      <c r="BC242" s="140"/>
      <c r="BD242" s="140"/>
      <c r="BE242" s="140"/>
      <c r="BF242" s="140"/>
      <c r="BG242" s="140"/>
      <c r="BH242" s="140"/>
    </row>
    <row r="243" spans="1:60" outlineLevel="1">
      <c r="A243" s="161">
        <v>48</v>
      </c>
      <c r="B243" s="162" t="s">
        <v>351</v>
      </c>
      <c r="C243" s="173" t="s">
        <v>352</v>
      </c>
      <c r="D243" s="163" t="s">
        <v>230</v>
      </c>
      <c r="E243" s="164">
        <v>127.9</v>
      </c>
      <c r="F243" s="284">
        <v>0</v>
      </c>
      <c r="G243" s="165">
        <f>ROUND(E243*F243,2)</f>
        <v>0</v>
      </c>
      <c r="H243" s="145">
        <v>0</v>
      </c>
      <c r="I243" s="145">
        <f>ROUND(E243*H243,2)</f>
        <v>0</v>
      </c>
      <c r="J243" s="145">
        <v>512</v>
      </c>
      <c r="K243" s="145">
        <f>ROUND(E243*J243,2)</f>
        <v>65484.800000000003</v>
      </c>
      <c r="L243" s="145">
        <v>21</v>
      </c>
      <c r="M243" s="145">
        <f>G243*(1+L243/100)</f>
        <v>0</v>
      </c>
      <c r="N243" s="145">
        <v>0</v>
      </c>
      <c r="O243" s="145">
        <f>ROUND(E243*N243,2)</f>
        <v>0</v>
      </c>
      <c r="P243" s="145">
        <v>1.9E-2</v>
      </c>
      <c r="Q243" s="145">
        <f>ROUND(E243*P243,2)</f>
        <v>2.4300000000000002</v>
      </c>
      <c r="R243" s="145"/>
      <c r="S243" s="145" t="s">
        <v>147</v>
      </c>
      <c r="T243" s="145" t="s">
        <v>147</v>
      </c>
      <c r="U243" s="145">
        <v>1.43</v>
      </c>
      <c r="V243" s="145">
        <f>ROUND(E243*U243,2)</f>
        <v>182.9</v>
      </c>
      <c r="W243" s="145"/>
      <c r="X243" s="145" t="s">
        <v>148</v>
      </c>
      <c r="Y243" s="140"/>
      <c r="Z243" s="140"/>
      <c r="AA243" s="140"/>
      <c r="AB243" s="140"/>
      <c r="AC243" s="140"/>
      <c r="AD243" s="140"/>
      <c r="AE243" s="140"/>
      <c r="AF243" s="140"/>
      <c r="AG243" s="140" t="s">
        <v>149</v>
      </c>
      <c r="AH243" s="140"/>
      <c r="AI243" s="140"/>
      <c r="AJ243" s="140"/>
      <c r="AK243" s="140"/>
      <c r="AL243" s="140"/>
      <c r="AM243" s="140"/>
      <c r="AN243" s="140"/>
      <c r="AO243" s="140"/>
      <c r="AP243" s="140"/>
      <c r="AQ243" s="140"/>
      <c r="AR243" s="140"/>
      <c r="AS243" s="140"/>
      <c r="AT243" s="140"/>
      <c r="AU243" s="140"/>
      <c r="AV243" s="140"/>
      <c r="AW243" s="140"/>
      <c r="AX243" s="140"/>
      <c r="AY243" s="140"/>
      <c r="AZ243" s="140"/>
      <c r="BA243" s="140"/>
      <c r="BB243" s="140"/>
      <c r="BC243" s="140"/>
      <c r="BD243" s="140"/>
      <c r="BE243" s="140"/>
      <c r="BF243" s="140"/>
      <c r="BG243" s="140"/>
      <c r="BH243" s="140"/>
    </row>
    <row r="244" spans="1:60" outlineLevel="1">
      <c r="A244" s="143"/>
      <c r="B244" s="144"/>
      <c r="C244" s="174" t="s">
        <v>353</v>
      </c>
      <c r="D244" s="146"/>
      <c r="E244" s="147">
        <v>127.9</v>
      </c>
      <c r="F244" s="28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0"/>
      <c r="Z244" s="140"/>
      <c r="AA244" s="140"/>
      <c r="AB244" s="140"/>
      <c r="AC244" s="140"/>
      <c r="AD244" s="140"/>
      <c r="AE244" s="140"/>
      <c r="AF244" s="140"/>
      <c r="AG244" s="140" t="s">
        <v>151</v>
      </c>
      <c r="AH244" s="140">
        <v>0</v>
      </c>
      <c r="AI244" s="140"/>
      <c r="AJ244" s="140"/>
      <c r="AK244" s="140"/>
      <c r="AL244" s="140"/>
      <c r="AM244" s="140"/>
      <c r="AN244" s="140"/>
      <c r="AO244" s="140"/>
      <c r="AP244" s="140"/>
      <c r="AQ244" s="140"/>
      <c r="AR244" s="140"/>
      <c r="AS244" s="140"/>
      <c r="AT244" s="140"/>
      <c r="AU244" s="140"/>
      <c r="AV244" s="140"/>
      <c r="AW244" s="140"/>
      <c r="AX244" s="140"/>
      <c r="AY244" s="140"/>
      <c r="AZ244" s="140"/>
      <c r="BA244" s="140"/>
      <c r="BB244" s="140"/>
      <c r="BC244" s="140"/>
      <c r="BD244" s="140"/>
      <c r="BE244" s="140"/>
      <c r="BF244" s="140"/>
      <c r="BG244" s="140"/>
      <c r="BH244" s="140"/>
    </row>
    <row r="245" spans="1:60" outlineLevel="1">
      <c r="A245" s="161">
        <v>49</v>
      </c>
      <c r="B245" s="162" t="s">
        <v>354</v>
      </c>
      <c r="C245" s="173" t="s">
        <v>355</v>
      </c>
      <c r="D245" s="163" t="s">
        <v>334</v>
      </c>
      <c r="E245" s="164">
        <v>30</v>
      </c>
      <c r="F245" s="284">
        <v>0</v>
      </c>
      <c r="G245" s="165">
        <f>ROUND(E245*F245,2)</f>
        <v>0</v>
      </c>
      <c r="H245" s="145">
        <v>0</v>
      </c>
      <c r="I245" s="145">
        <f>ROUND(E245*H245,2)</f>
        <v>0</v>
      </c>
      <c r="J245" s="145">
        <v>16.2</v>
      </c>
      <c r="K245" s="145">
        <f>ROUND(E245*J245,2)</f>
        <v>486</v>
      </c>
      <c r="L245" s="145">
        <v>21</v>
      </c>
      <c r="M245" s="145">
        <f>G245*(1+L245/100)</f>
        <v>0</v>
      </c>
      <c r="N245" s="145">
        <v>0</v>
      </c>
      <c r="O245" s="145">
        <f>ROUND(E245*N245,2)</f>
        <v>0</v>
      </c>
      <c r="P245" s="145">
        <v>0</v>
      </c>
      <c r="Q245" s="145">
        <f>ROUND(E245*P245,2)</f>
        <v>0</v>
      </c>
      <c r="R245" s="145"/>
      <c r="S245" s="145" t="s">
        <v>147</v>
      </c>
      <c r="T245" s="145" t="s">
        <v>147</v>
      </c>
      <c r="U245" s="145">
        <v>0.05</v>
      </c>
      <c r="V245" s="145">
        <f>ROUND(E245*U245,2)</f>
        <v>1.5</v>
      </c>
      <c r="W245" s="145"/>
      <c r="X245" s="145" t="s">
        <v>148</v>
      </c>
      <c r="Y245" s="140"/>
      <c r="Z245" s="140"/>
      <c r="AA245" s="140"/>
      <c r="AB245" s="140"/>
      <c r="AC245" s="140"/>
      <c r="AD245" s="140"/>
      <c r="AE245" s="140"/>
      <c r="AF245" s="140"/>
      <c r="AG245" s="140" t="s">
        <v>149</v>
      </c>
      <c r="AH245" s="140"/>
      <c r="AI245" s="140"/>
      <c r="AJ245" s="140"/>
      <c r="AK245" s="140"/>
      <c r="AL245" s="140"/>
      <c r="AM245" s="140"/>
      <c r="AN245" s="140"/>
      <c r="AO245" s="140"/>
      <c r="AP245" s="140"/>
      <c r="AQ245" s="140"/>
      <c r="AR245" s="140"/>
      <c r="AS245" s="140"/>
      <c r="AT245" s="140"/>
      <c r="AU245" s="140"/>
      <c r="AV245" s="140"/>
      <c r="AW245" s="140"/>
      <c r="AX245" s="140"/>
      <c r="AY245" s="140"/>
      <c r="AZ245" s="140"/>
      <c r="BA245" s="140"/>
      <c r="BB245" s="140"/>
      <c r="BC245" s="140"/>
      <c r="BD245" s="140"/>
      <c r="BE245" s="140"/>
      <c r="BF245" s="140"/>
      <c r="BG245" s="140"/>
      <c r="BH245" s="140"/>
    </row>
    <row r="246" spans="1:60" outlineLevel="1">
      <c r="A246" s="143"/>
      <c r="B246" s="144"/>
      <c r="C246" s="174" t="s">
        <v>356</v>
      </c>
      <c r="D246" s="146"/>
      <c r="E246" s="147">
        <v>21</v>
      </c>
      <c r="F246" s="28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0"/>
      <c r="Z246" s="140"/>
      <c r="AA246" s="140"/>
      <c r="AB246" s="140"/>
      <c r="AC246" s="140"/>
      <c r="AD246" s="140"/>
      <c r="AE246" s="140"/>
      <c r="AF246" s="140"/>
      <c r="AG246" s="140" t="s">
        <v>151</v>
      </c>
      <c r="AH246" s="140">
        <v>0</v>
      </c>
      <c r="AI246" s="140"/>
      <c r="AJ246" s="140"/>
      <c r="AK246" s="140"/>
      <c r="AL246" s="140"/>
      <c r="AM246" s="140"/>
      <c r="AN246" s="140"/>
      <c r="AO246" s="140"/>
      <c r="AP246" s="140"/>
      <c r="AQ246" s="140"/>
      <c r="AR246" s="140"/>
      <c r="AS246" s="140"/>
      <c r="AT246" s="140"/>
      <c r="AU246" s="140"/>
      <c r="AV246" s="140"/>
      <c r="AW246" s="140"/>
      <c r="AX246" s="140"/>
      <c r="AY246" s="140"/>
      <c r="AZ246" s="140"/>
      <c r="BA246" s="140"/>
      <c r="BB246" s="140"/>
      <c r="BC246" s="140"/>
      <c r="BD246" s="140"/>
      <c r="BE246" s="140"/>
      <c r="BF246" s="140"/>
      <c r="BG246" s="140"/>
      <c r="BH246" s="140"/>
    </row>
    <row r="247" spans="1:60" outlineLevel="1">
      <c r="A247" s="143"/>
      <c r="B247" s="144"/>
      <c r="C247" s="174" t="s">
        <v>357</v>
      </c>
      <c r="D247" s="146"/>
      <c r="E247" s="147">
        <v>9</v>
      </c>
      <c r="F247" s="28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0"/>
      <c r="Z247" s="140"/>
      <c r="AA247" s="140"/>
      <c r="AB247" s="140"/>
      <c r="AC247" s="140"/>
      <c r="AD247" s="140"/>
      <c r="AE247" s="140"/>
      <c r="AF247" s="140"/>
      <c r="AG247" s="140" t="s">
        <v>151</v>
      </c>
      <c r="AH247" s="140">
        <v>0</v>
      </c>
      <c r="AI247" s="140"/>
      <c r="AJ247" s="140"/>
      <c r="AK247" s="140"/>
      <c r="AL247" s="140"/>
      <c r="AM247" s="140"/>
      <c r="AN247" s="140"/>
      <c r="AO247" s="140"/>
      <c r="AP247" s="140"/>
      <c r="AQ247" s="140"/>
      <c r="AR247" s="140"/>
      <c r="AS247" s="140"/>
      <c r="AT247" s="140"/>
      <c r="AU247" s="140"/>
      <c r="AV247" s="140"/>
      <c r="AW247" s="140"/>
      <c r="AX247" s="140"/>
      <c r="AY247" s="140"/>
      <c r="AZ247" s="140"/>
      <c r="BA247" s="140"/>
      <c r="BB247" s="140"/>
      <c r="BC247" s="140"/>
      <c r="BD247" s="140"/>
      <c r="BE247" s="140"/>
      <c r="BF247" s="140"/>
      <c r="BG247" s="140"/>
      <c r="BH247" s="140"/>
    </row>
    <row r="248" spans="1:60" outlineLevel="1">
      <c r="A248" s="161">
        <v>50</v>
      </c>
      <c r="B248" s="162" t="s">
        <v>358</v>
      </c>
      <c r="C248" s="173" t="s">
        <v>359</v>
      </c>
      <c r="D248" s="163" t="s">
        <v>334</v>
      </c>
      <c r="E248" s="164">
        <v>1</v>
      </c>
      <c r="F248" s="284">
        <v>0</v>
      </c>
      <c r="G248" s="165">
        <f>ROUND(E248*F248,2)</f>
        <v>0</v>
      </c>
      <c r="H248" s="145">
        <v>0</v>
      </c>
      <c r="I248" s="145">
        <f>ROUND(E248*H248,2)</f>
        <v>0</v>
      </c>
      <c r="J248" s="145">
        <v>29.2</v>
      </c>
      <c r="K248" s="145">
        <f>ROUND(E248*J248,2)</f>
        <v>29.2</v>
      </c>
      <c r="L248" s="145">
        <v>21</v>
      </c>
      <c r="M248" s="145">
        <f>G248*(1+L248/100)</f>
        <v>0</v>
      </c>
      <c r="N248" s="145">
        <v>0</v>
      </c>
      <c r="O248" s="145">
        <f>ROUND(E248*N248,2)</f>
        <v>0</v>
      </c>
      <c r="P248" s="145">
        <v>0</v>
      </c>
      <c r="Q248" s="145">
        <f>ROUND(E248*P248,2)</f>
        <v>0</v>
      </c>
      <c r="R248" s="145"/>
      <c r="S248" s="145" t="s">
        <v>147</v>
      </c>
      <c r="T248" s="145" t="s">
        <v>147</v>
      </c>
      <c r="U248" s="145">
        <v>0.09</v>
      </c>
      <c r="V248" s="145">
        <f>ROUND(E248*U248,2)</f>
        <v>0.09</v>
      </c>
      <c r="W248" s="145"/>
      <c r="X248" s="145" t="s">
        <v>148</v>
      </c>
      <c r="Y248" s="140"/>
      <c r="Z248" s="140"/>
      <c r="AA248" s="140"/>
      <c r="AB248" s="140"/>
      <c r="AC248" s="140"/>
      <c r="AD248" s="140"/>
      <c r="AE248" s="140"/>
      <c r="AF248" s="140"/>
      <c r="AG248" s="140" t="s">
        <v>149</v>
      </c>
      <c r="AH248" s="140"/>
      <c r="AI248" s="140"/>
      <c r="AJ248" s="140"/>
      <c r="AK248" s="140"/>
      <c r="AL248" s="140"/>
      <c r="AM248" s="140"/>
      <c r="AN248" s="140"/>
      <c r="AO248" s="140"/>
      <c r="AP248" s="140"/>
      <c r="AQ248" s="140"/>
      <c r="AR248" s="140"/>
      <c r="AS248" s="140"/>
      <c r="AT248" s="140"/>
      <c r="AU248" s="140"/>
      <c r="AV248" s="140"/>
      <c r="AW248" s="140"/>
      <c r="AX248" s="140"/>
      <c r="AY248" s="140"/>
      <c r="AZ248" s="140"/>
      <c r="BA248" s="140"/>
      <c r="BB248" s="140"/>
      <c r="BC248" s="140"/>
      <c r="BD248" s="140"/>
      <c r="BE248" s="140"/>
      <c r="BF248" s="140"/>
      <c r="BG248" s="140"/>
      <c r="BH248" s="140"/>
    </row>
    <row r="249" spans="1:60" outlineLevel="1">
      <c r="A249" s="143"/>
      <c r="B249" s="144"/>
      <c r="C249" s="174" t="s">
        <v>58</v>
      </c>
      <c r="D249" s="146"/>
      <c r="E249" s="147">
        <v>1</v>
      </c>
      <c r="F249" s="28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0"/>
      <c r="Z249" s="140"/>
      <c r="AA249" s="140"/>
      <c r="AB249" s="140"/>
      <c r="AC249" s="140"/>
      <c r="AD249" s="140"/>
      <c r="AE249" s="140"/>
      <c r="AF249" s="140"/>
      <c r="AG249" s="140" t="s">
        <v>151</v>
      </c>
      <c r="AH249" s="140">
        <v>0</v>
      </c>
      <c r="AI249" s="140"/>
      <c r="AJ249" s="140"/>
      <c r="AK249" s="140"/>
      <c r="AL249" s="140"/>
      <c r="AM249" s="140"/>
      <c r="AN249" s="140"/>
      <c r="AO249" s="140"/>
      <c r="AP249" s="140"/>
      <c r="AQ249" s="140"/>
      <c r="AR249" s="140"/>
      <c r="AS249" s="140"/>
      <c r="AT249" s="140"/>
      <c r="AU249" s="140"/>
      <c r="AV249" s="140"/>
      <c r="AW249" s="140"/>
      <c r="AX249" s="140"/>
      <c r="AY249" s="140"/>
      <c r="AZ249" s="140"/>
      <c r="BA249" s="140"/>
      <c r="BB249" s="140"/>
      <c r="BC249" s="140"/>
      <c r="BD249" s="140"/>
      <c r="BE249" s="140"/>
      <c r="BF249" s="140"/>
      <c r="BG249" s="140"/>
      <c r="BH249" s="140"/>
    </row>
    <row r="250" spans="1:60" outlineLevel="1">
      <c r="A250" s="161">
        <v>51</v>
      </c>
      <c r="B250" s="162" t="s">
        <v>360</v>
      </c>
      <c r="C250" s="173" t="s">
        <v>361</v>
      </c>
      <c r="D250" s="163" t="s">
        <v>216</v>
      </c>
      <c r="E250" s="164">
        <v>13.44</v>
      </c>
      <c r="F250" s="284">
        <v>0</v>
      </c>
      <c r="G250" s="165">
        <f>ROUND(E250*F250,2)</f>
        <v>0</v>
      </c>
      <c r="H250" s="145">
        <v>27.85</v>
      </c>
      <c r="I250" s="145">
        <f>ROUND(E250*H250,2)</f>
        <v>374.3</v>
      </c>
      <c r="J250" s="145">
        <v>203.65</v>
      </c>
      <c r="K250" s="145">
        <f>ROUND(E250*J250,2)</f>
        <v>2737.06</v>
      </c>
      <c r="L250" s="145">
        <v>21</v>
      </c>
      <c r="M250" s="145">
        <f>G250*(1+L250/100)</f>
        <v>0</v>
      </c>
      <c r="N250" s="145">
        <v>1.17E-3</v>
      </c>
      <c r="O250" s="145">
        <f>ROUND(E250*N250,2)</f>
        <v>0.02</v>
      </c>
      <c r="P250" s="145">
        <v>8.7999999999999995E-2</v>
      </c>
      <c r="Q250" s="145">
        <f>ROUND(E250*P250,2)</f>
        <v>1.18</v>
      </c>
      <c r="R250" s="145"/>
      <c r="S250" s="145" t="s">
        <v>147</v>
      </c>
      <c r="T250" s="145" t="s">
        <v>147</v>
      </c>
      <c r="U250" s="145">
        <v>0.55600000000000005</v>
      </c>
      <c r="V250" s="145">
        <f>ROUND(E250*U250,2)</f>
        <v>7.47</v>
      </c>
      <c r="W250" s="145"/>
      <c r="X250" s="145" t="s">
        <v>148</v>
      </c>
      <c r="Y250" s="140"/>
      <c r="Z250" s="140"/>
      <c r="AA250" s="140"/>
      <c r="AB250" s="140"/>
      <c r="AC250" s="140"/>
      <c r="AD250" s="140"/>
      <c r="AE250" s="140"/>
      <c r="AF250" s="140"/>
      <c r="AG250" s="140" t="s">
        <v>149</v>
      </c>
      <c r="AH250" s="140"/>
      <c r="AI250" s="140"/>
      <c r="AJ250" s="140"/>
      <c r="AK250" s="140"/>
      <c r="AL250" s="140"/>
      <c r="AM250" s="140"/>
      <c r="AN250" s="140"/>
      <c r="AO250" s="140"/>
      <c r="AP250" s="140"/>
      <c r="AQ250" s="140"/>
      <c r="AR250" s="140"/>
      <c r="AS250" s="140"/>
      <c r="AT250" s="140"/>
      <c r="AU250" s="140"/>
      <c r="AV250" s="140"/>
      <c r="AW250" s="140"/>
      <c r="AX250" s="140"/>
      <c r="AY250" s="140"/>
      <c r="AZ250" s="140"/>
      <c r="BA250" s="140"/>
      <c r="BB250" s="140"/>
      <c r="BC250" s="140"/>
      <c r="BD250" s="140"/>
      <c r="BE250" s="140"/>
      <c r="BF250" s="140"/>
      <c r="BG250" s="140"/>
      <c r="BH250" s="140"/>
    </row>
    <row r="251" spans="1:60" outlineLevel="1">
      <c r="A251" s="143"/>
      <c r="B251" s="144"/>
      <c r="C251" s="174" t="s">
        <v>362</v>
      </c>
      <c r="D251" s="146"/>
      <c r="E251" s="147">
        <v>13.44</v>
      </c>
      <c r="F251" s="28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0"/>
      <c r="Z251" s="140"/>
      <c r="AA251" s="140"/>
      <c r="AB251" s="140"/>
      <c r="AC251" s="140"/>
      <c r="AD251" s="140"/>
      <c r="AE251" s="140"/>
      <c r="AF251" s="140"/>
      <c r="AG251" s="140" t="s">
        <v>151</v>
      </c>
      <c r="AH251" s="140">
        <v>0</v>
      </c>
      <c r="AI251" s="140"/>
      <c r="AJ251" s="140"/>
      <c r="AK251" s="140"/>
      <c r="AL251" s="140"/>
      <c r="AM251" s="140"/>
      <c r="AN251" s="140"/>
      <c r="AO251" s="140"/>
      <c r="AP251" s="140"/>
      <c r="AQ251" s="140"/>
      <c r="AR251" s="140"/>
      <c r="AS251" s="140"/>
      <c r="AT251" s="140"/>
      <c r="AU251" s="140"/>
      <c r="AV251" s="140"/>
      <c r="AW251" s="140"/>
      <c r="AX251" s="140"/>
      <c r="AY251" s="140"/>
      <c r="AZ251" s="140"/>
      <c r="BA251" s="140"/>
      <c r="BB251" s="140"/>
      <c r="BC251" s="140"/>
      <c r="BD251" s="140"/>
      <c r="BE251" s="140"/>
      <c r="BF251" s="140"/>
      <c r="BG251" s="140"/>
      <c r="BH251" s="140"/>
    </row>
    <row r="252" spans="1:60" outlineLevel="1">
      <c r="A252" s="161">
        <v>52</v>
      </c>
      <c r="B252" s="162" t="s">
        <v>363</v>
      </c>
      <c r="C252" s="173" t="s">
        <v>364</v>
      </c>
      <c r="D252" s="163" t="s">
        <v>216</v>
      </c>
      <c r="E252" s="164">
        <v>18.7182</v>
      </c>
      <c r="F252" s="284">
        <v>0</v>
      </c>
      <c r="G252" s="165">
        <f>ROUND(E252*F252,2)</f>
        <v>0</v>
      </c>
      <c r="H252" s="145">
        <v>23.81</v>
      </c>
      <c r="I252" s="145">
        <f>ROUND(E252*H252,2)</f>
        <v>445.68</v>
      </c>
      <c r="J252" s="145">
        <v>194.69</v>
      </c>
      <c r="K252" s="145">
        <f>ROUND(E252*J252,2)</f>
        <v>3644.25</v>
      </c>
      <c r="L252" s="145">
        <v>21</v>
      </c>
      <c r="M252" s="145">
        <f>G252*(1+L252/100)</f>
        <v>0</v>
      </c>
      <c r="N252" s="145">
        <v>1E-3</v>
      </c>
      <c r="O252" s="145">
        <f>ROUND(E252*N252,2)</f>
        <v>0.02</v>
      </c>
      <c r="P252" s="145">
        <v>6.7000000000000004E-2</v>
      </c>
      <c r="Q252" s="145">
        <f>ROUND(E252*P252,2)</f>
        <v>1.25</v>
      </c>
      <c r="R252" s="145"/>
      <c r="S252" s="145" t="s">
        <v>147</v>
      </c>
      <c r="T252" s="145" t="s">
        <v>147</v>
      </c>
      <c r="U252" s="145">
        <v>0.53</v>
      </c>
      <c r="V252" s="145">
        <f>ROUND(E252*U252,2)</f>
        <v>9.92</v>
      </c>
      <c r="W252" s="145"/>
      <c r="X252" s="145" t="s">
        <v>148</v>
      </c>
      <c r="Y252" s="140"/>
      <c r="Z252" s="140"/>
      <c r="AA252" s="140"/>
      <c r="AB252" s="140"/>
      <c r="AC252" s="140"/>
      <c r="AD252" s="140"/>
      <c r="AE252" s="140"/>
      <c r="AF252" s="140"/>
      <c r="AG252" s="140" t="s">
        <v>149</v>
      </c>
      <c r="AH252" s="140"/>
      <c r="AI252" s="140"/>
      <c r="AJ252" s="140"/>
      <c r="AK252" s="140"/>
      <c r="AL252" s="140"/>
      <c r="AM252" s="140"/>
      <c r="AN252" s="140"/>
      <c r="AO252" s="140"/>
      <c r="AP252" s="140"/>
      <c r="AQ252" s="140"/>
      <c r="AR252" s="140"/>
      <c r="AS252" s="140"/>
      <c r="AT252" s="140"/>
      <c r="AU252" s="140"/>
      <c r="AV252" s="140"/>
      <c r="AW252" s="140"/>
      <c r="AX252" s="140"/>
      <c r="AY252" s="140"/>
      <c r="AZ252" s="140"/>
      <c r="BA252" s="140"/>
      <c r="BB252" s="140"/>
      <c r="BC252" s="140"/>
      <c r="BD252" s="140"/>
      <c r="BE252" s="140"/>
      <c r="BF252" s="140"/>
      <c r="BG252" s="140"/>
      <c r="BH252" s="140"/>
    </row>
    <row r="253" spans="1:60" ht="24" outlineLevel="1">
      <c r="A253" s="143"/>
      <c r="B253" s="144"/>
      <c r="C253" s="174" t="s">
        <v>365</v>
      </c>
      <c r="D253" s="146"/>
      <c r="E253" s="147">
        <v>18.7182</v>
      </c>
      <c r="F253" s="28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0"/>
      <c r="Z253" s="140"/>
      <c r="AA253" s="140"/>
      <c r="AB253" s="140"/>
      <c r="AC253" s="140"/>
      <c r="AD253" s="140"/>
      <c r="AE253" s="140"/>
      <c r="AF253" s="140"/>
      <c r="AG253" s="140" t="s">
        <v>151</v>
      </c>
      <c r="AH253" s="140">
        <v>0</v>
      </c>
      <c r="AI253" s="140"/>
      <c r="AJ253" s="140"/>
      <c r="AK253" s="140"/>
      <c r="AL253" s="140"/>
      <c r="AM253" s="140"/>
      <c r="AN253" s="140"/>
      <c r="AO253" s="140"/>
      <c r="AP253" s="140"/>
      <c r="AQ253" s="140"/>
      <c r="AR253" s="140"/>
      <c r="AS253" s="140"/>
      <c r="AT253" s="140"/>
      <c r="AU253" s="140"/>
      <c r="AV253" s="140"/>
      <c r="AW253" s="140"/>
      <c r="AX253" s="140"/>
      <c r="AY253" s="140"/>
      <c r="AZ253" s="140"/>
      <c r="BA253" s="140"/>
      <c r="BB253" s="140"/>
      <c r="BC253" s="140"/>
      <c r="BD253" s="140"/>
      <c r="BE253" s="140"/>
      <c r="BF253" s="140"/>
      <c r="BG253" s="140"/>
      <c r="BH253" s="140"/>
    </row>
    <row r="254" spans="1:60" outlineLevel="1">
      <c r="A254" s="161">
        <v>53</v>
      </c>
      <c r="B254" s="162" t="s">
        <v>366</v>
      </c>
      <c r="C254" s="173" t="s">
        <v>367</v>
      </c>
      <c r="D254" s="163" t="s">
        <v>334</v>
      </c>
      <c r="E254" s="164">
        <v>26</v>
      </c>
      <c r="F254" s="284">
        <v>0</v>
      </c>
      <c r="G254" s="165">
        <f>ROUND(E254*F254,2)</f>
        <v>0</v>
      </c>
      <c r="H254" s="145">
        <v>31.68</v>
      </c>
      <c r="I254" s="145">
        <f>ROUND(E254*H254,2)</f>
        <v>823.68</v>
      </c>
      <c r="J254" s="145">
        <v>267.32</v>
      </c>
      <c r="K254" s="145">
        <f>ROUND(E254*J254,2)</f>
        <v>6950.32</v>
      </c>
      <c r="L254" s="145">
        <v>21</v>
      </c>
      <c r="M254" s="145">
        <f>G254*(1+L254/100)</f>
        <v>0</v>
      </c>
      <c r="N254" s="145">
        <v>1.33E-3</v>
      </c>
      <c r="O254" s="145">
        <f>ROUND(E254*N254,2)</f>
        <v>0.03</v>
      </c>
      <c r="P254" s="145">
        <v>7.3999999999999996E-2</v>
      </c>
      <c r="Q254" s="145">
        <f>ROUND(E254*P254,2)</f>
        <v>1.92</v>
      </c>
      <c r="R254" s="145"/>
      <c r="S254" s="145" t="s">
        <v>147</v>
      </c>
      <c r="T254" s="145" t="s">
        <v>147</v>
      </c>
      <c r="U254" s="145">
        <v>0.79600000000000004</v>
      </c>
      <c r="V254" s="145">
        <f>ROUND(E254*U254,2)</f>
        <v>20.7</v>
      </c>
      <c r="W254" s="145"/>
      <c r="X254" s="145" t="s">
        <v>148</v>
      </c>
      <c r="Y254" s="140"/>
      <c r="Z254" s="140"/>
      <c r="AA254" s="140"/>
      <c r="AB254" s="140"/>
      <c r="AC254" s="140"/>
      <c r="AD254" s="140"/>
      <c r="AE254" s="140"/>
      <c r="AF254" s="140"/>
      <c r="AG254" s="140" t="s">
        <v>149</v>
      </c>
      <c r="AH254" s="140"/>
      <c r="AI254" s="140"/>
      <c r="AJ254" s="140"/>
      <c r="AK254" s="140"/>
      <c r="AL254" s="140"/>
      <c r="AM254" s="140"/>
      <c r="AN254" s="140"/>
      <c r="AO254" s="140"/>
      <c r="AP254" s="140"/>
      <c r="AQ254" s="140"/>
      <c r="AR254" s="140"/>
      <c r="AS254" s="140"/>
      <c r="AT254" s="140"/>
      <c r="AU254" s="140"/>
      <c r="AV254" s="140"/>
      <c r="AW254" s="140"/>
      <c r="AX254" s="140"/>
      <c r="AY254" s="140"/>
      <c r="AZ254" s="140"/>
      <c r="BA254" s="140"/>
      <c r="BB254" s="140"/>
      <c r="BC254" s="140"/>
      <c r="BD254" s="140"/>
      <c r="BE254" s="140"/>
      <c r="BF254" s="140"/>
      <c r="BG254" s="140"/>
      <c r="BH254" s="140"/>
    </row>
    <row r="255" spans="1:60" outlineLevel="1">
      <c r="A255" s="143"/>
      <c r="B255" s="144"/>
      <c r="C255" s="359" t="s">
        <v>368</v>
      </c>
      <c r="D255" s="360"/>
      <c r="E255" s="360"/>
      <c r="F255" s="360"/>
      <c r="G255" s="360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0"/>
      <c r="Z255" s="140"/>
      <c r="AA255" s="140"/>
      <c r="AB255" s="140"/>
      <c r="AC255" s="140"/>
      <c r="AD255" s="140"/>
      <c r="AE255" s="140"/>
      <c r="AF255" s="140"/>
      <c r="AG255" s="140" t="s">
        <v>164</v>
      </c>
      <c r="AH255" s="140"/>
      <c r="AI255" s="140"/>
      <c r="AJ255" s="140"/>
      <c r="AK255" s="140"/>
      <c r="AL255" s="140"/>
      <c r="AM255" s="140"/>
      <c r="AN255" s="140"/>
      <c r="AO255" s="140"/>
      <c r="AP255" s="140"/>
      <c r="AQ255" s="140"/>
      <c r="AR255" s="140"/>
      <c r="AS255" s="140"/>
      <c r="AT255" s="140"/>
      <c r="AU255" s="140"/>
      <c r="AV255" s="140"/>
      <c r="AW255" s="140"/>
      <c r="AX255" s="140"/>
      <c r="AY255" s="140"/>
      <c r="AZ255" s="140"/>
      <c r="BA255" s="140"/>
      <c r="BB255" s="140"/>
      <c r="BC255" s="140"/>
      <c r="BD255" s="140"/>
      <c r="BE255" s="140"/>
      <c r="BF255" s="140"/>
      <c r="BG255" s="140"/>
      <c r="BH255" s="140"/>
    </row>
    <row r="256" spans="1:60" outlineLevel="1">
      <c r="A256" s="161">
        <v>54</v>
      </c>
      <c r="B256" s="162" t="s">
        <v>369</v>
      </c>
      <c r="C256" s="173" t="s">
        <v>370</v>
      </c>
      <c r="D256" s="163" t="s">
        <v>146</v>
      </c>
      <c r="E256" s="164">
        <v>42.84</v>
      </c>
      <c r="F256" s="284">
        <v>0</v>
      </c>
      <c r="G256" s="165">
        <f>ROUND(E256*F256,2)</f>
        <v>0</v>
      </c>
      <c r="H256" s="145">
        <v>43.38</v>
      </c>
      <c r="I256" s="145">
        <f>ROUND(E256*H256,2)</f>
        <v>1858.4</v>
      </c>
      <c r="J256" s="145">
        <v>1297.6199999999999</v>
      </c>
      <c r="K256" s="145">
        <f>ROUND(E256*J256,2)</f>
        <v>55590.04</v>
      </c>
      <c r="L256" s="145">
        <v>21</v>
      </c>
      <c r="M256" s="145">
        <f>G256*(1+L256/100)</f>
        <v>0</v>
      </c>
      <c r="N256" s="145">
        <v>1.82E-3</v>
      </c>
      <c r="O256" s="145">
        <f>ROUND(E256*N256,2)</f>
        <v>0.08</v>
      </c>
      <c r="P256" s="145">
        <v>1.8</v>
      </c>
      <c r="Q256" s="145">
        <f>ROUND(E256*P256,2)</f>
        <v>77.11</v>
      </c>
      <c r="R256" s="145"/>
      <c r="S256" s="145" t="s">
        <v>147</v>
      </c>
      <c r="T256" s="145" t="s">
        <v>147</v>
      </c>
      <c r="U256" s="145">
        <v>3.61</v>
      </c>
      <c r="V256" s="145">
        <f>ROUND(E256*U256,2)</f>
        <v>154.65</v>
      </c>
      <c r="W256" s="145"/>
      <c r="X256" s="145" t="s">
        <v>148</v>
      </c>
      <c r="Y256" s="140"/>
      <c r="Z256" s="140"/>
      <c r="AA256" s="140"/>
      <c r="AB256" s="140"/>
      <c r="AC256" s="140"/>
      <c r="AD256" s="140"/>
      <c r="AE256" s="140"/>
      <c r="AF256" s="140"/>
      <c r="AG256" s="140" t="s">
        <v>149</v>
      </c>
      <c r="AH256" s="140"/>
      <c r="AI256" s="140"/>
      <c r="AJ256" s="140"/>
      <c r="AK256" s="140"/>
      <c r="AL256" s="140"/>
      <c r="AM256" s="140"/>
      <c r="AN256" s="140"/>
      <c r="AO256" s="140"/>
      <c r="AP256" s="140"/>
      <c r="AQ256" s="140"/>
      <c r="AR256" s="140"/>
      <c r="AS256" s="140"/>
      <c r="AT256" s="140"/>
      <c r="AU256" s="140"/>
      <c r="AV256" s="140"/>
      <c r="AW256" s="140"/>
      <c r="AX256" s="140"/>
      <c r="AY256" s="140"/>
      <c r="AZ256" s="140"/>
      <c r="BA256" s="140"/>
      <c r="BB256" s="140"/>
      <c r="BC256" s="140"/>
      <c r="BD256" s="140"/>
      <c r="BE256" s="140"/>
      <c r="BF256" s="140"/>
      <c r="BG256" s="140"/>
      <c r="BH256" s="140"/>
    </row>
    <row r="257" spans="1:60" outlineLevel="1">
      <c r="A257" s="143"/>
      <c r="B257" s="144"/>
      <c r="C257" s="359" t="s">
        <v>368</v>
      </c>
      <c r="D257" s="360"/>
      <c r="E257" s="360"/>
      <c r="F257" s="360"/>
      <c r="G257" s="360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0"/>
      <c r="Z257" s="140"/>
      <c r="AA257" s="140"/>
      <c r="AB257" s="140"/>
      <c r="AC257" s="140"/>
      <c r="AD257" s="140"/>
      <c r="AE257" s="140"/>
      <c r="AF257" s="140"/>
      <c r="AG257" s="140" t="s">
        <v>164</v>
      </c>
      <c r="AH257" s="140"/>
      <c r="AI257" s="140"/>
      <c r="AJ257" s="140"/>
      <c r="AK257" s="140"/>
      <c r="AL257" s="140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F257" s="140"/>
      <c r="BG257" s="140"/>
      <c r="BH257" s="140"/>
    </row>
    <row r="258" spans="1:60" outlineLevel="1">
      <c r="A258" s="143"/>
      <c r="B258" s="144"/>
      <c r="C258" s="174" t="s">
        <v>371</v>
      </c>
      <c r="D258" s="146"/>
      <c r="E258" s="147">
        <v>31.810500000000001</v>
      </c>
      <c r="F258" s="28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0"/>
      <c r="Z258" s="140"/>
      <c r="AA258" s="140"/>
      <c r="AB258" s="140"/>
      <c r="AC258" s="140"/>
      <c r="AD258" s="140"/>
      <c r="AE258" s="140"/>
      <c r="AF258" s="140"/>
      <c r="AG258" s="140" t="s">
        <v>151</v>
      </c>
      <c r="AH258" s="140">
        <v>0</v>
      </c>
      <c r="AI258" s="140"/>
      <c r="AJ258" s="140"/>
      <c r="AK258" s="140"/>
      <c r="AL258" s="140"/>
      <c r="AM258" s="140"/>
      <c r="AN258" s="140"/>
      <c r="AO258" s="140"/>
      <c r="AP258" s="140"/>
      <c r="AQ258" s="140"/>
      <c r="AR258" s="140"/>
      <c r="AS258" s="140"/>
      <c r="AT258" s="140"/>
      <c r="AU258" s="140"/>
      <c r="AV258" s="140"/>
      <c r="AW258" s="140"/>
      <c r="AX258" s="140"/>
      <c r="AY258" s="140"/>
      <c r="AZ258" s="140"/>
      <c r="BA258" s="140"/>
      <c r="BB258" s="140"/>
      <c r="BC258" s="140"/>
      <c r="BD258" s="140"/>
      <c r="BE258" s="140"/>
      <c r="BF258" s="140"/>
      <c r="BG258" s="140"/>
      <c r="BH258" s="140"/>
    </row>
    <row r="259" spans="1:60" outlineLevel="1">
      <c r="A259" s="143"/>
      <c r="B259" s="144"/>
      <c r="C259" s="174" t="s">
        <v>372</v>
      </c>
      <c r="D259" s="146"/>
      <c r="E259" s="147">
        <v>9.3420000000000005</v>
      </c>
      <c r="F259" s="28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0"/>
      <c r="Z259" s="140"/>
      <c r="AA259" s="140"/>
      <c r="AB259" s="140"/>
      <c r="AC259" s="140"/>
      <c r="AD259" s="140"/>
      <c r="AE259" s="140"/>
      <c r="AF259" s="140"/>
      <c r="AG259" s="140" t="s">
        <v>151</v>
      </c>
      <c r="AH259" s="140">
        <v>0</v>
      </c>
      <c r="AI259" s="140"/>
      <c r="AJ259" s="140"/>
      <c r="AK259" s="140"/>
      <c r="AL259" s="140"/>
      <c r="AM259" s="140"/>
      <c r="AN259" s="140"/>
      <c r="AO259" s="140"/>
      <c r="AP259" s="140"/>
      <c r="AQ259" s="140"/>
      <c r="AR259" s="140"/>
      <c r="AS259" s="140"/>
      <c r="AT259" s="140"/>
      <c r="AU259" s="140"/>
      <c r="AV259" s="140"/>
      <c r="AW259" s="140"/>
      <c r="AX259" s="140"/>
      <c r="AY259" s="140"/>
      <c r="AZ259" s="140"/>
      <c r="BA259" s="140"/>
      <c r="BB259" s="140"/>
      <c r="BC259" s="140"/>
      <c r="BD259" s="140"/>
      <c r="BE259" s="140"/>
      <c r="BF259" s="140"/>
      <c r="BG259" s="140"/>
      <c r="BH259" s="140"/>
    </row>
    <row r="260" spans="1:60" outlineLevel="1">
      <c r="A260" s="143"/>
      <c r="B260" s="144"/>
      <c r="C260" s="174" t="s">
        <v>373</v>
      </c>
      <c r="D260" s="146"/>
      <c r="E260" s="147">
        <v>1.6875</v>
      </c>
      <c r="F260" s="28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0"/>
      <c r="Z260" s="140"/>
      <c r="AA260" s="140"/>
      <c r="AB260" s="140"/>
      <c r="AC260" s="140"/>
      <c r="AD260" s="140"/>
      <c r="AE260" s="140"/>
      <c r="AF260" s="140"/>
      <c r="AG260" s="140" t="s">
        <v>151</v>
      </c>
      <c r="AH260" s="140">
        <v>0</v>
      </c>
      <c r="AI260" s="140"/>
      <c r="AJ260" s="140"/>
      <c r="AK260" s="140"/>
      <c r="AL260" s="140"/>
      <c r="AM260" s="140"/>
      <c r="AN260" s="140"/>
      <c r="AO260" s="140"/>
      <c r="AP260" s="140"/>
      <c r="AQ260" s="140"/>
      <c r="AR260" s="140"/>
      <c r="AS260" s="140"/>
      <c r="AT260" s="140"/>
      <c r="AU260" s="140"/>
      <c r="AV260" s="140"/>
      <c r="AW260" s="140"/>
      <c r="AX260" s="140"/>
      <c r="AY260" s="140"/>
      <c r="AZ260" s="140"/>
      <c r="BA260" s="140"/>
      <c r="BB260" s="140"/>
      <c r="BC260" s="140"/>
      <c r="BD260" s="140"/>
      <c r="BE260" s="140"/>
      <c r="BF260" s="140"/>
      <c r="BG260" s="140"/>
      <c r="BH260" s="140"/>
    </row>
    <row r="261" spans="1:60" outlineLevel="1">
      <c r="A261" s="161">
        <v>55</v>
      </c>
      <c r="B261" s="162" t="s">
        <v>374</v>
      </c>
      <c r="C261" s="173" t="s">
        <v>375</v>
      </c>
      <c r="D261" s="163" t="s">
        <v>230</v>
      </c>
      <c r="E261" s="164">
        <v>213</v>
      </c>
      <c r="F261" s="284">
        <v>0</v>
      </c>
      <c r="G261" s="165">
        <f>ROUND(E261*F261,2)</f>
        <v>0</v>
      </c>
      <c r="H261" s="145">
        <v>0</v>
      </c>
      <c r="I261" s="145">
        <f>ROUND(E261*H261,2)</f>
        <v>0</v>
      </c>
      <c r="J261" s="145">
        <v>232</v>
      </c>
      <c r="K261" s="145">
        <f>ROUND(E261*J261,2)</f>
        <v>49416</v>
      </c>
      <c r="L261" s="145">
        <v>21</v>
      </c>
      <c r="M261" s="145">
        <f>G261*(1+L261/100)</f>
        <v>0</v>
      </c>
      <c r="N261" s="145">
        <v>0</v>
      </c>
      <c r="O261" s="145">
        <f>ROUND(E261*N261,2)</f>
        <v>0</v>
      </c>
      <c r="P261" s="145">
        <v>4.2000000000000003E-2</v>
      </c>
      <c r="Q261" s="145">
        <f>ROUND(E261*P261,2)</f>
        <v>8.9499999999999993</v>
      </c>
      <c r="R261" s="145"/>
      <c r="S261" s="145" t="s">
        <v>147</v>
      </c>
      <c r="T261" s="145" t="s">
        <v>147</v>
      </c>
      <c r="U261" s="145">
        <v>0.71499999999999997</v>
      </c>
      <c r="V261" s="145">
        <f>ROUND(E261*U261,2)</f>
        <v>152.30000000000001</v>
      </c>
      <c r="W261" s="145"/>
      <c r="X261" s="145" t="s">
        <v>148</v>
      </c>
      <c r="Y261" s="140"/>
      <c r="Z261" s="140"/>
      <c r="AA261" s="140"/>
      <c r="AB261" s="140"/>
      <c r="AC261" s="140"/>
      <c r="AD261" s="140"/>
      <c r="AE261" s="140"/>
      <c r="AF261" s="140"/>
      <c r="AG261" s="140" t="s">
        <v>149</v>
      </c>
      <c r="AH261" s="140"/>
      <c r="AI261" s="140"/>
      <c r="AJ261" s="140"/>
      <c r="AK261" s="140"/>
      <c r="AL261" s="140"/>
      <c r="AM261" s="140"/>
      <c r="AN261" s="140"/>
      <c r="AO261" s="140"/>
      <c r="AP261" s="140"/>
      <c r="AQ261" s="140"/>
      <c r="AR261" s="140"/>
      <c r="AS261" s="140"/>
      <c r="AT261" s="140"/>
      <c r="AU261" s="140"/>
      <c r="AV261" s="140"/>
      <c r="AW261" s="140"/>
      <c r="AX261" s="140"/>
      <c r="AY261" s="140"/>
      <c r="AZ261" s="140"/>
      <c r="BA261" s="140"/>
      <c r="BB261" s="140"/>
      <c r="BC261" s="140"/>
      <c r="BD261" s="140"/>
      <c r="BE261" s="140"/>
      <c r="BF261" s="140"/>
      <c r="BG261" s="140"/>
      <c r="BH261" s="140"/>
    </row>
    <row r="262" spans="1:60" outlineLevel="1">
      <c r="A262" s="143"/>
      <c r="B262" s="144"/>
      <c r="C262" s="174" t="s">
        <v>376</v>
      </c>
      <c r="D262" s="146"/>
      <c r="E262" s="147">
        <v>7.5</v>
      </c>
      <c r="F262" s="28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0"/>
      <c r="Z262" s="140"/>
      <c r="AA262" s="140"/>
      <c r="AB262" s="140"/>
      <c r="AC262" s="140"/>
      <c r="AD262" s="140"/>
      <c r="AE262" s="140"/>
      <c r="AF262" s="140"/>
      <c r="AG262" s="140" t="s">
        <v>151</v>
      </c>
      <c r="AH262" s="140">
        <v>0</v>
      </c>
      <c r="AI262" s="140"/>
      <c r="AJ262" s="140"/>
      <c r="AK262" s="140"/>
      <c r="AL262" s="140"/>
      <c r="AM262" s="140"/>
      <c r="AN262" s="140"/>
      <c r="AO262" s="140"/>
      <c r="AP262" s="140"/>
      <c r="AQ262" s="140"/>
      <c r="AR262" s="140"/>
      <c r="AS262" s="140"/>
      <c r="AT262" s="140"/>
      <c r="AU262" s="140"/>
      <c r="AV262" s="140"/>
      <c r="AW262" s="140"/>
      <c r="AX262" s="140"/>
      <c r="AY262" s="140"/>
      <c r="AZ262" s="140"/>
      <c r="BA262" s="140"/>
      <c r="BB262" s="140"/>
      <c r="BC262" s="140"/>
      <c r="BD262" s="140"/>
      <c r="BE262" s="140"/>
      <c r="BF262" s="140"/>
      <c r="BG262" s="140"/>
      <c r="BH262" s="140"/>
    </row>
    <row r="263" spans="1:60" outlineLevel="1">
      <c r="A263" s="143"/>
      <c r="B263" s="144"/>
      <c r="C263" s="174" t="s">
        <v>377</v>
      </c>
      <c r="D263" s="146"/>
      <c r="E263" s="147">
        <v>108</v>
      </c>
      <c r="F263" s="28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0"/>
      <c r="Z263" s="140"/>
      <c r="AA263" s="140"/>
      <c r="AB263" s="140"/>
      <c r="AC263" s="140"/>
      <c r="AD263" s="140"/>
      <c r="AE263" s="140"/>
      <c r="AF263" s="140"/>
      <c r="AG263" s="140" t="s">
        <v>151</v>
      </c>
      <c r="AH263" s="140">
        <v>0</v>
      </c>
      <c r="AI263" s="140"/>
      <c r="AJ263" s="140"/>
      <c r="AK263" s="140"/>
      <c r="AL263" s="140"/>
      <c r="AM263" s="140"/>
      <c r="AN263" s="140"/>
      <c r="AO263" s="140"/>
      <c r="AP263" s="140"/>
      <c r="AQ263" s="140"/>
      <c r="AR263" s="140"/>
      <c r="AS263" s="140"/>
      <c r="AT263" s="140"/>
      <c r="AU263" s="140"/>
      <c r="AV263" s="140"/>
      <c r="AW263" s="140"/>
      <c r="AX263" s="140"/>
      <c r="AY263" s="140"/>
      <c r="AZ263" s="140"/>
      <c r="BA263" s="140"/>
      <c r="BB263" s="140"/>
      <c r="BC263" s="140"/>
      <c r="BD263" s="140"/>
      <c r="BE263" s="140"/>
      <c r="BF263" s="140"/>
      <c r="BG263" s="140"/>
      <c r="BH263" s="140"/>
    </row>
    <row r="264" spans="1:60" outlineLevel="1">
      <c r="A264" s="143"/>
      <c r="B264" s="144"/>
      <c r="C264" s="174" t="s">
        <v>378</v>
      </c>
      <c r="D264" s="146"/>
      <c r="E264" s="147">
        <v>36</v>
      </c>
      <c r="F264" s="28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0"/>
      <c r="Z264" s="140"/>
      <c r="AA264" s="140"/>
      <c r="AB264" s="140"/>
      <c r="AC264" s="140"/>
      <c r="AD264" s="140"/>
      <c r="AE264" s="140"/>
      <c r="AF264" s="140"/>
      <c r="AG264" s="140" t="s">
        <v>151</v>
      </c>
      <c r="AH264" s="140">
        <v>0</v>
      </c>
      <c r="AI264" s="140"/>
      <c r="AJ264" s="140"/>
      <c r="AK264" s="140"/>
      <c r="AL264" s="140"/>
      <c r="AM264" s="140"/>
      <c r="AN264" s="140"/>
      <c r="AO264" s="140"/>
      <c r="AP264" s="140"/>
      <c r="AQ264" s="140"/>
      <c r="AR264" s="140"/>
      <c r="AS264" s="140"/>
      <c r="AT264" s="140"/>
      <c r="AU264" s="140"/>
      <c r="AV264" s="140"/>
      <c r="AW264" s="140"/>
      <c r="AX264" s="140"/>
      <c r="AY264" s="140"/>
      <c r="AZ264" s="140"/>
      <c r="BA264" s="140"/>
      <c r="BB264" s="140"/>
      <c r="BC264" s="140"/>
      <c r="BD264" s="140"/>
      <c r="BE264" s="140"/>
      <c r="BF264" s="140"/>
      <c r="BG264" s="140"/>
      <c r="BH264" s="140"/>
    </row>
    <row r="265" spans="1:60" outlineLevel="1">
      <c r="A265" s="143"/>
      <c r="B265" s="144"/>
      <c r="C265" s="174" t="s">
        <v>379</v>
      </c>
      <c r="D265" s="146"/>
      <c r="E265" s="147">
        <v>54</v>
      </c>
      <c r="F265" s="28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0"/>
      <c r="Z265" s="140"/>
      <c r="AA265" s="140"/>
      <c r="AB265" s="140"/>
      <c r="AC265" s="140"/>
      <c r="AD265" s="140"/>
      <c r="AE265" s="140"/>
      <c r="AF265" s="140"/>
      <c r="AG265" s="140" t="s">
        <v>151</v>
      </c>
      <c r="AH265" s="140">
        <v>0</v>
      </c>
      <c r="AI265" s="140"/>
      <c r="AJ265" s="140"/>
      <c r="AK265" s="140"/>
      <c r="AL265" s="140"/>
      <c r="AM265" s="140"/>
      <c r="AN265" s="140"/>
      <c r="AO265" s="140"/>
      <c r="AP265" s="140"/>
      <c r="AQ265" s="140"/>
      <c r="AR265" s="140"/>
      <c r="AS265" s="140"/>
      <c r="AT265" s="140"/>
      <c r="AU265" s="140"/>
      <c r="AV265" s="140"/>
      <c r="AW265" s="140"/>
      <c r="AX265" s="140"/>
      <c r="AY265" s="140"/>
      <c r="AZ265" s="140"/>
      <c r="BA265" s="140"/>
      <c r="BB265" s="140"/>
      <c r="BC265" s="140"/>
      <c r="BD265" s="140"/>
      <c r="BE265" s="140"/>
      <c r="BF265" s="140"/>
      <c r="BG265" s="140"/>
      <c r="BH265" s="140"/>
    </row>
    <row r="266" spans="1:60" outlineLevel="1">
      <c r="A266" s="143"/>
      <c r="B266" s="144"/>
      <c r="C266" s="174" t="s">
        <v>376</v>
      </c>
      <c r="D266" s="146"/>
      <c r="E266" s="147">
        <v>7.5</v>
      </c>
      <c r="F266" s="28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0"/>
      <c r="Z266" s="140"/>
      <c r="AA266" s="140"/>
      <c r="AB266" s="140"/>
      <c r="AC266" s="140"/>
      <c r="AD266" s="140"/>
      <c r="AE266" s="140"/>
      <c r="AF266" s="140"/>
      <c r="AG266" s="140" t="s">
        <v>151</v>
      </c>
      <c r="AH266" s="140">
        <v>0</v>
      </c>
      <c r="AI266" s="140"/>
      <c r="AJ266" s="140"/>
      <c r="AK266" s="140"/>
      <c r="AL266" s="140"/>
      <c r="AM266" s="140"/>
      <c r="AN266" s="140"/>
      <c r="AO266" s="140"/>
      <c r="AP266" s="140"/>
      <c r="AQ266" s="140"/>
      <c r="AR266" s="140"/>
      <c r="AS266" s="140"/>
      <c r="AT266" s="140"/>
      <c r="AU266" s="140"/>
      <c r="AV266" s="140"/>
      <c r="AW266" s="140"/>
      <c r="AX266" s="140"/>
      <c r="AY266" s="140"/>
      <c r="AZ266" s="140"/>
      <c r="BA266" s="140"/>
      <c r="BB266" s="140"/>
      <c r="BC266" s="140"/>
      <c r="BD266" s="140"/>
      <c r="BE266" s="140"/>
      <c r="BF266" s="140"/>
      <c r="BG266" s="140"/>
      <c r="BH266" s="140"/>
    </row>
    <row r="267" spans="1:60" outlineLevel="1">
      <c r="A267" s="166">
        <v>56</v>
      </c>
      <c r="B267" s="167" t="s">
        <v>380</v>
      </c>
      <c r="C267" s="179" t="s">
        <v>381</v>
      </c>
      <c r="D267" s="168" t="s">
        <v>334</v>
      </c>
      <c r="E267" s="169">
        <v>5</v>
      </c>
      <c r="F267" s="286">
        <v>0</v>
      </c>
      <c r="G267" s="170">
        <f>ROUND(E267*F267,2)</f>
        <v>0</v>
      </c>
      <c r="H267" s="145">
        <v>0</v>
      </c>
      <c r="I267" s="145">
        <f>ROUND(E267*H267,2)</f>
        <v>0</v>
      </c>
      <c r="J267" s="145">
        <v>100.5</v>
      </c>
      <c r="K267" s="145">
        <f>ROUND(E267*J267,2)</f>
        <v>502.5</v>
      </c>
      <c r="L267" s="145">
        <v>21</v>
      </c>
      <c r="M267" s="145">
        <f>G267*(1+L267/100)</f>
        <v>0</v>
      </c>
      <c r="N267" s="145">
        <v>0</v>
      </c>
      <c r="O267" s="145">
        <f>ROUND(E267*N267,2)</f>
        <v>0</v>
      </c>
      <c r="P267" s="145">
        <v>5.3999999999999999E-2</v>
      </c>
      <c r="Q267" s="145">
        <f>ROUND(E267*P267,2)</f>
        <v>0.27</v>
      </c>
      <c r="R267" s="145"/>
      <c r="S267" s="145" t="s">
        <v>147</v>
      </c>
      <c r="T267" s="145" t="s">
        <v>147</v>
      </c>
      <c r="U267" s="145">
        <v>0.31</v>
      </c>
      <c r="V267" s="145">
        <f>ROUND(E267*U267,2)</f>
        <v>1.55</v>
      </c>
      <c r="W267" s="145"/>
      <c r="X267" s="145" t="s">
        <v>148</v>
      </c>
      <c r="Y267" s="140"/>
      <c r="Z267" s="140"/>
      <c r="AA267" s="140"/>
      <c r="AB267" s="140"/>
      <c r="AC267" s="140"/>
      <c r="AD267" s="140"/>
      <c r="AE267" s="140"/>
      <c r="AF267" s="140"/>
      <c r="AG267" s="140" t="s">
        <v>149</v>
      </c>
      <c r="AH267" s="140"/>
      <c r="AI267" s="140"/>
      <c r="AJ267" s="140"/>
      <c r="AK267" s="140"/>
      <c r="AL267" s="140"/>
      <c r="AM267" s="140"/>
      <c r="AN267" s="140"/>
      <c r="AO267" s="140"/>
      <c r="AP267" s="140"/>
      <c r="AQ267" s="140"/>
      <c r="AR267" s="140"/>
      <c r="AS267" s="140"/>
      <c r="AT267" s="140"/>
      <c r="AU267" s="140"/>
      <c r="AV267" s="140"/>
      <c r="AW267" s="140"/>
      <c r="AX267" s="140"/>
      <c r="AY267" s="140"/>
      <c r="AZ267" s="140"/>
      <c r="BA267" s="140"/>
      <c r="BB267" s="140"/>
      <c r="BC267" s="140"/>
      <c r="BD267" s="140"/>
      <c r="BE267" s="140"/>
      <c r="BF267" s="140"/>
      <c r="BG267" s="140"/>
      <c r="BH267" s="140"/>
    </row>
    <row r="268" spans="1:60" outlineLevel="1">
      <c r="A268" s="161">
        <v>57</v>
      </c>
      <c r="B268" s="162" t="s">
        <v>382</v>
      </c>
      <c r="C268" s="173" t="s">
        <v>383</v>
      </c>
      <c r="D268" s="163" t="s">
        <v>216</v>
      </c>
      <c r="E268" s="164">
        <v>579.54999999999995</v>
      </c>
      <c r="F268" s="284">
        <v>0</v>
      </c>
      <c r="G268" s="165">
        <f>ROUND(E268*F268,2)</f>
        <v>0</v>
      </c>
      <c r="H268" s="145">
        <v>0</v>
      </c>
      <c r="I268" s="145">
        <f>ROUND(E268*H268,2)</f>
        <v>0</v>
      </c>
      <c r="J268" s="145">
        <v>107</v>
      </c>
      <c r="K268" s="145">
        <f>ROUND(E268*J268,2)</f>
        <v>62011.85</v>
      </c>
      <c r="L268" s="145">
        <v>21</v>
      </c>
      <c r="M268" s="145">
        <f>G268*(1+L268/100)</f>
        <v>0</v>
      </c>
      <c r="N268" s="145">
        <v>0</v>
      </c>
      <c r="O268" s="145">
        <f>ROUND(E268*N268,2)</f>
        <v>0</v>
      </c>
      <c r="P268" s="145">
        <v>0.05</v>
      </c>
      <c r="Q268" s="145">
        <f>ROUND(E268*P268,2)</f>
        <v>28.98</v>
      </c>
      <c r="R268" s="145"/>
      <c r="S268" s="145" t="s">
        <v>147</v>
      </c>
      <c r="T268" s="145" t="s">
        <v>147</v>
      </c>
      <c r="U268" s="145">
        <v>0.33</v>
      </c>
      <c r="V268" s="145">
        <f>ROUND(E268*U268,2)</f>
        <v>191.25</v>
      </c>
      <c r="W268" s="145"/>
      <c r="X268" s="145" t="s">
        <v>148</v>
      </c>
      <c r="Y268" s="140"/>
      <c r="Z268" s="140"/>
      <c r="AA268" s="140"/>
      <c r="AB268" s="140"/>
      <c r="AC268" s="140"/>
      <c r="AD268" s="140"/>
      <c r="AE268" s="140"/>
      <c r="AF268" s="140"/>
      <c r="AG268" s="140" t="s">
        <v>149</v>
      </c>
      <c r="AH268" s="140"/>
      <c r="AI268" s="140"/>
      <c r="AJ268" s="140"/>
      <c r="AK268" s="140"/>
      <c r="AL268" s="140"/>
      <c r="AM268" s="140"/>
      <c r="AN268" s="140"/>
      <c r="AO268" s="140"/>
      <c r="AP268" s="140"/>
      <c r="AQ268" s="140"/>
      <c r="AR268" s="140"/>
      <c r="AS268" s="140"/>
      <c r="AT268" s="140"/>
      <c r="AU268" s="140"/>
      <c r="AV268" s="140"/>
      <c r="AW268" s="140"/>
      <c r="AX268" s="140"/>
      <c r="AY268" s="140"/>
      <c r="AZ268" s="140"/>
      <c r="BA268" s="140"/>
      <c r="BB268" s="140"/>
      <c r="BC268" s="140"/>
      <c r="BD268" s="140"/>
      <c r="BE268" s="140"/>
      <c r="BF268" s="140"/>
      <c r="BG268" s="140"/>
      <c r="BH268" s="140"/>
    </row>
    <row r="269" spans="1:60" outlineLevel="1">
      <c r="A269" s="143"/>
      <c r="B269" s="144"/>
      <c r="C269" s="174" t="s">
        <v>265</v>
      </c>
      <c r="D269" s="146"/>
      <c r="E269" s="147">
        <v>91.09</v>
      </c>
      <c r="F269" s="28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0"/>
      <c r="Z269" s="140"/>
      <c r="AA269" s="140"/>
      <c r="AB269" s="140"/>
      <c r="AC269" s="140"/>
      <c r="AD269" s="140"/>
      <c r="AE269" s="140"/>
      <c r="AF269" s="140"/>
      <c r="AG269" s="140" t="s">
        <v>151</v>
      </c>
      <c r="AH269" s="140">
        <v>0</v>
      </c>
      <c r="AI269" s="140"/>
      <c r="AJ269" s="140"/>
      <c r="AK269" s="140"/>
      <c r="AL269" s="140"/>
      <c r="AM269" s="140"/>
      <c r="AN269" s="140"/>
      <c r="AO269" s="140"/>
      <c r="AP269" s="140"/>
      <c r="AQ269" s="140"/>
      <c r="AR269" s="140"/>
      <c r="AS269" s="140"/>
      <c r="AT269" s="140"/>
      <c r="AU269" s="140"/>
      <c r="AV269" s="140"/>
      <c r="AW269" s="140"/>
      <c r="AX269" s="140"/>
      <c r="AY269" s="140"/>
      <c r="AZ269" s="140"/>
      <c r="BA269" s="140"/>
      <c r="BB269" s="140"/>
      <c r="BC269" s="140"/>
      <c r="BD269" s="140"/>
      <c r="BE269" s="140"/>
      <c r="BF269" s="140"/>
      <c r="BG269" s="140"/>
      <c r="BH269" s="140"/>
    </row>
    <row r="270" spans="1:60" outlineLevel="1">
      <c r="A270" s="143"/>
      <c r="B270" s="144"/>
      <c r="C270" s="174" t="s">
        <v>247</v>
      </c>
      <c r="D270" s="146"/>
      <c r="E270" s="147">
        <v>73.650000000000006</v>
      </c>
      <c r="F270" s="28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0"/>
      <c r="Z270" s="140"/>
      <c r="AA270" s="140"/>
      <c r="AB270" s="140"/>
      <c r="AC270" s="140"/>
      <c r="AD270" s="140"/>
      <c r="AE270" s="140"/>
      <c r="AF270" s="140"/>
      <c r="AG270" s="140" t="s">
        <v>151</v>
      </c>
      <c r="AH270" s="140">
        <v>0</v>
      </c>
      <c r="AI270" s="140"/>
      <c r="AJ270" s="140"/>
      <c r="AK270" s="140"/>
      <c r="AL270" s="140"/>
      <c r="AM270" s="140"/>
      <c r="AN270" s="140"/>
      <c r="AO270" s="140"/>
      <c r="AP270" s="140"/>
      <c r="AQ270" s="140"/>
      <c r="AR270" s="140"/>
      <c r="AS270" s="140"/>
      <c r="AT270" s="140"/>
      <c r="AU270" s="140"/>
      <c r="AV270" s="140"/>
      <c r="AW270" s="140"/>
      <c r="AX270" s="140"/>
      <c r="AY270" s="140"/>
      <c r="AZ270" s="140"/>
      <c r="BA270" s="140"/>
      <c r="BB270" s="140"/>
      <c r="BC270" s="140"/>
      <c r="BD270" s="140"/>
      <c r="BE270" s="140"/>
      <c r="BF270" s="140"/>
      <c r="BG270" s="140"/>
      <c r="BH270" s="140"/>
    </row>
    <row r="271" spans="1:60" outlineLevel="1">
      <c r="A271" s="143"/>
      <c r="B271" s="144"/>
      <c r="C271" s="174" t="s">
        <v>248</v>
      </c>
      <c r="D271" s="146"/>
      <c r="E271" s="147">
        <v>414.81</v>
      </c>
      <c r="F271" s="28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0"/>
      <c r="Z271" s="140"/>
      <c r="AA271" s="140"/>
      <c r="AB271" s="140"/>
      <c r="AC271" s="140"/>
      <c r="AD271" s="140"/>
      <c r="AE271" s="140"/>
      <c r="AF271" s="140"/>
      <c r="AG271" s="140" t="s">
        <v>151</v>
      </c>
      <c r="AH271" s="140">
        <v>0</v>
      </c>
      <c r="AI271" s="140"/>
      <c r="AJ271" s="140"/>
      <c r="AK271" s="140"/>
      <c r="AL271" s="140"/>
      <c r="AM271" s="140"/>
      <c r="AN271" s="140"/>
      <c r="AO271" s="140"/>
      <c r="AP271" s="140"/>
      <c r="AQ271" s="140"/>
      <c r="AR271" s="140"/>
      <c r="AS271" s="140"/>
      <c r="AT271" s="140"/>
      <c r="AU271" s="140"/>
      <c r="AV271" s="140"/>
      <c r="AW271" s="140"/>
      <c r="AX271" s="140"/>
      <c r="AY271" s="140"/>
      <c r="AZ271" s="140"/>
      <c r="BA271" s="140"/>
      <c r="BB271" s="140"/>
      <c r="BC271" s="140"/>
      <c r="BD271" s="140"/>
      <c r="BE271" s="140"/>
      <c r="BF271" s="140"/>
      <c r="BG271" s="140"/>
      <c r="BH271" s="140"/>
    </row>
    <row r="272" spans="1:60" outlineLevel="1">
      <c r="A272" s="161">
        <v>58</v>
      </c>
      <c r="B272" s="162" t="s">
        <v>384</v>
      </c>
      <c r="C272" s="173" t="s">
        <v>385</v>
      </c>
      <c r="D272" s="163" t="s">
        <v>216</v>
      </c>
      <c r="E272" s="164">
        <v>163.30000000000001</v>
      </c>
      <c r="F272" s="284">
        <v>0</v>
      </c>
      <c r="G272" s="165">
        <f>ROUND(E272*F272,2)</f>
        <v>0</v>
      </c>
      <c r="H272" s="145">
        <v>0</v>
      </c>
      <c r="I272" s="145">
        <f>ROUND(E272*H272,2)</f>
        <v>0</v>
      </c>
      <c r="J272" s="145">
        <v>84.3</v>
      </c>
      <c r="K272" s="145">
        <f>ROUND(E272*J272,2)</f>
        <v>13766.19</v>
      </c>
      <c r="L272" s="145">
        <v>21</v>
      </c>
      <c r="M272" s="145">
        <f>G272*(1+L272/100)</f>
        <v>0</v>
      </c>
      <c r="N272" s="145">
        <v>0</v>
      </c>
      <c r="O272" s="145">
        <f>ROUND(E272*N272,2)</f>
        <v>0</v>
      </c>
      <c r="P272" s="145">
        <v>4.5999999999999999E-2</v>
      </c>
      <c r="Q272" s="145">
        <f>ROUND(E272*P272,2)</f>
        <v>7.51</v>
      </c>
      <c r="R272" s="145"/>
      <c r="S272" s="145" t="s">
        <v>147</v>
      </c>
      <c r="T272" s="145" t="s">
        <v>147</v>
      </c>
      <c r="U272" s="145">
        <v>0.26</v>
      </c>
      <c r="V272" s="145">
        <f>ROUND(E272*U272,2)</f>
        <v>42.46</v>
      </c>
      <c r="W272" s="145"/>
      <c r="X272" s="145" t="s">
        <v>148</v>
      </c>
      <c r="Y272" s="140"/>
      <c r="Z272" s="140"/>
      <c r="AA272" s="140"/>
      <c r="AB272" s="140"/>
      <c r="AC272" s="140"/>
      <c r="AD272" s="140"/>
      <c r="AE272" s="140"/>
      <c r="AF272" s="140"/>
      <c r="AG272" s="140" t="s">
        <v>149</v>
      </c>
      <c r="AH272" s="140"/>
      <c r="AI272" s="140"/>
      <c r="AJ272" s="140"/>
      <c r="AK272" s="140"/>
      <c r="AL272" s="140"/>
      <c r="AM272" s="140"/>
      <c r="AN272" s="140"/>
      <c r="AO272" s="140"/>
      <c r="AP272" s="140"/>
      <c r="AQ272" s="140"/>
      <c r="AR272" s="140"/>
      <c r="AS272" s="140"/>
      <c r="AT272" s="140"/>
      <c r="AU272" s="140"/>
      <c r="AV272" s="140"/>
      <c r="AW272" s="140"/>
      <c r="AX272" s="140"/>
      <c r="AY272" s="140"/>
      <c r="AZ272" s="140"/>
      <c r="BA272" s="140"/>
      <c r="BB272" s="140"/>
      <c r="BC272" s="140"/>
      <c r="BD272" s="140"/>
      <c r="BE272" s="140"/>
      <c r="BF272" s="140"/>
      <c r="BG272" s="140"/>
      <c r="BH272" s="140"/>
    </row>
    <row r="273" spans="1:60" outlineLevel="1">
      <c r="A273" s="143"/>
      <c r="B273" s="144"/>
      <c r="C273" s="174" t="s">
        <v>386</v>
      </c>
      <c r="D273" s="146"/>
      <c r="E273" s="147">
        <v>232.56</v>
      </c>
      <c r="F273" s="28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0"/>
      <c r="Z273" s="140"/>
      <c r="AA273" s="140"/>
      <c r="AB273" s="140"/>
      <c r="AC273" s="140"/>
      <c r="AD273" s="140"/>
      <c r="AE273" s="140"/>
      <c r="AF273" s="140"/>
      <c r="AG273" s="140" t="s">
        <v>151</v>
      </c>
      <c r="AH273" s="140">
        <v>0</v>
      </c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40"/>
      <c r="BG273" s="140"/>
      <c r="BH273" s="140"/>
    </row>
    <row r="274" spans="1:60" outlineLevel="1">
      <c r="A274" s="143"/>
      <c r="B274" s="144"/>
      <c r="C274" s="174" t="s">
        <v>387</v>
      </c>
      <c r="D274" s="146"/>
      <c r="E274" s="147">
        <v>-69.260000000000005</v>
      </c>
      <c r="F274" s="28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0"/>
      <c r="Z274" s="140"/>
      <c r="AA274" s="140"/>
      <c r="AB274" s="140"/>
      <c r="AC274" s="140"/>
      <c r="AD274" s="140"/>
      <c r="AE274" s="140"/>
      <c r="AF274" s="140"/>
      <c r="AG274" s="140" t="s">
        <v>151</v>
      </c>
      <c r="AH274" s="140">
        <v>0</v>
      </c>
      <c r="AI274" s="140"/>
      <c r="AJ274" s="140"/>
      <c r="AK274" s="140"/>
      <c r="AL274" s="140"/>
      <c r="AM274" s="140"/>
      <c r="AN274" s="140"/>
      <c r="AO274" s="140"/>
      <c r="AP274" s="140"/>
      <c r="AQ274" s="140"/>
      <c r="AR274" s="140"/>
      <c r="AS274" s="140"/>
      <c r="AT274" s="140"/>
      <c r="AU274" s="140"/>
      <c r="AV274" s="140"/>
      <c r="AW274" s="140"/>
      <c r="AX274" s="140"/>
      <c r="AY274" s="140"/>
      <c r="AZ274" s="140"/>
      <c r="BA274" s="140"/>
      <c r="BB274" s="140"/>
      <c r="BC274" s="140"/>
      <c r="BD274" s="140"/>
      <c r="BE274" s="140"/>
      <c r="BF274" s="140"/>
      <c r="BG274" s="140"/>
      <c r="BH274" s="140"/>
    </row>
    <row r="275" spans="1:60" outlineLevel="1">
      <c r="A275" s="161">
        <v>59</v>
      </c>
      <c r="B275" s="162" t="s">
        <v>388</v>
      </c>
      <c r="C275" s="173" t="s">
        <v>389</v>
      </c>
      <c r="D275" s="163" t="s">
        <v>216</v>
      </c>
      <c r="E275" s="164">
        <v>686.82</v>
      </c>
      <c r="F275" s="284">
        <v>0</v>
      </c>
      <c r="G275" s="165">
        <f>ROUND(E275*F275,2)</f>
        <v>0</v>
      </c>
      <c r="H275" s="145">
        <v>0</v>
      </c>
      <c r="I275" s="145">
        <f>ROUND(E275*H275,2)</f>
        <v>0</v>
      </c>
      <c r="J275" s="145">
        <v>64.8</v>
      </c>
      <c r="K275" s="145">
        <f>ROUND(E275*J275,2)</f>
        <v>44505.94</v>
      </c>
      <c r="L275" s="145">
        <v>21</v>
      </c>
      <c r="M275" s="145">
        <f>G275*(1+L275/100)</f>
        <v>0</v>
      </c>
      <c r="N275" s="145">
        <v>0</v>
      </c>
      <c r="O275" s="145">
        <f>ROUND(E275*N275,2)</f>
        <v>0</v>
      </c>
      <c r="P275" s="145">
        <v>5.8999999999999997E-2</v>
      </c>
      <c r="Q275" s="145">
        <f>ROUND(E275*P275,2)</f>
        <v>40.520000000000003</v>
      </c>
      <c r="R275" s="145"/>
      <c r="S275" s="145" t="s">
        <v>147</v>
      </c>
      <c r="T275" s="145" t="s">
        <v>147</v>
      </c>
      <c r="U275" s="145">
        <v>0.2</v>
      </c>
      <c r="V275" s="145">
        <f>ROUND(E275*U275,2)</f>
        <v>137.36000000000001</v>
      </c>
      <c r="W275" s="145"/>
      <c r="X275" s="145" t="s">
        <v>148</v>
      </c>
      <c r="Y275" s="140"/>
      <c r="Z275" s="140"/>
      <c r="AA275" s="140"/>
      <c r="AB275" s="140"/>
      <c r="AC275" s="140"/>
      <c r="AD275" s="140"/>
      <c r="AE275" s="140"/>
      <c r="AF275" s="140"/>
      <c r="AG275" s="140" t="s">
        <v>149</v>
      </c>
      <c r="AH275" s="140"/>
      <c r="AI275" s="140"/>
      <c r="AJ275" s="140"/>
      <c r="AK275" s="140"/>
      <c r="AL275" s="140"/>
      <c r="AM275" s="140"/>
      <c r="AN275" s="140"/>
      <c r="AO275" s="140"/>
      <c r="AP275" s="140"/>
      <c r="AQ275" s="140"/>
      <c r="AR275" s="140"/>
      <c r="AS275" s="140"/>
      <c r="AT275" s="140"/>
      <c r="AU275" s="140"/>
      <c r="AV275" s="140"/>
      <c r="AW275" s="140"/>
      <c r="AX275" s="140"/>
      <c r="AY275" s="140"/>
      <c r="AZ275" s="140"/>
      <c r="BA275" s="140"/>
      <c r="BB275" s="140"/>
      <c r="BC275" s="140"/>
      <c r="BD275" s="140"/>
      <c r="BE275" s="140"/>
      <c r="BF275" s="140"/>
      <c r="BG275" s="140"/>
      <c r="BH275" s="140"/>
    </row>
    <row r="276" spans="1:60" ht="24" outlineLevel="1">
      <c r="A276" s="143"/>
      <c r="B276" s="144"/>
      <c r="C276" s="174" t="s">
        <v>217</v>
      </c>
      <c r="D276" s="146"/>
      <c r="E276" s="147">
        <v>122.04</v>
      </c>
      <c r="F276" s="28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0"/>
      <c r="Z276" s="140"/>
      <c r="AA276" s="140"/>
      <c r="AB276" s="140"/>
      <c r="AC276" s="140"/>
      <c r="AD276" s="140"/>
      <c r="AE276" s="140"/>
      <c r="AF276" s="140"/>
      <c r="AG276" s="140" t="s">
        <v>151</v>
      </c>
      <c r="AH276" s="140">
        <v>0</v>
      </c>
      <c r="AI276" s="140"/>
      <c r="AJ276" s="140"/>
      <c r="AK276" s="140"/>
      <c r="AL276" s="140"/>
      <c r="AM276" s="140"/>
      <c r="AN276" s="140"/>
      <c r="AO276" s="140"/>
      <c r="AP276" s="140"/>
      <c r="AQ276" s="140"/>
      <c r="AR276" s="140"/>
      <c r="AS276" s="140"/>
      <c r="AT276" s="140"/>
      <c r="AU276" s="140"/>
      <c r="AV276" s="140"/>
      <c r="AW276" s="140"/>
      <c r="AX276" s="140"/>
      <c r="AY276" s="140"/>
      <c r="AZ276" s="140"/>
      <c r="BA276" s="140"/>
      <c r="BB276" s="140"/>
      <c r="BC276" s="140"/>
      <c r="BD276" s="140"/>
      <c r="BE276" s="140"/>
      <c r="BF276" s="140"/>
      <c r="BG276" s="140"/>
      <c r="BH276" s="140"/>
    </row>
    <row r="277" spans="1:60" outlineLevel="1">
      <c r="A277" s="143"/>
      <c r="B277" s="144"/>
      <c r="C277" s="175" t="s">
        <v>218</v>
      </c>
      <c r="D277" s="148"/>
      <c r="E277" s="149">
        <v>122.04</v>
      </c>
      <c r="F277" s="28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0"/>
      <c r="Z277" s="140"/>
      <c r="AA277" s="140"/>
      <c r="AB277" s="140"/>
      <c r="AC277" s="140"/>
      <c r="AD277" s="140"/>
      <c r="AE277" s="140"/>
      <c r="AF277" s="140"/>
      <c r="AG277" s="140" t="s">
        <v>151</v>
      </c>
      <c r="AH277" s="140">
        <v>1</v>
      </c>
      <c r="AI277" s="140"/>
      <c r="AJ277" s="140"/>
      <c r="AK277" s="140"/>
      <c r="AL277" s="140"/>
      <c r="AM277" s="140"/>
      <c r="AN277" s="140"/>
      <c r="AO277" s="140"/>
      <c r="AP277" s="140"/>
      <c r="AQ277" s="140"/>
      <c r="AR277" s="140"/>
      <c r="AS277" s="140"/>
      <c r="AT277" s="140"/>
      <c r="AU277" s="140"/>
      <c r="AV277" s="140"/>
      <c r="AW277" s="140"/>
      <c r="AX277" s="140"/>
      <c r="AY277" s="140"/>
      <c r="AZ277" s="140"/>
      <c r="BA277" s="140"/>
      <c r="BB277" s="140"/>
      <c r="BC277" s="140"/>
      <c r="BD277" s="140"/>
      <c r="BE277" s="140"/>
      <c r="BF277" s="140"/>
      <c r="BG277" s="140"/>
      <c r="BH277" s="140"/>
    </row>
    <row r="278" spans="1:60" outlineLevel="1">
      <c r="A278" s="143"/>
      <c r="B278" s="144"/>
      <c r="C278" s="174" t="s">
        <v>219</v>
      </c>
      <c r="D278" s="146"/>
      <c r="E278" s="147">
        <v>575.54999999999995</v>
      </c>
      <c r="F278" s="28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0"/>
      <c r="Z278" s="140"/>
      <c r="AA278" s="140"/>
      <c r="AB278" s="140"/>
      <c r="AC278" s="140"/>
      <c r="AD278" s="140"/>
      <c r="AE278" s="140"/>
      <c r="AF278" s="140"/>
      <c r="AG278" s="140" t="s">
        <v>151</v>
      </c>
      <c r="AH278" s="140">
        <v>0</v>
      </c>
      <c r="AI278" s="140"/>
      <c r="AJ278" s="140"/>
      <c r="AK278" s="140"/>
      <c r="AL278" s="140"/>
      <c r="AM278" s="140"/>
      <c r="AN278" s="140"/>
      <c r="AO278" s="140"/>
      <c r="AP278" s="140"/>
      <c r="AQ278" s="140"/>
      <c r="AR278" s="140"/>
      <c r="AS278" s="140"/>
      <c r="AT278" s="140"/>
      <c r="AU278" s="140"/>
      <c r="AV278" s="140"/>
      <c r="AW278" s="140"/>
      <c r="AX278" s="140"/>
      <c r="AY278" s="140"/>
      <c r="AZ278" s="140"/>
      <c r="BA278" s="140"/>
      <c r="BB278" s="140"/>
      <c r="BC278" s="140"/>
      <c r="BD278" s="140"/>
      <c r="BE278" s="140"/>
      <c r="BF278" s="140"/>
      <c r="BG278" s="140"/>
      <c r="BH278" s="140"/>
    </row>
    <row r="279" spans="1:60" outlineLevel="1">
      <c r="A279" s="143"/>
      <c r="B279" s="144"/>
      <c r="C279" s="174" t="s">
        <v>220</v>
      </c>
      <c r="D279" s="146"/>
      <c r="E279" s="147">
        <v>23.37</v>
      </c>
      <c r="F279" s="28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0"/>
      <c r="Z279" s="140"/>
      <c r="AA279" s="140"/>
      <c r="AB279" s="140"/>
      <c r="AC279" s="140"/>
      <c r="AD279" s="140"/>
      <c r="AE279" s="140"/>
      <c r="AF279" s="140"/>
      <c r="AG279" s="140" t="s">
        <v>151</v>
      </c>
      <c r="AH279" s="140">
        <v>0</v>
      </c>
      <c r="AI279" s="140"/>
      <c r="AJ279" s="140"/>
      <c r="AK279" s="140"/>
      <c r="AL279" s="140"/>
      <c r="AM279" s="140"/>
      <c r="AN279" s="140"/>
      <c r="AO279" s="140"/>
      <c r="AP279" s="140"/>
      <c r="AQ279" s="140"/>
      <c r="AR279" s="140"/>
      <c r="AS279" s="140"/>
      <c r="AT279" s="140"/>
      <c r="AU279" s="140"/>
      <c r="AV279" s="140"/>
      <c r="AW279" s="140"/>
      <c r="AX279" s="140"/>
      <c r="AY279" s="140"/>
      <c r="AZ279" s="140"/>
      <c r="BA279" s="140"/>
      <c r="BB279" s="140"/>
      <c r="BC279" s="140"/>
      <c r="BD279" s="140"/>
      <c r="BE279" s="140"/>
      <c r="BF279" s="140"/>
      <c r="BG279" s="140"/>
      <c r="BH279" s="140"/>
    </row>
    <row r="280" spans="1:60" outlineLevel="1">
      <c r="A280" s="143"/>
      <c r="B280" s="144"/>
      <c r="C280" s="174" t="s">
        <v>221</v>
      </c>
      <c r="D280" s="146"/>
      <c r="E280" s="147">
        <v>-74.900000000000006</v>
      </c>
      <c r="F280" s="28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0"/>
      <c r="Z280" s="140"/>
      <c r="AA280" s="140"/>
      <c r="AB280" s="140"/>
      <c r="AC280" s="140"/>
      <c r="AD280" s="140"/>
      <c r="AE280" s="140"/>
      <c r="AF280" s="140"/>
      <c r="AG280" s="140" t="s">
        <v>151</v>
      </c>
      <c r="AH280" s="140">
        <v>0</v>
      </c>
      <c r="AI280" s="140"/>
      <c r="AJ280" s="140"/>
      <c r="AK280" s="140"/>
      <c r="AL280" s="140"/>
      <c r="AM280" s="140"/>
      <c r="AN280" s="140"/>
      <c r="AO280" s="140"/>
      <c r="AP280" s="140"/>
      <c r="AQ280" s="140"/>
      <c r="AR280" s="140"/>
      <c r="AS280" s="140"/>
      <c r="AT280" s="140"/>
      <c r="AU280" s="140"/>
      <c r="AV280" s="140"/>
      <c r="AW280" s="140"/>
      <c r="AX280" s="140"/>
      <c r="AY280" s="140"/>
      <c r="AZ280" s="140"/>
      <c r="BA280" s="140"/>
      <c r="BB280" s="140"/>
      <c r="BC280" s="140"/>
      <c r="BD280" s="140"/>
      <c r="BE280" s="140"/>
      <c r="BF280" s="140"/>
      <c r="BG280" s="140"/>
      <c r="BH280" s="140"/>
    </row>
    <row r="281" spans="1:60" outlineLevel="1">
      <c r="A281" s="143"/>
      <c r="B281" s="144"/>
      <c r="C281" s="174" t="s">
        <v>222</v>
      </c>
      <c r="D281" s="146"/>
      <c r="E281" s="147">
        <v>30.24</v>
      </c>
      <c r="F281" s="28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0"/>
      <c r="Z281" s="140"/>
      <c r="AA281" s="140"/>
      <c r="AB281" s="140"/>
      <c r="AC281" s="140"/>
      <c r="AD281" s="140"/>
      <c r="AE281" s="140"/>
      <c r="AF281" s="140"/>
      <c r="AG281" s="140" t="s">
        <v>151</v>
      </c>
      <c r="AH281" s="140">
        <v>0</v>
      </c>
      <c r="AI281" s="140"/>
      <c r="AJ281" s="140"/>
      <c r="AK281" s="140"/>
      <c r="AL281" s="140"/>
      <c r="AM281" s="140"/>
      <c r="AN281" s="140"/>
      <c r="AO281" s="140"/>
      <c r="AP281" s="140"/>
      <c r="AQ281" s="140"/>
      <c r="AR281" s="140"/>
      <c r="AS281" s="140"/>
      <c r="AT281" s="140"/>
      <c r="AU281" s="140"/>
      <c r="AV281" s="140"/>
      <c r="AW281" s="140"/>
      <c r="AX281" s="140"/>
      <c r="AY281" s="140"/>
      <c r="AZ281" s="140"/>
      <c r="BA281" s="140"/>
      <c r="BB281" s="140"/>
      <c r="BC281" s="140"/>
      <c r="BD281" s="140"/>
      <c r="BE281" s="140"/>
      <c r="BF281" s="140"/>
      <c r="BG281" s="140"/>
      <c r="BH281" s="140"/>
    </row>
    <row r="282" spans="1:60" outlineLevel="1">
      <c r="A282" s="143"/>
      <c r="B282" s="144"/>
      <c r="C282" s="174" t="s">
        <v>223</v>
      </c>
      <c r="D282" s="146"/>
      <c r="E282" s="147">
        <v>7.84</v>
      </c>
      <c r="F282" s="28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0"/>
      <c r="Z282" s="140"/>
      <c r="AA282" s="140"/>
      <c r="AB282" s="140"/>
      <c r="AC282" s="140"/>
      <c r="AD282" s="140"/>
      <c r="AE282" s="140"/>
      <c r="AF282" s="140"/>
      <c r="AG282" s="140" t="s">
        <v>151</v>
      </c>
      <c r="AH282" s="140">
        <v>0</v>
      </c>
      <c r="AI282" s="140"/>
      <c r="AJ282" s="140"/>
      <c r="AK282" s="140"/>
      <c r="AL282" s="140"/>
      <c r="AM282" s="140"/>
      <c r="AN282" s="140"/>
      <c r="AO282" s="140"/>
      <c r="AP282" s="140"/>
      <c r="AQ282" s="140"/>
      <c r="AR282" s="140"/>
      <c r="AS282" s="140"/>
      <c r="AT282" s="140"/>
      <c r="AU282" s="140"/>
      <c r="AV282" s="140"/>
      <c r="AW282" s="140"/>
      <c r="AX282" s="140"/>
      <c r="AY282" s="140"/>
      <c r="AZ282" s="140"/>
      <c r="BA282" s="140"/>
      <c r="BB282" s="140"/>
      <c r="BC282" s="140"/>
      <c r="BD282" s="140"/>
      <c r="BE282" s="140"/>
      <c r="BF282" s="140"/>
      <c r="BG282" s="140"/>
      <c r="BH282" s="140"/>
    </row>
    <row r="283" spans="1:60" outlineLevel="1">
      <c r="A283" s="143"/>
      <c r="B283" s="144"/>
      <c r="C283" s="174" t="s">
        <v>224</v>
      </c>
      <c r="D283" s="146"/>
      <c r="E283" s="147">
        <v>2.68</v>
      </c>
      <c r="F283" s="28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0"/>
      <c r="Z283" s="140"/>
      <c r="AA283" s="140"/>
      <c r="AB283" s="140"/>
      <c r="AC283" s="140"/>
      <c r="AD283" s="140"/>
      <c r="AE283" s="140"/>
      <c r="AF283" s="140"/>
      <c r="AG283" s="140" t="s">
        <v>151</v>
      </c>
      <c r="AH283" s="140">
        <v>0</v>
      </c>
      <c r="AI283" s="140"/>
      <c r="AJ283" s="140"/>
      <c r="AK283" s="140"/>
      <c r="AL283" s="140"/>
      <c r="AM283" s="140"/>
      <c r="AN283" s="140"/>
      <c r="AO283" s="140"/>
      <c r="AP283" s="140"/>
      <c r="AQ283" s="140"/>
      <c r="AR283" s="140"/>
      <c r="AS283" s="140"/>
      <c r="AT283" s="140"/>
      <c r="AU283" s="140"/>
      <c r="AV283" s="140"/>
      <c r="AW283" s="140"/>
      <c r="AX283" s="140"/>
      <c r="AY283" s="140"/>
      <c r="AZ283" s="140"/>
      <c r="BA283" s="140"/>
      <c r="BB283" s="140"/>
      <c r="BC283" s="140"/>
      <c r="BD283" s="140"/>
      <c r="BE283" s="140"/>
      <c r="BF283" s="140"/>
      <c r="BG283" s="140"/>
      <c r="BH283" s="140"/>
    </row>
    <row r="284" spans="1:60" outlineLevel="1">
      <c r="A284" s="143"/>
      <c r="B284" s="144"/>
      <c r="C284" s="175" t="s">
        <v>218</v>
      </c>
      <c r="D284" s="148"/>
      <c r="E284" s="149">
        <v>564.78</v>
      </c>
      <c r="F284" s="28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0"/>
      <c r="Z284" s="140"/>
      <c r="AA284" s="140"/>
      <c r="AB284" s="140"/>
      <c r="AC284" s="140"/>
      <c r="AD284" s="140"/>
      <c r="AE284" s="140"/>
      <c r="AF284" s="140"/>
      <c r="AG284" s="140" t="s">
        <v>151</v>
      </c>
      <c r="AH284" s="140">
        <v>1</v>
      </c>
      <c r="AI284" s="140"/>
      <c r="AJ284" s="140"/>
      <c r="AK284" s="140"/>
      <c r="AL284" s="140"/>
      <c r="AM284" s="140"/>
      <c r="AN284" s="140"/>
      <c r="AO284" s="140"/>
      <c r="AP284" s="140"/>
      <c r="AQ284" s="140"/>
      <c r="AR284" s="140"/>
      <c r="AS284" s="140"/>
      <c r="AT284" s="140"/>
      <c r="AU284" s="140"/>
      <c r="AV284" s="140"/>
      <c r="AW284" s="140"/>
      <c r="AX284" s="140"/>
      <c r="AY284" s="140"/>
      <c r="AZ284" s="140"/>
      <c r="BA284" s="140"/>
      <c r="BB284" s="140"/>
      <c r="BC284" s="140"/>
      <c r="BD284" s="140"/>
      <c r="BE284" s="140"/>
      <c r="BF284" s="140"/>
      <c r="BG284" s="140"/>
      <c r="BH284" s="140"/>
    </row>
    <row r="285" spans="1:60" outlineLevel="1">
      <c r="A285" s="161">
        <v>60</v>
      </c>
      <c r="B285" s="162" t="s">
        <v>390</v>
      </c>
      <c r="C285" s="173" t="s">
        <v>391</v>
      </c>
      <c r="D285" s="163" t="s">
        <v>216</v>
      </c>
      <c r="E285" s="164">
        <v>113.64</v>
      </c>
      <c r="F285" s="284">
        <v>0</v>
      </c>
      <c r="G285" s="165">
        <f>ROUND(E285*F285,2)</f>
        <v>0</v>
      </c>
      <c r="H285" s="145">
        <v>0</v>
      </c>
      <c r="I285" s="145">
        <f>ROUND(E285*H285,2)</f>
        <v>0</v>
      </c>
      <c r="J285" s="145">
        <v>217</v>
      </c>
      <c r="K285" s="145">
        <f>ROUND(E285*J285,2)</f>
        <v>24659.88</v>
      </c>
      <c r="L285" s="145">
        <v>21</v>
      </c>
      <c r="M285" s="145">
        <f>G285*(1+L285/100)</f>
        <v>0</v>
      </c>
      <c r="N285" s="145">
        <v>0</v>
      </c>
      <c r="O285" s="145">
        <f>ROUND(E285*N285,2)</f>
        <v>0</v>
      </c>
      <c r="P285" s="145">
        <v>6.0999999999999999E-2</v>
      </c>
      <c r="Q285" s="145">
        <f>ROUND(E285*P285,2)</f>
        <v>6.93</v>
      </c>
      <c r="R285" s="145"/>
      <c r="S285" s="145" t="s">
        <v>147</v>
      </c>
      <c r="T285" s="145" t="s">
        <v>147</v>
      </c>
      <c r="U285" s="145">
        <v>0.67</v>
      </c>
      <c r="V285" s="145">
        <f>ROUND(E285*U285,2)</f>
        <v>76.14</v>
      </c>
      <c r="W285" s="145"/>
      <c r="X285" s="145" t="s">
        <v>148</v>
      </c>
      <c r="Y285" s="140"/>
      <c r="Z285" s="140"/>
      <c r="AA285" s="140"/>
      <c r="AB285" s="140"/>
      <c r="AC285" s="140"/>
      <c r="AD285" s="140"/>
      <c r="AE285" s="140"/>
      <c r="AF285" s="140"/>
      <c r="AG285" s="140" t="s">
        <v>149</v>
      </c>
      <c r="AH285" s="140"/>
      <c r="AI285" s="140"/>
      <c r="AJ285" s="140"/>
      <c r="AK285" s="140"/>
      <c r="AL285" s="140"/>
      <c r="AM285" s="140"/>
      <c r="AN285" s="140"/>
      <c r="AO285" s="140"/>
      <c r="AP285" s="140"/>
      <c r="AQ285" s="140"/>
      <c r="AR285" s="140"/>
      <c r="AS285" s="140"/>
      <c r="AT285" s="140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F285" s="140"/>
      <c r="BG285" s="140"/>
      <c r="BH285" s="140"/>
    </row>
    <row r="286" spans="1:60" outlineLevel="1">
      <c r="A286" s="143"/>
      <c r="B286" s="144"/>
      <c r="C286" s="174" t="s">
        <v>392</v>
      </c>
      <c r="D286" s="146"/>
      <c r="E286" s="147">
        <v>164.16</v>
      </c>
      <c r="F286" s="28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0"/>
      <c r="Z286" s="140"/>
      <c r="AA286" s="140"/>
      <c r="AB286" s="140"/>
      <c r="AC286" s="140"/>
      <c r="AD286" s="140"/>
      <c r="AE286" s="140"/>
      <c r="AF286" s="140"/>
      <c r="AG286" s="140" t="s">
        <v>151</v>
      </c>
      <c r="AH286" s="140">
        <v>0</v>
      </c>
      <c r="AI286" s="140"/>
      <c r="AJ286" s="140"/>
      <c r="AK286" s="140"/>
      <c r="AL286" s="140"/>
      <c r="AM286" s="140"/>
      <c r="AN286" s="140"/>
      <c r="AO286" s="140"/>
      <c r="AP286" s="140"/>
      <c r="AQ286" s="140"/>
      <c r="AR286" s="140"/>
      <c r="AS286" s="140"/>
      <c r="AT286" s="140"/>
      <c r="AU286" s="140"/>
      <c r="AV286" s="140"/>
      <c r="AW286" s="140"/>
      <c r="AX286" s="140"/>
      <c r="AY286" s="140"/>
      <c r="AZ286" s="140"/>
      <c r="BA286" s="140"/>
      <c r="BB286" s="140"/>
      <c r="BC286" s="140"/>
      <c r="BD286" s="140"/>
      <c r="BE286" s="140"/>
      <c r="BF286" s="140"/>
      <c r="BG286" s="140"/>
      <c r="BH286" s="140"/>
    </row>
    <row r="287" spans="1:60" outlineLevel="1">
      <c r="A287" s="143"/>
      <c r="B287" s="144"/>
      <c r="C287" s="174" t="s">
        <v>393</v>
      </c>
      <c r="D287" s="146"/>
      <c r="E287" s="147">
        <v>-50.52</v>
      </c>
      <c r="F287" s="28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0"/>
      <c r="Z287" s="140"/>
      <c r="AA287" s="140"/>
      <c r="AB287" s="140"/>
      <c r="AC287" s="140"/>
      <c r="AD287" s="140"/>
      <c r="AE287" s="140"/>
      <c r="AF287" s="140"/>
      <c r="AG287" s="140" t="s">
        <v>151</v>
      </c>
      <c r="AH287" s="140">
        <v>0</v>
      </c>
      <c r="AI287" s="140"/>
      <c r="AJ287" s="140"/>
      <c r="AK287" s="140"/>
      <c r="AL287" s="140"/>
      <c r="AM287" s="140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140"/>
      <c r="AY287" s="140"/>
      <c r="AZ287" s="140"/>
      <c r="BA287" s="140"/>
      <c r="BB287" s="140"/>
      <c r="BC287" s="140"/>
      <c r="BD287" s="140"/>
      <c r="BE287" s="140"/>
      <c r="BF287" s="140"/>
      <c r="BG287" s="140"/>
      <c r="BH287" s="140"/>
    </row>
    <row r="288" spans="1:60" ht="14">
      <c r="A288" s="155" t="s">
        <v>142</v>
      </c>
      <c r="B288" s="156" t="s">
        <v>84</v>
      </c>
      <c r="C288" s="172" t="s">
        <v>85</v>
      </c>
      <c r="D288" s="157"/>
      <c r="E288" s="158"/>
      <c r="F288" s="287"/>
      <c r="G288" s="160">
        <f>SUMIF(AG289:AG291,"&lt;&gt;NOR",G289:G291)</f>
        <v>0</v>
      </c>
      <c r="H288" s="154"/>
      <c r="I288" s="154">
        <f>SUM(I289:I291)</f>
        <v>386.67</v>
      </c>
      <c r="J288" s="154"/>
      <c r="K288" s="154">
        <f>SUM(K289:K291)</f>
        <v>30832.31</v>
      </c>
      <c r="L288" s="154"/>
      <c r="M288" s="154">
        <f>SUM(M289:M291)</f>
        <v>0</v>
      </c>
      <c r="N288" s="154"/>
      <c r="O288" s="154">
        <f>SUM(O289:O291)</f>
        <v>0.04</v>
      </c>
      <c r="P288" s="154"/>
      <c r="Q288" s="154">
        <f>SUM(Q289:Q291)</f>
        <v>19.54</v>
      </c>
      <c r="R288" s="154"/>
      <c r="S288" s="154"/>
      <c r="T288" s="154"/>
      <c r="U288" s="154"/>
      <c r="V288" s="154">
        <f>SUM(V289:V291)</f>
        <v>65.13</v>
      </c>
      <c r="W288" s="154"/>
      <c r="X288" s="154"/>
      <c r="AG288" t="s">
        <v>143</v>
      </c>
    </row>
    <row r="289" spans="1:60" outlineLevel="1">
      <c r="A289" s="161">
        <v>61</v>
      </c>
      <c r="B289" s="162" t="s">
        <v>394</v>
      </c>
      <c r="C289" s="173" t="s">
        <v>395</v>
      </c>
      <c r="D289" s="163" t="s">
        <v>146</v>
      </c>
      <c r="E289" s="164">
        <v>52.823999999999998</v>
      </c>
      <c r="F289" s="284">
        <v>0</v>
      </c>
      <c r="G289" s="165">
        <f>ROUND(E289*F289,2)</f>
        <v>0</v>
      </c>
      <c r="H289" s="145">
        <v>7.32</v>
      </c>
      <c r="I289" s="145">
        <f>ROUND(E289*H289,2)</f>
        <v>386.67</v>
      </c>
      <c r="J289" s="145">
        <v>583.67999999999995</v>
      </c>
      <c r="K289" s="145">
        <f>ROUND(E289*J289,2)</f>
        <v>30832.31</v>
      </c>
      <c r="L289" s="145">
        <v>21</v>
      </c>
      <c r="M289" s="145">
        <f>G289*(1+L289/100)</f>
        <v>0</v>
      </c>
      <c r="N289" s="145">
        <v>8.1999999999999998E-4</v>
      </c>
      <c r="O289" s="145">
        <f>ROUND(E289*N289,2)</f>
        <v>0.04</v>
      </c>
      <c r="P289" s="145">
        <v>0.37</v>
      </c>
      <c r="Q289" s="145">
        <f>ROUND(E289*P289,2)</f>
        <v>19.54</v>
      </c>
      <c r="R289" s="145"/>
      <c r="S289" s="145" t="s">
        <v>147</v>
      </c>
      <c r="T289" s="145" t="s">
        <v>147</v>
      </c>
      <c r="U289" s="145">
        <v>1.2330000000000001</v>
      </c>
      <c r="V289" s="145">
        <f>ROUND(E289*U289,2)</f>
        <v>65.13</v>
      </c>
      <c r="W289" s="145"/>
      <c r="X289" s="145" t="s">
        <v>148</v>
      </c>
      <c r="Y289" s="140"/>
      <c r="Z289" s="140"/>
      <c r="AA289" s="140"/>
      <c r="AB289" s="140"/>
      <c r="AC289" s="140"/>
      <c r="AD289" s="140"/>
      <c r="AE289" s="140"/>
      <c r="AF289" s="140"/>
      <c r="AG289" s="140" t="s">
        <v>149</v>
      </c>
      <c r="AH289" s="140"/>
      <c r="AI289" s="140"/>
      <c r="AJ289" s="140"/>
      <c r="AK289" s="140"/>
      <c r="AL289" s="140"/>
      <c r="AM289" s="140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140"/>
      <c r="AY289" s="140"/>
      <c r="AZ289" s="140"/>
      <c r="BA289" s="140"/>
      <c r="BB289" s="140"/>
      <c r="BC289" s="140"/>
      <c r="BD289" s="140"/>
      <c r="BE289" s="140"/>
      <c r="BF289" s="140"/>
      <c r="BG289" s="140"/>
      <c r="BH289" s="140"/>
    </row>
    <row r="290" spans="1:60" outlineLevel="1">
      <c r="A290" s="143"/>
      <c r="B290" s="144"/>
      <c r="C290" s="359" t="s">
        <v>396</v>
      </c>
      <c r="D290" s="360"/>
      <c r="E290" s="360"/>
      <c r="F290" s="360"/>
      <c r="G290" s="360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0"/>
      <c r="Z290" s="140"/>
      <c r="AA290" s="140"/>
      <c r="AB290" s="140"/>
      <c r="AC290" s="140"/>
      <c r="AD290" s="140"/>
      <c r="AE290" s="140"/>
      <c r="AF290" s="140"/>
      <c r="AG290" s="140" t="s">
        <v>164</v>
      </c>
      <c r="AH290" s="140"/>
      <c r="AI290" s="140"/>
      <c r="AJ290" s="140"/>
      <c r="AK290" s="140"/>
      <c r="AL290" s="140"/>
      <c r="AM290" s="140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140"/>
      <c r="AY290" s="140"/>
      <c r="AZ290" s="140"/>
      <c r="BA290" s="140"/>
      <c r="BB290" s="140"/>
      <c r="BC290" s="140"/>
      <c r="BD290" s="140"/>
      <c r="BE290" s="140"/>
      <c r="BF290" s="140"/>
      <c r="BG290" s="140"/>
      <c r="BH290" s="140"/>
    </row>
    <row r="291" spans="1:60" outlineLevel="1">
      <c r="A291" s="143"/>
      <c r="B291" s="144"/>
      <c r="C291" s="174" t="s">
        <v>397</v>
      </c>
      <c r="D291" s="146"/>
      <c r="E291" s="147">
        <v>52.823999999999998</v>
      </c>
      <c r="F291" s="28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0"/>
      <c r="Z291" s="140"/>
      <c r="AA291" s="140"/>
      <c r="AB291" s="140"/>
      <c r="AC291" s="140"/>
      <c r="AD291" s="140"/>
      <c r="AE291" s="140"/>
      <c r="AF291" s="140"/>
      <c r="AG291" s="140" t="s">
        <v>151</v>
      </c>
      <c r="AH291" s="140">
        <v>0</v>
      </c>
      <c r="AI291" s="140"/>
      <c r="AJ291" s="140"/>
      <c r="AK291" s="140"/>
      <c r="AL291" s="140"/>
      <c r="AM291" s="140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140"/>
      <c r="AY291" s="140"/>
      <c r="AZ291" s="140"/>
      <c r="BA291" s="140"/>
      <c r="BB291" s="140"/>
      <c r="BC291" s="140"/>
      <c r="BD291" s="140"/>
      <c r="BE291" s="140"/>
      <c r="BF291" s="140"/>
      <c r="BG291" s="140"/>
      <c r="BH291" s="140"/>
    </row>
    <row r="292" spans="1:60" ht="14">
      <c r="A292" s="155" t="s">
        <v>142</v>
      </c>
      <c r="B292" s="156" t="s">
        <v>86</v>
      </c>
      <c r="C292" s="172" t="s">
        <v>87</v>
      </c>
      <c r="D292" s="157"/>
      <c r="E292" s="158"/>
      <c r="F292" s="287"/>
      <c r="G292" s="160">
        <f>SUMIF(AG293:AG293,"&lt;&gt;NOR",G293:G293)</f>
        <v>0</v>
      </c>
      <c r="H292" s="154"/>
      <c r="I292" s="154">
        <f>SUM(I293:I293)</f>
        <v>0</v>
      </c>
      <c r="J292" s="154"/>
      <c r="K292" s="154">
        <f>SUM(K293:K293)</f>
        <v>442285.98</v>
      </c>
      <c r="L292" s="154"/>
      <c r="M292" s="154">
        <f>SUM(M293:M293)</f>
        <v>0</v>
      </c>
      <c r="N292" s="154"/>
      <c r="O292" s="154">
        <f>SUM(O293:O293)</f>
        <v>0</v>
      </c>
      <c r="P292" s="154"/>
      <c r="Q292" s="154">
        <f>SUM(Q293:Q293)</f>
        <v>0</v>
      </c>
      <c r="R292" s="154"/>
      <c r="S292" s="154"/>
      <c r="T292" s="154"/>
      <c r="U292" s="154"/>
      <c r="V292" s="154">
        <f>SUM(V293:V293)</f>
        <v>1126.25</v>
      </c>
      <c r="W292" s="154"/>
      <c r="X292" s="154"/>
      <c r="AG292" t="s">
        <v>143</v>
      </c>
    </row>
    <row r="293" spans="1:60" outlineLevel="1">
      <c r="A293" s="166">
        <v>62</v>
      </c>
      <c r="B293" s="167" t="s">
        <v>398</v>
      </c>
      <c r="C293" s="179" t="s">
        <v>399</v>
      </c>
      <c r="D293" s="168" t="s">
        <v>167</v>
      </c>
      <c r="E293" s="169">
        <v>595.27049999999997</v>
      </c>
      <c r="F293" s="286">
        <v>0</v>
      </c>
      <c r="G293" s="170">
        <f>ROUND(E293*F293,2)</f>
        <v>0</v>
      </c>
      <c r="H293" s="145">
        <v>0</v>
      </c>
      <c r="I293" s="145">
        <f>ROUND(E293*H293,2)</f>
        <v>0</v>
      </c>
      <c r="J293" s="145">
        <v>743</v>
      </c>
      <c r="K293" s="145">
        <f>ROUND(E293*J293,2)</f>
        <v>442285.98</v>
      </c>
      <c r="L293" s="145">
        <v>21</v>
      </c>
      <c r="M293" s="145">
        <f>G293*(1+L293/100)</f>
        <v>0</v>
      </c>
      <c r="N293" s="145">
        <v>0</v>
      </c>
      <c r="O293" s="145">
        <f>ROUND(E293*N293,2)</f>
        <v>0</v>
      </c>
      <c r="P293" s="145">
        <v>0</v>
      </c>
      <c r="Q293" s="145">
        <f>ROUND(E293*P293,2)</f>
        <v>0</v>
      </c>
      <c r="R293" s="145"/>
      <c r="S293" s="145" t="s">
        <v>147</v>
      </c>
      <c r="T293" s="145" t="s">
        <v>147</v>
      </c>
      <c r="U293" s="145">
        <v>1.8919999999999999</v>
      </c>
      <c r="V293" s="145">
        <f>ROUND(E293*U293,2)</f>
        <v>1126.25</v>
      </c>
      <c r="W293" s="145"/>
      <c r="X293" s="145" t="s">
        <v>400</v>
      </c>
      <c r="Y293" s="140"/>
      <c r="Z293" s="140"/>
      <c r="AA293" s="140"/>
      <c r="AB293" s="140"/>
      <c r="AC293" s="140"/>
      <c r="AD293" s="140"/>
      <c r="AE293" s="140"/>
      <c r="AF293" s="140"/>
      <c r="AG293" s="140" t="s">
        <v>401</v>
      </c>
      <c r="AH293" s="140"/>
      <c r="AI293" s="140"/>
      <c r="AJ293" s="140"/>
      <c r="AK293" s="140"/>
      <c r="AL293" s="140"/>
      <c r="AM293" s="140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140"/>
      <c r="AY293" s="140"/>
      <c r="AZ293" s="140"/>
      <c r="BA293" s="140"/>
      <c r="BB293" s="140"/>
      <c r="BC293" s="140"/>
      <c r="BD293" s="140"/>
      <c r="BE293" s="140"/>
      <c r="BF293" s="140"/>
      <c r="BG293" s="140"/>
      <c r="BH293" s="140"/>
    </row>
    <row r="294" spans="1:60" ht="14">
      <c r="A294" s="155" t="s">
        <v>142</v>
      </c>
      <c r="B294" s="156" t="s">
        <v>88</v>
      </c>
      <c r="C294" s="172" t="s">
        <v>89</v>
      </c>
      <c r="D294" s="157"/>
      <c r="E294" s="158"/>
      <c r="F294" s="287"/>
      <c r="G294" s="160">
        <f>SUMIF(AG295:AG301,"&lt;&gt;NOR",G295:G301)</f>
        <v>0</v>
      </c>
      <c r="H294" s="154"/>
      <c r="I294" s="154">
        <f>SUM(I295:I301)</f>
        <v>27359.1</v>
      </c>
      <c r="J294" s="154"/>
      <c r="K294" s="154">
        <f>SUM(K295:K301)</f>
        <v>24700.170000000002</v>
      </c>
      <c r="L294" s="154"/>
      <c r="M294" s="154">
        <f>SUM(M295:M301)</f>
        <v>0</v>
      </c>
      <c r="N294" s="154"/>
      <c r="O294" s="154">
        <f>SUM(O295:O301)</f>
        <v>0.13</v>
      </c>
      <c r="P294" s="154"/>
      <c r="Q294" s="154">
        <f>SUM(Q295:Q301)</f>
        <v>0</v>
      </c>
      <c r="R294" s="154"/>
      <c r="S294" s="154"/>
      <c r="T294" s="154"/>
      <c r="U294" s="154"/>
      <c r="V294" s="154">
        <f>SUM(V295:V301)</f>
        <v>47.32</v>
      </c>
      <c r="W294" s="154"/>
      <c r="X294" s="154"/>
      <c r="AG294" t="s">
        <v>143</v>
      </c>
    </row>
    <row r="295" spans="1:60" ht="24" outlineLevel="1">
      <c r="A295" s="161">
        <v>63</v>
      </c>
      <c r="B295" s="162" t="s">
        <v>402</v>
      </c>
      <c r="C295" s="173" t="s">
        <v>403</v>
      </c>
      <c r="D295" s="163" t="s">
        <v>216</v>
      </c>
      <c r="E295" s="164">
        <v>127.9</v>
      </c>
      <c r="F295" s="284">
        <v>0</v>
      </c>
      <c r="G295" s="165">
        <f>ROUND(E295*F295,2)</f>
        <v>0</v>
      </c>
      <c r="H295" s="145">
        <v>32.85</v>
      </c>
      <c r="I295" s="145">
        <f>ROUND(E295*H295,2)</f>
        <v>4201.5200000000004</v>
      </c>
      <c r="J295" s="145">
        <v>52.65</v>
      </c>
      <c r="K295" s="145">
        <f>ROUND(E295*J295,2)</f>
        <v>6733.94</v>
      </c>
      <c r="L295" s="145">
        <v>21</v>
      </c>
      <c r="M295" s="145">
        <f>G295*(1+L295/100)</f>
        <v>0</v>
      </c>
      <c r="N295" s="145">
        <v>3.2000000000000003E-4</v>
      </c>
      <c r="O295" s="145">
        <f>ROUND(E295*N295,2)</f>
        <v>0.04</v>
      </c>
      <c r="P295" s="145">
        <v>0</v>
      </c>
      <c r="Q295" s="145">
        <f>ROUND(E295*P295,2)</f>
        <v>0</v>
      </c>
      <c r="R295" s="145"/>
      <c r="S295" s="145" t="s">
        <v>147</v>
      </c>
      <c r="T295" s="145" t="s">
        <v>147</v>
      </c>
      <c r="U295" s="145">
        <v>0.11</v>
      </c>
      <c r="V295" s="145">
        <f>ROUND(E295*U295,2)</f>
        <v>14.07</v>
      </c>
      <c r="W295" s="145"/>
      <c r="X295" s="145" t="s">
        <v>148</v>
      </c>
      <c r="Y295" s="140"/>
      <c r="Z295" s="140"/>
      <c r="AA295" s="140"/>
      <c r="AB295" s="140"/>
      <c r="AC295" s="140"/>
      <c r="AD295" s="140"/>
      <c r="AE295" s="140"/>
      <c r="AF295" s="140"/>
      <c r="AG295" s="140" t="s">
        <v>149</v>
      </c>
      <c r="AH295" s="140"/>
      <c r="AI295" s="140"/>
      <c r="AJ295" s="140"/>
      <c r="AK295" s="140"/>
      <c r="AL295" s="140"/>
      <c r="AM295" s="140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140"/>
      <c r="AY295" s="140"/>
      <c r="AZ295" s="140"/>
      <c r="BA295" s="140"/>
      <c r="BB295" s="140"/>
      <c r="BC295" s="140"/>
      <c r="BD295" s="140"/>
      <c r="BE295" s="140"/>
      <c r="BF295" s="140"/>
      <c r="BG295" s="140"/>
      <c r="BH295" s="140"/>
    </row>
    <row r="296" spans="1:60" outlineLevel="1">
      <c r="A296" s="143"/>
      <c r="B296" s="144"/>
      <c r="C296" s="174" t="s">
        <v>404</v>
      </c>
      <c r="D296" s="146"/>
      <c r="E296" s="147">
        <v>127.9</v>
      </c>
      <c r="F296" s="28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0"/>
      <c r="Z296" s="140"/>
      <c r="AA296" s="140"/>
      <c r="AB296" s="140"/>
      <c r="AC296" s="140"/>
      <c r="AD296" s="140"/>
      <c r="AE296" s="140"/>
      <c r="AF296" s="140"/>
      <c r="AG296" s="140" t="s">
        <v>151</v>
      </c>
      <c r="AH296" s="140">
        <v>0</v>
      </c>
      <c r="AI296" s="140"/>
      <c r="AJ296" s="140"/>
      <c r="AK296" s="140"/>
      <c r="AL296" s="140"/>
      <c r="AM296" s="140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140"/>
      <c r="AY296" s="140"/>
      <c r="AZ296" s="140"/>
      <c r="BA296" s="140"/>
      <c r="BB296" s="140"/>
      <c r="BC296" s="140"/>
      <c r="BD296" s="140"/>
      <c r="BE296" s="140"/>
      <c r="BF296" s="140"/>
      <c r="BG296" s="140"/>
      <c r="BH296" s="140"/>
    </row>
    <row r="297" spans="1:60" outlineLevel="1">
      <c r="A297" s="161">
        <v>64</v>
      </c>
      <c r="B297" s="162" t="s">
        <v>405</v>
      </c>
      <c r="C297" s="173" t="s">
        <v>406</v>
      </c>
      <c r="D297" s="163" t="s">
        <v>216</v>
      </c>
      <c r="E297" s="164">
        <v>127.9</v>
      </c>
      <c r="F297" s="284">
        <v>0</v>
      </c>
      <c r="G297" s="165">
        <f>ROUND(E297*F297,2)</f>
        <v>0</v>
      </c>
      <c r="H297" s="145">
        <v>82.42</v>
      </c>
      <c r="I297" s="145">
        <f>ROUND(E297*H297,2)</f>
        <v>10541.52</v>
      </c>
      <c r="J297" s="145">
        <v>76.58</v>
      </c>
      <c r="K297" s="145">
        <f>ROUND(E297*J297,2)</f>
        <v>9794.58</v>
      </c>
      <c r="L297" s="145">
        <v>21</v>
      </c>
      <c r="M297" s="145">
        <f>G297*(1+L297/100)</f>
        <v>0</v>
      </c>
      <c r="N297" s="145">
        <v>1.7000000000000001E-4</v>
      </c>
      <c r="O297" s="145">
        <f>ROUND(E297*N297,2)</f>
        <v>0.02</v>
      </c>
      <c r="P297" s="145">
        <v>0</v>
      </c>
      <c r="Q297" s="145">
        <f>ROUND(E297*P297,2)</f>
        <v>0</v>
      </c>
      <c r="R297" s="145"/>
      <c r="S297" s="145" t="s">
        <v>147</v>
      </c>
      <c r="T297" s="145" t="s">
        <v>147</v>
      </c>
      <c r="U297" s="145">
        <v>0.16</v>
      </c>
      <c r="V297" s="145">
        <f>ROUND(E297*U297,2)</f>
        <v>20.46</v>
      </c>
      <c r="W297" s="145"/>
      <c r="X297" s="145" t="s">
        <v>148</v>
      </c>
      <c r="Y297" s="140"/>
      <c r="Z297" s="140"/>
      <c r="AA297" s="140"/>
      <c r="AB297" s="140"/>
      <c r="AC297" s="140"/>
      <c r="AD297" s="140"/>
      <c r="AE297" s="140"/>
      <c r="AF297" s="140"/>
      <c r="AG297" s="140" t="s">
        <v>149</v>
      </c>
      <c r="AH297" s="140"/>
      <c r="AI297" s="140"/>
      <c r="AJ297" s="140"/>
      <c r="AK297" s="140"/>
      <c r="AL297" s="140"/>
      <c r="AM297" s="140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140"/>
      <c r="AY297" s="140"/>
      <c r="AZ297" s="140"/>
      <c r="BA297" s="140"/>
      <c r="BB297" s="140"/>
      <c r="BC297" s="140"/>
      <c r="BD297" s="140"/>
      <c r="BE297" s="140"/>
      <c r="BF297" s="140"/>
      <c r="BG297" s="140"/>
      <c r="BH297" s="140"/>
    </row>
    <row r="298" spans="1:60" outlineLevel="1">
      <c r="A298" s="143"/>
      <c r="B298" s="144"/>
      <c r="C298" s="174" t="s">
        <v>404</v>
      </c>
      <c r="D298" s="146"/>
      <c r="E298" s="147">
        <v>127.9</v>
      </c>
      <c r="F298" s="28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0"/>
      <c r="Z298" s="140"/>
      <c r="AA298" s="140"/>
      <c r="AB298" s="140"/>
      <c r="AC298" s="140"/>
      <c r="AD298" s="140"/>
      <c r="AE298" s="140"/>
      <c r="AF298" s="140"/>
      <c r="AG298" s="140" t="s">
        <v>151</v>
      </c>
      <c r="AH298" s="140">
        <v>0</v>
      </c>
      <c r="AI298" s="140"/>
      <c r="AJ298" s="140"/>
      <c r="AK298" s="140"/>
      <c r="AL298" s="140"/>
      <c r="AM298" s="140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140"/>
      <c r="AY298" s="140"/>
      <c r="AZ298" s="140"/>
      <c r="BA298" s="140"/>
      <c r="BB298" s="140"/>
      <c r="BC298" s="140"/>
      <c r="BD298" s="140"/>
      <c r="BE298" s="140"/>
      <c r="BF298" s="140"/>
      <c r="BG298" s="140"/>
      <c r="BH298" s="140"/>
    </row>
    <row r="299" spans="1:60" ht="24" outlineLevel="1">
      <c r="A299" s="161">
        <v>65</v>
      </c>
      <c r="B299" s="162" t="s">
        <v>407</v>
      </c>
      <c r="C299" s="173" t="s">
        <v>408</v>
      </c>
      <c r="D299" s="163" t="s">
        <v>230</v>
      </c>
      <c r="E299" s="164">
        <v>127.9</v>
      </c>
      <c r="F299" s="284">
        <v>0</v>
      </c>
      <c r="G299" s="165">
        <f>ROUND(E299*F299,2)</f>
        <v>0</v>
      </c>
      <c r="H299" s="145">
        <v>98.64</v>
      </c>
      <c r="I299" s="145">
        <f>ROUND(E299*H299,2)</f>
        <v>12616.06</v>
      </c>
      <c r="J299" s="145">
        <v>47.86</v>
      </c>
      <c r="K299" s="145">
        <f>ROUND(E299*J299,2)</f>
        <v>6121.29</v>
      </c>
      <c r="L299" s="145">
        <v>21</v>
      </c>
      <c r="M299" s="145">
        <f>G299*(1+L299/100)</f>
        <v>0</v>
      </c>
      <c r="N299" s="145">
        <v>5.2999999999999998E-4</v>
      </c>
      <c r="O299" s="145">
        <f>ROUND(E299*N299,2)</f>
        <v>7.0000000000000007E-2</v>
      </c>
      <c r="P299" s="145">
        <v>0</v>
      </c>
      <c r="Q299" s="145">
        <f>ROUND(E299*P299,2)</f>
        <v>0</v>
      </c>
      <c r="R299" s="145"/>
      <c r="S299" s="145" t="s">
        <v>147</v>
      </c>
      <c r="T299" s="145" t="s">
        <v>147</v>
      </c>
      <c r="U299" s="145">
        <v>0.1</v>
      </c>
      <c r="V299" s="145">
        <f>ROUND(E299*U299,2)</f>
        <v>12.79</v>
      </c>
      <c r="W299" s="145"/>
      <c r="X299" s="145" t="s">
        <v>148</v>
      </c>
      <c r="Y299" s="140"/>
      <c r="Z299" s="140"/>
      <c r="AA299" s="140"/>
      <c r="AB299" s="140"/>
      <c r="AC299" s="140"/>
      <c r="AD299" s="140"/>
      <c r="AE299" s="140"/>
      <c r="AF299" s="140"/>
      <c r="AG299" s="140" t="s">
        <v>149</v>
      </c>
      <c r="AH299" s="140"/>
      <c r="AI299" s="140"/>
      <c r="AJ299" s="140"/>
      <c r="AK299" s="140"/>
      <c r="AL299" s="140"/>
      <c r="AM299" s="140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F299" s="140"/>
      <c r="BG299" s="140"/>
      <c r="BH299" s="140"/>
    </row>
    <row r="300" spans="1:60" outlineLevel="1">
      <c r="A300" s="143"/>
      <c r="B300" s="144"/>
      <c r="C300" s="174" t="s">
        <v>404</v>
      </c>
      <c r="D300" s="146"/>
      <c r="E300" s="147">
        <v>127.9</v>
      </c>
      <c r="F300" s="28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0"/>
      <c r="Z300" s="140"/>
      <c r="AA300" s="140"/>
      <c r="AB300" s="140"/>
      <c r="AC300" s="140"/>
      <c r="AD300" s="140"/>
      <c r="AE300" s="140"/>
      <c r="AF300" s="140"/>
      <c r="AG300" s="140" t="s">
        <v>151</v>
      </c>
      <c r="AH300" s="140">
        <v>0</v>
      </c>
      <c r="AI300" s="140"/>
      <c r="AJ300" s="140"/>
      <c r="AK300" s="140"/>
      <c r="AL300" s="140"/>
      <c r="AM300" s="140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140"/>
      <c r="AY300" s="140"/>
      <c r="AZ300" s="140"/>
      <c r="BA300" s="140"/>
      <c r="BB300" s="140"/>
      <c r="BC300" s="140"/>
      <c r="BD300" s="140"/>
      <c r="BE300" s="140"/>
      <c r="BF300" s="140"/>
      <c r="BG300" s="140"/>
      <c r="BH300" s="140"/>
    </row>
    <row r="301" spans="1:60" outlineLevel="1">
      <c r="A301" s="166">
        <v>66</v>
      </c>
      <c r="B301" s="167" t="s">
        <v>409</v>
      </c>
      <c r="C301" s="179" t="s">
        <v>410</v>
      </c>
      <c r="D301" s="168" t="s">
        <v>0</v>
      </c>
      <c r="E301" s="169">
        <v>500.089</v>
      </c>
      <c r="F301" s="286">
        <v>0</v>
      </c>
      <c r="G301" s="170">
        <f>ROUND(E301*F301,2)</f>
        <v>0</v>
      </c>
      <c r="H301" s="145">
        <v>0</v>
      </c>
      <c r="I301" s="145">
        <f>ROUND(E301*H301,2)</f>
        <v>0</v>
      </c>
      <c r="J301" s="145">
        <v>4.0999999999999996</v>
      </c>
      <c r="K301" s="145">
        <f>ROUND(E301*J301,2)</f>
        <v>2050.36</v>
      </c>
      <c r="L301" s="145">
        <v>21</v>
      </c>
      <c r="M301" s="145">
        <f>G301*(1+L301/100)</f>
        <v>0</v>
      </c>
      <c r="N301" s="145">
        <v>0</v>
      </c>
      <c r="O301" s="145">
        <f>ROUND(E301*N301,2)</f>
        <v>0</v>
      </c>
      <c r="P301" s="145">
        <v>0</v>
      </c>
      <c r="Q301" s="145">
        <f>ROUND(E301*P301,2)</f>
        <v>0</v>
      </c>
      <c r="R301" s="145"/>
      <c r="S301" s="145" t="s">
        <v>147</v>
      </c>
      <c r="T301" s="145" t="s">
        <v>147</v>
      </c>
      <c r="U301" s="145">
        <v>0</v>
      </c>
      <c r="V301" s="145">
        <f>ROUND(E301*U301,2)</f>
        <v>0</v>
      </c>
      <c r="W301" s="145"/>
      <c r="X301" s="145" t="s">
        <v>400</v>
      </c>
      <c r="Y301" s="140"/>
      <c r="Z301" s="140"/>
      <c r="AA301" s="140"/>
      <c r="AB301" s="140"/>
      <c r="AC301" s="140"/>
      <c r="AD301" s="140"/>
      <c r="AE301" s="140"/>
      <c r="AF301" s="140"/>
      <c r="AG301" s="140" t="s">
        <v>401</v>
      </c>
      <c r="AH301" s="140"/>
      <c r="AI301" s="140"/>
      <c r="AJ301" s="140"/>
      <c r="AK301" s="140"/>
      <c r="AL301" s="140"/>
      <c r="AM301" s="140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140"/>
      <c r="AY301" s="140"/>
      <c r="AZ301" s="140"/>
      <c r="BA301" s="140"/>
      <c r="BB301" s="140"/>
      <c r="BC301" s="140"/>
      <c r="BD301" s="140"/>
      <c r="BE301" s="140"/>
      <c r="BF301" s="140"/>
      <c r="BG301" s="140"/>
      <c r="BH301" s="140"/>
    </row>
    <row r="302" spans="1:60" ht="14">
      <c r="A302" s="155" t="s">
        <v>142</v>
      </c>
      <c r="B302" s="156" t="s">
        <v>90</v>
      </c>
      <c r="C302" s="172" t="s">
        <v>91</v>
      </c>
      <c r="D302" s="157"/>
      <c r="E302" s="158"/>
      <c r="F302" s="287"/>
      <c r="G302" s="160">
        <f>SUMIF(AG303:AG305,"&lt;&gt;NOR",G303:G305)</f>
        <v>0</v>
      </c>
      <c r="H302" s="154"/>
      <c r="I302" s="154">
        <f>SUM(I303:I305)</f>
        <v>4961.74</v>
      </c>
      <c r="J302" s="154"/>
      <c r="K302" s="154">
        <f>SUM(K303:K305)</f>
        <v>3442.44</v>
      </c>
      <c r="L302" s="154"/>
      <c r="M302" s="154">
        <f>SUM(M303:M305)</f>
        <v>0</v>
      </c>
      <c r="N302" s="154"/>
      <c r="O302" s="154">
        <f>SUM(O303:O305)</f>
        <v>0.04</v>
      </c>
      <c r="P302" s="154"/>
      <c r="Q302" s="154">
        <f>SUM(Q303:Q305)</f>
        <v>0</v>
      </c>
      <c r="R302" s="154"/>
      <c r="S302" s="154"/>
      <c r="T302" s="154"/>
      <c r="U302" s="154"/>
      <c r="V302" s="154">
        <f>SUM(V303:V305)</f>
        <v>6.84</v>
      </c>
      <c r="W302" s="154"/>
      <c r="X302" s="154"/>
      <c r="AG302" t="s">
        <v>143</v>
      </c>
    </row>
    <row r="303" spans="1:60" ht="24" outlineLevel="1">
      <c r="A303" s="161">
        <v>67</v>
      </c>
      <c r="B303" s="162" t="s">
        <v>411</v>
      </c>
      <c r="C303" s="173" t="s">
        <v>412</v>
      </c>
      <c r="D303" s="163" t="s">
        <v>230</v>
      </c>
      <c r="E303" s="164">
        <v>136.80000000000001</v>
      </c>
      <c r="F303" s="284">
        <v>0</v>
      </c>
      <c r="G303" s="165">
        <f>ROUND(E303*F303,2)</f>
        <v>0</v>
      </c>
      <c r="H303" s="145">
        <v>36.270000000000003</v>
      </c>
      <c r="I303" s="145">
        <f>ROUND(E303*H303,2)</f>
        <v>4961.74</v>
      </c>
      <c r="J303" s="145">
        <v>23.93</v>
      </c>
      <c r="K303" s="145">
        <f>ROUND(E303*J303,2)</f>
        <v>3273.62</v>
      </c>
      <c r="L303" s="145">
        <v>21</v>
      </c>
      <c r="M303" s="145">
        <f>G303*(1+L303/100)</f>
        <v>0</v>
      </c>
      <c r="N303" s="145">
        <v>3.2000000000000003E-4</v>
      </c>
      <c r="O303" s="145">
        <f>ROUND(E303*N303,2)</f>
        <v>0.04</v>
      </c>
      <c r="P303" s="145">
        <v>0</v>
      </c>
      <c r="Q303" s="145">
        <f>ROUND(E303*P303,2)</f>
        <v>0</v>
      </c>
      <c r="R303" s="145"/>
      <c r="S303" s="145" t="s">
        <v>147</v>
      </c>
      <c r="T303" s="145" t="s">
        <v>147</v>
      </c>
      <c r="U303" s="145">
        <v>0.05</v>
      </c>
      <c r="V303" s="145">
        <f>ROUND(E303*U303,2)</f>
        <v>6.84</v>
      </c>
      <c r="W303" s="145"/>
      <c r="X303" s="145" t="s">
        <v>148</v>
      </c>
      <c r="Y303" s="140"/>
      <c r="Z303" s="140"/>
      <c r="AA303" s="140"/>
      <c r="AB303" s="140"/>
      <c r="AC303" s="140"/>
      <c r="AD303" s="140"/>
      <c r="AE303" s="140"/>
      <c r="AF303" s="140"/>
      <c r="AG303" s="140" t="s">
        <v>149</v>
      </c>
      <c r="AH303" s="140"/>
      <c r="AI303" s="140"/>
      <c r="AJ303" s="140"/>
      <c r="AK303" s="140"/>
      <c r="AL303" s="140"/>
      <c r="AM303" s="140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140"/>
      <c r="AY303" s="140"/>
      <c r="AZ303" s="140"/>
      <c r="BA303" s="140"/>
      <c r="BB303" s="140"/>
      <c r="BC303" s="140"/>
      <c r="BD303" s="140"/>
      <c r="BE303" s="140"/>
      <c r="BF303" s="140"/>
      <c r="BG303" s="140"/>
      <c r="BH303" s="140"/>
    </row>
    <row r="304" spans="1:60" outlineLevel="1">
      <c r="A304" s="143"/>
      <c r="B304" s="144"/>
      <c r="C304" s="174" t="s">
        <v>413</v>
      </c>
      <c r="D304" s="146"/>
      <c r="E304" s="147">
        <v>136.80000000000001</v>
      </c>
      <c r="F304" s="28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0"/>
      <c r="Z304" s="140"/>
      <c r="AA304" s="140"/>
      <c r="AB304" s="140"/>
      <c r="AC304" s="140"/>
      <c r="AD304" s="140"/>
      <c r="AE304" s="140"/>
      <c r="AF304" s="140"/>
      <c r="AG304" s="140" t="s">
        <v>151</v>
      </c>
      <c r="AH304" s="140">
        <v>0</v>
      </c>
      <c r="AI304" s="140"/>
      <c r="AJ304" s="140"/>
      <c r="AK304" s="140"/>
      <c r="AL304" s="140"/>
      <c r="AM304" s="140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140"/>
      <c r="AY304" s="140"/>
      <c r="AZ304" s="140"/>
      <c r="BA304" s="140"/>
      <c r="BB304" s="140"/>
      <c r="BC304" s="140"/>
      <c r="BD304" s="140"/>
      <c r="BE304" s="140"/>
      <c r="BF304" s="140"/>
      <c r="BG304" s="140"/>
      <c r="BH304" s="140"/>
    </row>
    <row r="305" spans="1:60" outlineLevel="1">
      <c r="A305" s="166">
        <v>68</v>
      </c>
      <c r="B305" s="167" t="s">
        <v>414</v>
      </c>
      <c r="C305" s="179" t="s">
        <v>415</v>
      </c>
      <c r="D305" s="168" t="s">
        <v>0</v>
      </c>
      <c r="E305" s="169">
        <v>82.3536</v>
      </c>
      <c r="F305" s="286">
        <v>0</v>
      </c>
      <c r="G305" s="170">
        <f>ROUND(E305*F305,2)</f>
        <v>0</v>
      </c>
      <c r="H305" s="145">
        <v>0</v>
      </c>
      <c r="I305" s="145">
        <f>ROUND(E305*H305,2)</f>
        <v>0</v>
      </c>
      <c r="J305" s="145">
        <v>2.0499999999999998</v>
      </c>
      <c r="K305" s="145">
        <f>ROUND(E305*J305,2)</f>
        <v>168.82</v>
      </c>
      <c r="L305" s="145">
        <v>21</v>
      </c>
      <c r="M305" s="145">
        <f>G305*(1+L305/100)</f>
        <v>0</v>
      </c>
      <c r="N305" s="145">
        <v>0</v>
      </c>
      <c r="O305" s="145">
        <f>ROUND(E305*N305,2)</f>
        <v>0</v>
      </c>
      <c r="P305" s="145">
        <v>0</v>
      </c>
      <c r="Q305" s="145">
        <f>ROUND(E305*P305,2)</f>
        <v>0</v>
      </c>
      <c r="R305" s="145"/>
      <c r="S305" s="145" t="s">
        <v>147</v>
      </c>
      <c r="T305" s="145" t="s">
        <v>147</v>
      </c>
      <c r="U305" s="145">
        <v>0</v>
      </c>
      <c r="V305" s="145">
        <f>ROUND(E305*U305,2)</f>
        <v>0</v>
      </c>
      <c r="W305" s="145"/>
      <c r="X305" s="145" t="s">
        <v>400</v>
      </c>
      <c r="Y305" s="140"/>
      <c r="Z305" s="140"/>
      <c r="AA305" s="140"/>
      <c r="AB305" s="140"/>
      <c r="AC305" s="140"/>
      <c r="AD305" s="140"/>
      <c r="AE305" s="140"/>
      <c r="AF305" s="140"/>
      <c r="AG305" s="140" t="s">
        <v>401</v>
      </c>
      <c r="AH305" s="140"/>
      <c r="AI305" s="140"/>
      <c r="AJ305" s="140"/>
      <c r="AK305" s="140"/>
      <c r="AL305" s="140"/>
      <c r="AM305" s="140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140"/>
      <c r="AY305" s="140"/>
      <c r="AZ305" s="140"/>
      <c r="BA305" s="140"/>
      <c r="BB305" s="140"/>
      <c r="BC305" s="140"/>
      <c r="BD305" s="140"/>
      <c r="BE305" s="140"/>
      <c r="BF305" s="140"/>
      <c r="BG305" s="140"/>
      <c r="BH305" s="140"/>
    </row>
    <row r="306" spans="1:60" ht="14">
      <c r="A306" s="155" t="s">
        <v>142</v>
      </c>
      <c r="B306" s="156" t="s">
        <v>92</v>
      </c>
      <c r="C306" s="172" t="s">
        <v>93</v>
      </c>
      <c r="D306" s="157"/>
      <c r="E306" s="158"/>
      <c r="F306" s="287"/>
      <c r="G306" s="160">
        <f>SUMIF(AG307:AG318,"&lt;&gt;NOR",G307:G318)</f>
        <v>0</v>
      </c>
      <c r="H306" s="154"/>
      <c r="I306" s="154">
        <f>SUM(I307:I318)</f>
        <v>41249.479999999996</v>
      </c>
      <c r="J306" s="154"/>
      <c r="K306" s="154">
        <f>SUM(K307:K318)</f>
        <v>32210.100000000002</v>
      </c>
      <c r="L306" s="154"/>
      <c r="M306" s="154">
        <f>SUM(M307:M318)</f>
        <v>0</v>
      </c>
      <c r="N306" s="154"/>
      <c r="O306" s="154">
        <f>SUM(O307:O318)</f>
        <v>0.41</v>
      </c>
      <c r="P306" s="154"/>
      <c r="Q306" s="154">
        <f>SUM(Q307:Q318)</f>
        <v>0.48</v>
      </c>
      <c r="R306" s="154"/>
      <c r="S306" s="154"/>
      <c r="T306" s="154"/>
      <c r="U306" s="154"/>
      <c r="V306" s="154">
        <f>SUM(V307:V318)</f>
        <v>57.88</v>
      </c>
      <c r="W306" s="154"/>
      <c r="X306" s="154"/>
      <c r="AG306" t="s">
        <v>143</v>
      </c>
    </row>
    <row r="307" spans="1:60" outlineLevel="1">
      <c r="A307" s="161">
        <v>69</v>
      </c>
      <c r="B307" s="162" t="s">
        <v>416</v>
      </c>
      <c r="C307" s="173" t="s">
        <v>417</v>
      </c>
      <c r="D307" s="163" t="s">
        <v>230</v>
      </c>
      <c r="E307" s="164">
        <v>32</v>
      </c>
      <c r="F307" s="284">
        <v>0</v>
      </c>
      <c r="G307" s="165">
        <f>ROUND(E307*F307,2)</f>
        <v>0</v>
      </c>
      <c r="H307" s="145">
        <v>395.61</v>
      </c>
      <c r="I307" s="145">
        <f>ROUND(E307*H307,2)</f>
        <v>12659.52</v>
      </c>
      <c r="J307" s="145">
        <v>113.39</v>
      </c>
      <c r="K307" s="145">
        <f>ROUND(E307*J307,2)</f>
        <v>3628.48</v>
      </c>
      <c r="L307" s="145">
        <v>21</v>
      </c>
      <c r="M307" s="145">
        <f>G307*(1+L307/100)</f>
        <v>0</v>
      </c>
      <c r="N307" s="145">
        <v>3.5400000000000002E-3</v>
      </c>
      <c r="O307" s="145">
        <f>ROUND(E307*N307,2)</f>
        <v>0.11</v>
      </c>
      <c r="P307" s="145">
        <v>0</v>
      </c>
      <c r="Q307" s="145">
        <f>ROUND(E307*P307,2)</f>
        <v>0</v>
      </c>
      <c r="R307" s="145"/>
      <c r="S307" s="145" t="s">
        <v>147</v>
      </c>
      <c r="T307" s="145" t="s">
        <v>147</v>
      </c>
      <c r="U307" s="145">
        <v>0.219</v>
      </c>
      <c r="V307" s="145">
        <f>ROUND(E307*U307,2)</f>
        <v>7.01</v>
      </c>
      <c r="W307" s="145"/>
      <c r="X307" s="145" t="s">
        <v>148</v>
      </c>
      <c r="Y307" s="140"/>
      <c r="Z307" s="140"/>
      <c r="AA307" s="140"/>
      <c r="AB307" s="140"/>
      <c r="AC307" s="140"/>
      <c r="AD307" s="140"/>
      <c r="AE307" s="140"/>
      <c r="AF307" s="140"/>
      <c r="AG307" s="140" t="s">
        <v>149</v>
      </c>
      <c r="AH307" s="140"/>
      <c r="AI307" s="140"/>
      <c r="AJ307" s="140"/>
      <c r="AK307" s="140"/>
      <c r="AL307" s="140"/>
      <c r="AM307" s="140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140"/>
      <c r="AY307" s="140"/>
      <c r="AZ307" s="140"/>
      <c r="BA307" s="140"/>
      <c r="BB307" s="140"/>
      <c r="BC307" s="140"/>
      <c r="BD307" s="140"/>
      <c r="BE307" s="140"/>
      <c r="BF307" s="140"/>
      <c r="BG307" s="140"/>
      <c r="BH307" s="140"/>
    </row>
    <row r="308" spans="1:60" outlineLevel="1">
      <c r="A308" s="143"/>
      <c r="B308" s="144"/>
      <c r="C308" s="359" t="s">
        <v>418</v>
      </c>
      <c r="D308" s="360"/>
      <c r="E308" s="360"/>
      <c r="F308" s="360"/>
      <c r="G308" s="360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0"/>
      <c r="Z308" s="140"/>
      <c r="AA308" s="140"/>
      <c r="AB308" s="140"/>
      <c r="AC308" s="140"/>
      <c r="AD308" s="140"/>
      <c r="AE308" s="140"/>
      <c r="AF308" s="140"/>
      <c r="AG308" s="140" t="s">
        <v>164</v>
      </c>
      <c r="AH308" s="140"/>
      <c r="AI308" s="140"/>
      <c r="AJ308" s="140"/>
      <c r="AK308" s="140"/>
      <c r="AL308" s="140"/>
      <c r="AM308" s="140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140"/>
      <c r="AY308" s="140"/>
      <c r="AZ308" s="140"/>
      <c r="BA308" s="140"/>
      <c r="BB308" s="140"/>
      <c r="BC308" s="140"/>
      <c r="BD308" s="140"/>
      <c r="BE308" s="140"/>
      <c r="BF308" s="140"/>
      <c r="BG308" s="140"/>
      <c r="BH308" s="140"/>
    </row>
    <row r="309" spans="1:60" outlineLevel="1">
      <c r="A309" s="161">
        <v>70</v>
      </c>
      <c r="B309" s="162" t="s">
        <v>419</v>
      </c>
      <c r="C309" s="173" t="s">
        <v>420</v>
      </c>
      <c r="D309" s="163" t="s">
        <v>230</v>
      </c>
      <c r="E309" s="164">
        <v>108</v>
      </c>
      <c r="F309" s="284">
        <v>0</v>
      </c>
      <c r="G309" s="165">
        <f>ROUND(E309*F309,2)</f>
        <v>0</v>
      </c>
      <c r="H309" s="145">
        <v>211.37</v>
      </c>
      <c r="I309" s="145">
        <f>ROUND(E309*H309,2)</f>
        <v>22827.96</v>
      </c>
      <c r="J309" s="145">
        <v>134.63</v>
      </c>
      <c r="K309" s="145">
        <f>ROUND(E309*J309,2)</f>
        <v>14540.04</v>
      </c>
      <c r="L309" s="145">
        <v>21</v>
      </c>
      <c r="M309" s="145">
        <f>G309*(1+L309/100)</f>
        <v>0</v>
      </c>
      <c r="N309" s="145">
        <v>2.3999999999999998E-3</v>
      </c>
      <c r="O309" s="145">
        <f>ROUND(E309*N309,2)</f>
        <v>0.26</v>
      </c>
      <c r="P309" s="145">
        <v>0</v>
      </c>
      <c r="Q309" s="145">
        <f>ROUND(E309*P309,2)</f>
        <v>0</v>
      </c>
      <c r="R309" s="145"/>
      <c r="S309" s="145" t="s">
        <v>147</v>
      </c>
      <c r="T309" s="145" t="s">
        <v>147</v>
      </c>
      <c r="U309" s="145">
        <v>0.26</v>
      </c>
      <c r="V309" s="145">
        <f>ROUND(E309*U309,2)</f>
        <v>28.08</v>
      </c>
      <c r="W309" s="145"/>
      <c r="X309" s="145" t="s">
        <v>148</v>
      </c>
      <c r="Y309" s="140"/>
      <c r="Z309" s="140"/>
      <c r="AA309" s="140"/>
      <c r="AB309" s="140"/>
      <c r="AC309" s="140"/>
      <c r="AD309" s="140"/>
      <c r="AE309" s="140"/>
      <c r="AF309" s="140"/>
      <c r="AG309" s="140" t="s">
        <v>149</v>
      </c>
      <c r="AH309" s="140"/>
      <c r="AI309" s="140"/>
      <c r="AJ309" s="140"/>
      <c r="AK309" s="140"/>
      <c r="AL309" s="140"/>
      <c r="AM309" s="140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140"/>
      <c r="AY309" s="140"/>
      <c r="AZ309" s="140"/>
      <c r="BA309" s="140"/>
      <c r="BB309" s="140"/>
      <c r="BC309" s="140"/>
      <c r="BD309" s="140"/>
      <c r="BE309" s="140"/>
      <c r="BF309" s="140"/>
      <c r="BG309" s="140"/>
      <c r="BH309" s="140"/>
    </row>
    <row r="310" spans="1:60" outlineLevel="1">
      <c r="A310" s="143"/>
      <c r="B310" s="144"/>
      <c r="C310" s="359" t="s">
        <v>421</v>
      </c>
      <c r="D310" s="360"/>
      <c r="E310" s="360"/>
      <c r="F310" s="360"/>
      <c r="G310" s="360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0"/>
      <c r="Z310" s="140"/>
      <c r="AA310" s="140"/>
      <c r="AB310" s="140"/>
      <c r="AC310" s="140"/>
      <c r="AD310" s="140"/>
      <c r="AE310" s="140"/>
      <c r="AF310" s="140"/>
      <c r="AG310" s="140" t="s">
        <v>164</v>
      </c>
      <c r="AH310" s="140"/>
      <c r="AI310" s="140"/>
      <c r="AJ310" s="140"/>
      <c r="AK310" s="140"/>
      <c r="AL310" s="140"/>
      <c r="AM310" s="140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140"/>
      <c r="AY310" s="140"/>
      <c r="AZ310" s="140"/>
      <c r="BA310" s="140"/>
      <c r="BB310" s="140"/>
      <c r="BC310" s="140"/>
      <c r="BD310" s="140"/>
      <c r="BE310" s="140"/>
      <c r="BF310" s="140"/>
      <c r="BG310" s="140"/>
      <c r="BH310" s="140"/>
    </row>
    <row r="311" spans="1:60" outlineLevel="1">
      <c r="A311" s="166">
        <v>71</v>
      </c>
      <c r="B311" s="167" t="s">
        <v>422</v>
      </c>
      <c r="C311" s="179" t="s">
        <v>423</v>
      </c>
      <c r="D311" s="168" t="s">
        <v>334</v>
      </c>
      <c r="E311" s="169">
        <v>6</v>
      </c>
      <c r="F311" s="286">
        <v>0</v>
      </c>
      <c r="G311" s="170">
        <f>ROUND(E311*F311,2)</f>
        <v>0</v>
      </c>
      <c r="H311" s="145">
        <v>288.7</v>
      </c>
      <c r="I311" s="145">
        <f>ROUND(E311*H311,2)</f>
        <v>1732.2</v>
      </c>
      <c r="J311" s="145">
        <v>212.3</v>
      </c>
      <c r="K311" s="145">
        <f>ROUND(E311*J311,2)</f>
        <v>1273.8</v>
      </c>
      <c r="L311" s="145">
        <v>21</v>
      </c>
      <c r="M311" s="145">
        <f>G311*(1+L311/100)</f>
        <v>0</v>
      </c>
      <c r="N311" s="145">
        <v>5.0000000000000001E-4</v>
      </c>
      <c r="O311" s="145">
        <f>ROUND(E311*N311,2)</f>
        <v>0</v>
      </c>
      <c r="P311" s="145">
        <v>0</v>
      </c>
      <c r="Q311" s="145">
        <f>ROUND(E311*P311,2)</f>
        <v>0</v>
      </c>
      <c r="R311" s="145"/>
      <c r="S311" s="145" t="s">
        <v>147</v>
      </c>
      <c r="T311" s="145" t="s">
        <v>147</v>
      </c>
      <c r="U311" s="145">
        <v>0.41</v>
      </c>
      <c r="V311" s="145">
        <f>ROUND(E311*U311,2)</f>
        <v>2.46</v>
      </c>
      <c r="W311" s="145"/>
      <c r="X311" s="145" t="s">
        <v>148</v>
      </c>
      <c r="Y311" s="140"/>
      <c r="Z311" s="140"/>
      <c r="AA311" s="140"/>
      <c r="AB311" s="140"/>
      <c r="AC311" s="140"/>
      <c r="AD311" s="140"/>
      <c r="AE311" s="140"/>
      <c r="AF311" s="140"/>
      <c r="AG311" s="140" t="s">
        <v>149</v>
      </c>
      <c r="AH311" s="140"/>
      <c r="AI311" s="140"/>
      <c r="AJ311" s="140"/>
      <c r="AK311" s="140"/>
      <c r="AL311" s="140"/>
      <c r="AM311" s="140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140"/>
      <c r="AY311" s="140"/>
      <c r="AZ311" s="140"/>
      <c r="BA311" s="140"/>
      <c r="BB311" s="140"/>
      <c r="BC311" s="140"/>
      <c r="BD311" s="140"/>
      <c r="BE311" s="140"/>
      <c r="BF311" s="140"/>
      <c r="BG311" s="140"/>
      <c r="BH311" s="140"/>
    </row>
    <row r="312" spans="1:60" ht="24" outlineLevel="1">
      <c r="A312" s="161">
        <v>72</v>
      </c>
      <c r="B312" s="162" t="s">
        <v>424</v>
      </c>
      <c r="C312" s="173" t="s">
        <v>425</v>
      </c>
      <c r="D312" s="163" t="s">
        <v>230</v>
      </c>
      <c r="E312" s="164">
        <v>20</v>
      </c>
      <c r="F312" s="284">
        <v>0</v>
      </c>
      <c r="G312" s="165">
        <f>ROUND(E312*F312,2)</f>
        <v>0</v>
      </c>
      <c r="H312" s="145">
        <v>201.49</v>
      </c>
      <c r="I312" s="145">
        <f>ROUND(E312*H312,2)</f>
        <v>4029.8</v>
      </c>
      <c r="J312" s="145">
        <v>209.51</v>
      </c>
      <c r="K312" s="145">
        <f>ROUND(E312*J312,2)</f>
        <v>4190.2</v>
      </c>
      <c r="L312" s="145">
        <v>21</v>
      </c>
      <c r="M312" s="145">
        <f>G312*(1+L312/100)</f>
        <v>0</v>
      </c>
      <c r="N312" s="145">
        <v>2.0899999999999998E-3</v>
      </c>
      <c r="O312" s="145">
        <f>ROUND(E312*N312,2)</f>
        <v>0.04</v>
      </c>
      <c r="P312" s="145">
        <v>0</v>
      </c>
      <c r="Q312" s="145">
        <f>ROUND(E312*P312,2)</f>
        <v>0</v>
      </c>
      <c r="R312" s="145"/>
      <c r="S312" s="145" t="s">
        <v>147</v>
      </c>
      <c r="T312" s="145" t="s">
        <v>147</v>
      </c>
      <c r="U312" s="145">
        <v>0.38524999999999998</v>
      </c>
      <c r="V312" s="145">
        <f>ROUND(E312*U312,2)</f>
        <v>7.71</v>
      </c>
      <c r="W312" s="145"/>
      <c r="X312" s="145" t="s">
        <v>148</v>
      </c>
      <c r="Y312" s="140"/>
      <c r="Z312" s="140"/>
      <c r="AA312" s="140"/>
      <c r="AB312" s="140"/>
      <c r="AC312" s="140"/>
      <c r="AD312" s="140"/>
      <c r="AE312" s="140"/>
      <c r="AF312" s="140"/>
      <c r="AG312" s="140" t="s">
        <v>149</v>
      </c>
      <c r="AH312" s="140"/>
      <c r="AI312" s="140"/>
      <c r="AJ312" s="140"/>
      <c r="AK312" s="140"/>
      <c r="AL312" s="140"/>
      <c r="AM312" s="140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140"/>
      <c r="AY312" s="140"/>
      <c r="AZ312" s="140"/>
      <c r="BA312" s="140"/>
      <c r="BB312" s="140"/>
      <c r="BC312" s="140"/>
      <c r="BD312" s="140"/>
      <c r="BE312" s="140"/>
      <c r="BF312" s="140"/>
      <c r="BG312" s="140"/>
      <c r="BH312" s="140"/>
    </row>
    <row r="313" spans="1:60" outlineLevel="1">
      <c r="A313" s="143"/>
      <c r="B313" s="144"/>
      <c r="C313" s="174" t="s">
        <v>426</v>
      </c>
      <c r="D313" s="146"/>
      <c r="E313" s="147">
        <v>20</v>
      </c>
      <c r="F313" s="28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0"/>
      <c r="Z313" s="140"/>
      <c r="AA313" s="140"/>
      <c r="AB313" s="140"/>
      <c r="AC313" s="140"/>
      <c r="AD313" s="140"/>
      <c r="AE313" s="140"/>
      <c r="AF313" s="140"/>
      <c r="AG313" s="140" t="s">
        <v>151</v>
      </c>
      <c r="AH313" s="140">
        <v>0</v>
      </c>
      <c r="AI313" s="140"/>
      <c r="AJ313" s="140"/>
      <c r="AK313" s="140"/>
      <c r="AL313" s="140"/>
      <c r="AM313" s="140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140"/>
      <c r="AY313" s="140"/>
      <c r="AZ313" s="140"/>
      <c r="BA313" s="140"/>
      <c r="BB313" s="140"/>
      <c r="BC313" s="140"/>
      <c r="BD313" s="140"/>
      <c r="BE313" s="140"/>
      <c r="BF313" s="140"/>
      <c r="BG313" s="140"/>
      <c r="BH313" s="140"/>
    </row>
    <row r="314" spans="1:60" outlineLevel="1">
      <c r="A314" s="166">
        <v>73</v>
      </c>
      <c r="B314" s="167" t="s">
        <v>427</v>
      </c>
      <c r="C314" s="179" t="s">
        <v>428</v>
      </c>
      <c r="D314" s="168" t="s">
        <v>230</v>
      </c>
      <c r="E314" s="169">
        <v>108</v>
      </c>
      <c r="F314" s="286">
        <v>0</v>
      </c>
      <c r="G314" s="170">
        <f>ROUND(E314*F314,2)</f>
        <v>0</v>
      </c>
      <c r="H314" s="145">
        <v>0</v>
      </c>
      <c r="I314" s="145">
        <f>ROUND(E314*H314,2)</f>
        <v>0</v>
      </c>
      <c r="J314" s="145">
        <v>44.9</v>
      </c>
      <c r="K314" s="145">
        <f>ROUND(E314*J314,2)</f>
        <v>4849.2</v>
      </c>
      <c r="L314" s="145">
        <v>21</v>
      </c>
      <c r="M314" s="145">
        <f>G314*(1+L314/100)</f>
        <v>0</v>
      </c>
      <c r="N314" s="145">
        <v>0</v>
      </c>
      <c r="O314" s="145">
        <f>ROUND(E314*N314,2)</f>
        <v>0</v>
      </c>
      <c r="P314" s="145">
        <v>3.3600000000000001E-3</v>
      </c>
      <c r="Q314" s="145">
        <f>ROUND(E314*P314,2)</f>
        <v>0.36</v>
      </c>
      <c r="R314" s="145"/>
      <c r="S314" s="145" t="s">
        <v>147</v>
      </c>
      <c r="T314" s="145" t="s">
        <v>147</v>
      </c>
      <c r="U314" s="145">
        <v>7.9350000000000004E-2</v>
      </c>
      <c r="V314" s="145">
        <f>ROUND(E314*U314,2)</f>
        <v>8.57</v>
      </c>
      <c r="W314" s="145"/>
      <c r="X314" s="145" t="s">
        <v>148</v>
      </c>
      <c r="Y314" s="140"/>
      <c r="Z314" s="140"/>
      <c r="AA314" s="140"/>
      <c r="AB314" s="140"/>
      <c r="AC314" s="140"/>
      <c r="AD314" s="140"/>
      <c r="AE314" s="140"/>
      <c r="AF314" s="140"/>
      <c r="AG314" s="140" t="s">
        <v>149</v>
      </c>
      <c r="AH314" s="140"/>
      <c r="AI314" s="140"/>
      <c r="AJ314" s="140"/>
      <c r="AK314" s="140"/>
      <c r="AL314" s="140"/>
      <c r="AM314" s="140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140"/>
      <c r="AY314" s="140"/>
      <c r="AZ314" s="140"/>
      <c r="BA314" s="140"/>
      <c r="BB314" s="140"/>
      <c r="BC314" s="140"/>
      <c r="BD314" s="140"/>
      <c r="BE314" s="140"/>
      <c r="BF314" s="140"/>
      <c r="BG314" s="140"/>
      <c r="BH314" s="140"/>
    </row>
    <row r="315" spans="1:60" outlineLevel="1">
      <c r="A315" s="161">
        <v>74</v>
      </c>
      <c r="B315" s="162" t="s">
        <v>429</v>
      </c>
      <c r="C315" s="173" t="s">
        <v>430</v>
      </c>
      <c r="D315" s="163" t="s">
        <v>230</v>
      </c>
      <c r="E315" s="164">
        <v>20</v>
      </c>
      <c r="F315" s="284">
        <v>0</v>
      </c>
      <c r="G315" s="165">
        <f>ROUND(E315*F315,2)</f>
        <v>0</v>
      </c>
      <c r="H315" s="145">
        <v>0</v>
      </c>
      <c r="I315" s="145">
        <f>ROUND(E315*H315,2)</f>
        <v>0</v>
      </c>
      <c r="J315" s="145">
        <v>52</v>
      </c>
      <c r="K315" s="145">
        <f>ROUND(E315*J315,2)</f>
        <v>1040</v>
      </c>
      <c r="L315" s="145">
        <v>21</v>
      </c>
      <c r="M315" s="145">
        <f>G315*(1+L315/100)</f>
        <v>0</v>
      </c>
      <c r="N315" s="145">
        <v>0</v>
      </c>
      <c r="O315" s="145">
        <f>ROUND(E315*N315,2)</f>
        <v>0</v>
      </c>
      <c r="P315" s="145">
        <v>1.3500000000000001E-3</v>
      </c>
      <c r="Q315" s="145">
        <f>ROUND(E315*P315,2)</f>
        <v>0.03</v>
      </c>
      <c r="R315" s="145"/>
      <c r="S315" s="145" t="s">
        <v>147</v>
      </c>
      <c r="T315" s="145" t="s">
        <v>147</v>
      </c>
      <c r="U315" s="145">
        <v>9.1999999999999998E-2</v>
      </c>
      <c r="V315" s="145">
        <f>ROUND(E315*U315,2)</f>
        <v>1.84</v>
      </c>
      <c r="W315" s="145"/>
      <c r="X315" s="145" t="s">
        <v>148</v>
      </c>
      <c r="Y315" s="140"/>
      <c r="Z315" s="140"/>
      <c r="AA315" s="140"/>
      <c r="AB315" s="140"/>
      <c r="AC315" s="140"/>
      <c r="AD315" s="140"/>
      <c r="AE315" s="140"/>
      <c r="AF315" s="140"/>
      <c r="AG315" s="140" t="s">
        <v>149</v>
      </c>
      <c r="AH315" s="140"/>
      <c r="AI315" s="140"/>
      <c r="AJ315" s="140"/>
      <c r="AK315" s="140"/>
      <c r="AL315" s="140"/>
      <c r="AM315" s="140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140"/>
      <c r="AY315" s="140"/>
      <c r="AZ315" s="140"/>
      <c r="BA315" s="140"/>
      <c r="BB315" s="140"/>
      <c r="BC315" s="140"/>
      <c r="BD315" s="140"/>
      <c r="BE315" s="140"/>
      <c r="BF315" s="140"/>
      <c r="BG315" s="140"/>
      <c r="BH315" s="140"/>
    </row>
    <row r="316" spans="1:60" outlineLevel="1">
      <c r="A316" s="143"/>
      <c r="B316" s="144"/>
      <c r="C316" s="174" t="s">
        <v>426</v>
      </c>
      <c r="D316" s="146"/>
      <c r="E316" s="147">
        <v>20</v>
      </c>
      <c r="F316" s="28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0"/>
      <c r="Z316" s="140"/>
      <c r="AA316" s="140"/>
      <c r="AB316" s="140"/>
      <c r="AC316" s="140"/>
      <c r="AD316" s="140"/>
      <c r="AE316" s="140"/>
      <c r="AF316" s="140"/>
      <c r="AG316" s="140" t="s">
        <v>151</v>
      </c>
      <c r="AH316" s="140">
        <v>0</v>
      </c>
      <c r="AI316" s="140"/>
      <c r="AJ316" s="140"/>
      <c r="AK316" s="140"/>
      <c r="AL316" s="140"/>
      <c r="AM316" s="140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140"/>
      <c r="AY316" s="140"/>
      <c r="AZ316" s="140"/>
      <c r="BA316" s="140"/>
      <c r="BB316" s="140"/>
      <c r="BC316" s="140"/>
      <c r="BD316" s="140"/>
      <c r="BE316" s="140"/>
      <c r="BF316" s="140"/>
      <c r="BG316" s="140"/>
      <c r="BH316" s="140"/>
    </row>
    <row r="317" spans="1:60" outlineLevel="1">
      <c r="A317" s="166">
        <v>75</v>
      </c>
      <c r="B317" s="167" t="s">
        <v>431</v>
      </c>
      <c r="C317" s="179" t="s">
        <v>432</v>
      </c>
      <c r="D317" s="168" t="s">
        <v>230</v>
      </c>
      <c r="E317" s="169">
        <v>32</v>
      </c>
      <c r="F317" s="286">
        <v>0</v>
      </c>
      <c r="G317" s="170">
        <f>ROUND(E317*F317,2)</f>
        <v>0</v>
      </c>
      <c r="H317" s="145">
        <v>0</v>
      </c>
      <c r="I317" s="145">
        <f>ROUND(E317*H317,2)</f>
        <v>0</v>
      </c>
      <c r="J317" s="145">
        <v>39</v>
      </c>
      <c r="K317" s="145">
        <f>ROUND(E317*J317,2)</f>
        <v>1248</v>
      </c>
      <c r="L317" s="145">
        <v>21</v>
      </c>
      <c r="M317" s="145">
        <f>G317*(1+L317/100)</f>
        <v>0</v>
      </c>
      <c r="N317" s="145">
        <v>0</v>
      </c>
      <c r="O317" s="145">
        <f>ROUND(E317*N317,2)</f>
        <v>0</v>
      </c>
      <c r="P317" s="145">
        <v>2.8500000000000001E-3</v>
      </c>
      <c r="Q317" s="145">
        <f>ROUND(E317*P317,2)</f>
        <v>0.09</v>
      </c>
      <c r="R317" s="145"/>
      <c r="S317" s="145" t="s">
        <v>147</v>
      </c>
      <c r="T317" s="145" t="s">
        <v>147</v>
      </c>
      <c r="U317" s="145">
        <v>6.9000000000000006E-2</v>
      </c>
      <c r="V317" s="145">
        <f>ROUND(E317*U317,2)</f>
        <v>2.21</v>
      </c>
      <c r="W317" s="145"/>
      <c r="X317" s="145" t="s">
        <v>148</v>
      </c>
      <c r="Y317" s="140"/>
      <c r="Z317" s="140"/>
      <c r="AA317" s="140"/>
      <c r="AB317" s="140"/>
      <c r="AC317" s="140"/>
      <c r="AD317" s="140"/>
      <c r="AE317" s="140"/>
      <c r="AF317" s="140"/>
      <c r="AG317" s="140" t="s">
        <v>149</v>
      </c>
      <c r="AH317" s="140"/>
      <c r="AI317" s="140"/>
      <c r="AJ317" s="140"/>
      <c r="AK317" s="140"/>
      <c r="AL317" s="140"/>
      <c r="AM317" s="140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140"/>
      <c r="AY317" s="140"/>
      <c r="AZ317" s="140"/>
      <c r="BA317" s="140"/>
      <c r="BB317" s="140"/>
      <c r="BC317" s="140"/>
      <c r="BD317" s="140"/>
      <c r="BE317" s="140"/>
      <c r="BF317" s="140"/>
      <c r="BG317" s="140"/>
      <c r="BH317" s="140"/>
    </row>
    <row r="318" spans="1:60" outlineLevel="1">
      <c r="A318" s="166">
        <v>76</v>
      </c>
      <c r="B318" s="167" t="s">
        <v>433</v>
      </c>
      <c r="C318" s="179" t="s">
        <v>434</v>
      </c>
      <c r="D318" s="168" t="s">
        <v>0</v>
      </c>
      <c r="E318" s="169">
        <v>720.19200000000001</v>
      </c>
      <c r="F318" s="286">
        <v>0</v>
      </c>
      <c r="G318" s="170">
        <f>ROUND(E318*F318,2)</f>
        <v>0</v>
      </c>
      <c r="H318" s="145">
        <v>0</v>
      </c>
      <c r="I318" s="145">
        <f>ROUND(E318*H318,2)</f>
        <v>0</v>
      </c>
      <c r="J318" s="145">
        <v>2</v>
      </c>
      <c r="K318" s="145">
        <f>ROUND(E318*J318,2)</f>
        <v>1440.38</v>
      </c>
      <c r="L318" s="145">
        <v>21</v>
      </c>
      <c r="M318" s="145">
        <f>G318*(1+L318/100)</f>
        <v>0</v>
      </c>
      <c r="N318" s="145">
        <v>0</v>
      </c>
      <c r="O318" s="145">
        <f>ROUND(E318*N318,2)</f>
        <v>0</v>
      </c>
      <c r="P318" s="145">
        <v>0</v>
      </c>
      <c r="Q318" s="145">
        <f>ROUND(E318*P318,2)</f>
        <v>0</v>
      </c>
      <c r="R318" s="145"/>
      <c r="S318" s="145" t="s">
        <v>147</v>
      </c>
      <c r="T318" s="145" t="s">
        <v>147</v>
      </c>
      <c r="U318" s="145">
        <v>0</v>
      </c>
      <c r="V318" s="145">
        <f>ROUND(E318*U318,2)</f>
        <v>0</v>
      </c>
      <c r="W318" s="145"/>
      <c r="X318" s="145" t="s">
        <v>400</v>
      </c>
      <c r="Y318" s="140"/>
      <c r="Z318" s="140"/>
      <c r="AA318" s="140"/>
      <c r="AB318" s="140"/>
      <c r="AC318" s="140"/>
      <c r="AD318" s="140"/>
      <c r="AE318" s="140"/>
      <c r="AF318" s="140"/>
      <c r="AG318" s="140" t="s">
        <v>401</v>
      </c>
      <c r="AH318" s="140"/>
      <c r="AI318" s="140"/>
      <c r="AJ318" s="140"/>
      <c r="AK318" s="140"/>
      <c r="AL318" s="140"/>
      <c r="AM318" s="140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140"/>
      <c r="AY318" s="140"/>
      <c r="AZ318" s="140"/>
      <c r="BA318" s="140"/>
      <c r="BB318" s="140"/>
      <c r="BC318" s="140"/>
      <c r="BD318" s="140"/>
      <c r="BE318" s="140"/>
      <c r="BF318" s="140"/>
      <c r="BG318" s="140"/>
      <c r="BH318" s="140"/>
    </row>
    <row r="319" spans="1:60" ht="14">
      <c r="A319" s="155" t="s">
        <v>142</v>
      </c>
      <c r="B319" s="156" t="s">
        <v>94</v>
      </c>
      <c r="C319" s="172" t="s">
        <v>95</v>
      </c>
      <c r="D319" s="157"/>
      <c r="E319" s="158"/>
      <c r="F319" s="287"/>
      <c r="G319" s="160">
        <f>SUMIF(AG320:AG326,"&lt;&gt;NOR",G320:G326)</f>
        <v>0</v>
      </c>
      <c r="H319" s="154"/>
      <c r="I319" s="154">
        <f>SUM(I320:I326)</f>
        <v>5104.12</v>
      </c>
      <c r="J319" s="154"/>
      <c r="K319" s="154">
        <f>SUM(K320:K326)</f>
        <v>57865.08</v>
      </c>
      <c r="L319" s="154"/>
      <c r="M319" s="154">
        <f>SUM(M320:M326)</f>
        <v>0</v>
      </c>
      <c r="N319" s="154"/>
      <c r="O319" s="154">
        <f>SUM(O320:O326)</f>
        <v>0</v>
      </c>
      <c r="P319" s="154"/>
      <c r="Q319" s="154">
        <f>SUM(Q320:Q326)</f>
        <v>0</v>
      </c>
      <c r="R319" s="154"/>
      <c r="S319" s="154"/>
      <c r="T319" s="154"/>
      <c r="U319" s="154"/>
      <c r="V319" s="154">
        <f>SUM(V320:V326)</f>
        <v>23.880000000000003</v>
      </c>
      <c r="W319" s="154"/>
      <c r="X319" s="154"/>
      <c r="AG319" t="s">
        <v>143</v>
      </c>
    </row>
    <row r="320" spans="1:60" ht="24" outlineLevel="1">
      <c r="A320" s="161">
        <v>77</v>
      </c>
      <c r="B320" s="162" t="s">
        <v>435</v>
      </c>
      <c r="C320" s="173" t="s">
        <v>436</v>
      </c>
      <c r="D320" s="163" t="s">
        <v>230</v>
      </c>
      <c r="E320" s="164">
        <v>29.6</v>
      </c>
      <c r="F320" s="284">
        <v>0</v>
      </c>
      <c r="G320" s="165">
        <f>ROUND(E320*F320,2)</f>
        <v>0</v>
      </c>
      <c r="H320" s="145">
        <v>53.2</v>
      </c>
      <c r="I320" s="145">
        <f>ROUND(E320*H320,2)</f>
        <v>1574.72</v>
      </c>
      <c r="J320" s="145">
        <v>123.8</v>
      </c>
      <c r="K320" s="145">
        <f>ROUND(E320*J320,2)</f>
        <v>3664.48</v>
      </c>
      <c r="L320" s="145">
        <v>21</v>
      </c>
      <c r="M320" s="145">
        <f>G320*(1+L320/100)</f>
        <v>0</v>
      </c>
      <c r="N320" s="145">
        <v>0</v>
      </c>
      <c r="O320" s="145">
        <f>ROUND(E320*N320,2)</f>
        <v>0</v>
      </c>
      <c r="P320" s="145">
        <v>0</v>
      </c>
      <c r="Q320" s="145">
        <f>ROUND(E320*P320,2)</f>
        <v>0</v>
      </c>
      <c r="R320" s="145"/>
      <c r="S320" s="145" t="s">
        <v>147</v>
      </c>
      <c r="T320" s="145" t="s">
        <v>147</v>
      </c>
      <c r="U320" s="145">
        <v>0.3</v>
      </c>
      <c r="V320" s="145">
        <f>ROUND(E320*U320,2)</f>
        <v>8.8800000000000008</v>
      </c>
      <c r="W320" s="145"/>
      <c r="X320" s="145" t="s">
        <v>148</v>
      </c>
      <c r="Y320" s="140"/>
      <c r="Z320" s="140"/>
      <c r="AA320" s="140"/>
      <c r="AB320" s="140"/>
      <c r="AC320" s="140"/>
      <c r="AD320" s="140"/>
      <c r="AE320" s="140"/>
      <c r="AF320" s="140"/>
      <c r="AG320" s="140" t="s">
        <v>437</v>
      </c>
      <c r="AH320" s="140"/>
      <c r="AI320" s="140"/>
      <c r="AJ320" s="140"/>
      <c r="AK320" s="140"/>
      <c r="AL320" s="140"/>
      <c r="AM320" s="140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140"/>
      <c r="AY320" s="140"/>
      <c r="AZ320" s="140"/>
      <c r="BA320" s="140"/>
      <c r="BB320" s="140"/>
      <c r="BC320" s="140"/>
      <c r="BD320" s="140"/>
      <c r="BE320" s="140"/>
      <c r="BF320" s="140"/>
      <c r="BG320" s="140"/>
      <c r="BH320" s="140"/>
    </row>
    <row r="321" spans="1:60" outlineLevel="1">
      <c r="A321" s="143"/>
      <c r="B321" s="144"/>
      <c r="C321" s="359" t="s">
        <v>438</v>
      </c>
      <c r="D321" s="360"/>
      <c r="E321" s="360"/>
      <c r="F321" s="360"/>
      <c r="G321" s="360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0"/>
      <c r="Z321" s="140"/>
      <c r="AA321" s="140"/>
      <c r="AB321" s="140"/>
      <c r="AC321" s="140"/>
      <c r="AD321" s="140"/>
      <c r="AE321" s="140"/>
      <c r="AF321" s="140"/>
      <c r="AG321" s="140" t="s">
        <v>164</v>
      </c>
      <c r="AH321" s="140"/>
      <c r="AI321" s="140"/>
      <c r="AJ321" s="140"/>
      <c r="AK321" s="140"/>
      <c r="AL321" s="140"/>
      <c r="AM321" s="140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140"/>
      <c r="AY321" s="140"/>
      <c r="AZ321" s="140"/>
      <c r="BA321" s="140"/>
      <c r="BB321" s="140"/>
      <c r="BC321" s="140"/>
      <c r="BD321" s="140"/>
      <c r="BE321" s="140"/>
      <c r="BF321" s="140"/>
      <c r="BG321" s="140"/>
      <c r="BH321" s="140"/>
    </row>
    <row r="322" spans="1:60" outlineLevel="1">
      <c r="A322" s="143"/>
      <c r="B322" s="144"/>
      <c r="C322" s="174" t="s">
        <v>439</v>
      </c>
      <c r="D322" s="146"/>
      <c r="E322" s="147">
        <v>29.6</v>
      </c>
      <c r="F322" s="28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0"/>
      <c r="Z322" s="140"/>
      <c r="AA322" s="140"/>
      <c r="AB322" s="140"/>
      <c r="AC322" s="140"/>
      <c r="AD322" s="140"/>
      <c r="AE322" s="140"/>
      <c r="AF322" s="140"/>
      <c r="AG322" s="140" t="s">
        <v>151</v>
      </c>
      <c r="AH322" s="140">
        <v>0</v>
      </c>
      <c r="AI322" s="140"/>
      <c r="AJ322" s="140"/>
      <c r="AK322" s="140"/>
      <c r="AL322" s="140"/>
      <c r="AM322" s="140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140"/>
      <c r="AY322" s="140"/>
      <c r="AZ322" s="140"/>
      <c r="BA322" s="140"/>
      <c r="BB322" s="140"/>
      <c r="BC322" s="140"/>
      <c r="BD322" s="140"/>
      <c r="BE322" s="140"/>
      <c r="BF322" s="140"/>
      <c r="BG322" s="140"/>
      <c r="BH322" s="140"/>
    </row>
    <row r="323" spans="1:60" ht="24" outlineLevel="1">
      <c r="A323" s="161">
        <v>78</v>
      </c>
      <c r="B323" s="162" t="s">
        <v>440</v>
      </c>
      <c r="C323" s="173" t="s">
        <v>441</v>
      </c>
      <c r="D323" s="163" t="s">
        <v>230</v>
      </c>
      <c r="E323" s="164">
        <v>20</v>
      </c>
      <c r="F323" s="284">
        <v>0</v>
      </c>
      <c r="G323" s="165">
        <f>ROUND(E323*F323,2)</f>
        <v>0</v>
      </c>
      <c r="H323" s="145">
        <v>176.47</v>
      </c>
      <c r="I323" s="145">
        <f>ROUND(E323*H323,2)</f>
        <v>3529.4</v>
      </c>
      <c r="J323" s="145">
        <v>310.02999999999997</v>
      </c>
      <c r="K323" s="145">
        <f>ROUND(E323*J323,2)</f>
        <v>6200.6</v>
      </c>
      <c r="L323" s="145">
        <v>21</v>
      </c>
      <c r="M323" s="145">
        <f>G323*(1+L323/100)</f>
        <v>0</v>
      </c>
      <c r="N323" s="145">
        <v>1.2E-4</v>
      </c>
      <c r="O323" s="145">
        <f>ROUND(E323*N323,2)</f>
        <v>0</v>
      </c>
      <c r="P323" s="145">
        <v>0</v>
      </c>
      <c r="Q323" s="145">
        <f>ROUND(E323*P323,2)</f>
        <v>0</v>
      </c>
      <c r="R323" s="145"/>
      <c r="S323" s="145" t="s">
        <v>147</v>
      </c>
      <c r="T323" s="145" t="s">
        <v>147</v>
      </c>
      <c r="U323" s="145">
        <v>0.75</v>
      </c>
      <c r="V323" s="145">
        <f>ROUND(E323*U323,2)</f>
        <v>15</v>
      </c>
      <c r="W323" s="145"/>
      <c r="X323" s="145" t="s">
        <v>148</v>
      </c>
      <c r="Y323" s="140"/>
      <c r="Z323" s="140"/>
      <c r="AA323" s="140"/>
      <c r="AB323" s="140"/>
      <c r="AC323" s="140"/>
      <c r="AD323" s="140"/>
      <c r="AE323" s="140"/>
      <c r="AF323" s="140"/>
      <c r="AG323" s="140" t="s">
        <v>149</v>
      </c>
      <c r="AH323" s="140"/>
      <c r="AI323" s="140"/>
      <c r="AJ323" s="140"/>
      <c r="AK323" s="140"/>
      <c r="AL323" s="140"/>
      <c r="AM323" s="140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140"/>
      <c r="AY323" s="140"/>
      <c r="AZ323" s="140"/>
      <c r="BA323" s="140"/>
      <c r="BB323" s="140"/>
      <c r="BC323" s="140"/>
      <c r="BD323" s="140"/>
      <c r="BE323" s="140"/>
      <c r="BF323" s="140"/>
      <c r="BG323" s="140"/>
      <c r="BH323" s="140"/>
    </row>
    <row r="324" spans="1:60" ht="24" outlineLevel="1">
      <c r="A324" s="143"/>
      <c r="B324" s="144"/>
      <c r="C324" s="359" t="s">
        <v>442</v>
      </c>
      <c r="D324" s="360"/>
      <c r="E324" s="360"/>
      <c r="F324" s="360"/>
      <c r="G324" s="360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0"/>
      <c r="Z324" s="140"/>
      <c r="AA324" s="140"/>
      <c r="AB324" s="140"/>
      <c r="AC324" s="140"/>
      <c r="AD324" s="140"/>
      <c r="AE324" s="140"/>
      <c r="AF324" s="140"/>
      <c r="AG324" s="140" t="s">
        <v>164</v>
      </c>
      <c r="AH324" s="140"/>
      <c r="AI324" s="140"/>
      <c r="AJ324" s="140"/>
      <c r="AK324" s="140"/>
      <c r="AL324" s="140"/>
      <c r="AM324" s="140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140"/>
      <c r="AY324" s="140"/>
      <c r="AZ324" s="140"/>
      <c r="BA324" s="171" t="str">
        <f>C324</f>
        <v>Dodávka a aplikace parotěsné a paropropustné fólie, těsnicí pásky pod rám a pod vnější parapet, vymezovacího provazce pod vnitřní parapet a silikonového tmelu.</v>
      </c>
      <c r="BB324" s="140"/>
      <c r="BC324" s="140"/>
      <c r="BD324" s="140"/>
      <c r="BE324" s="140"/>
      <c r="BF324" s="140"/>
      <c r="BG324" s="140"/>
      <c r="BH324" s="140"/>
    </row>
    <row r="325" spans="1:60" outlineLevel="1">
      <c r="A325" s="143"/>
      <c r="B325" s="144"/>
      <c r="C325" s="174" t="s">
        <v>443</v>
      </c>
      <c r="D325" s="146"/>
      <c r="E325" s="147">
        <v>20</v>
      </c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0"/>
      <c r="Z325" s="140"/>
      <c r="AA325" s="140"/>
      <c r="AB325" s="140"/>
      <c r="AC325" s="140"/>
      <c r="AD325" s="140"/>
      <c r="AE325" s="140"/>
      <c r="AF325" s="140"/>
      <c r="AG325" s="140" t="s">
        <v>151</v>
      </c>
      <c r="AH325" s="140">
        <v>0</v>
      </c>
      <c r="AI325" s="140"/>
      <c r="AJ325" s="140"/>
      <c r="AK325" s="140"/>
      <c r="AL325" s="140"/>
      <c r="AM325" s="140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140"/>
      <c r="AY325" s="140"/>
      <c r="AZ325" s="140"/>
      <c r="BA325" s="140"/>
      <c r="BB325" s="140"/>
      <c r="BC325" s="140"/>
      <c r="BD325" s="140"/>
      <c r="BE325" s="140"/>
      <c r="BF325" s="140"/>
      <c r="BG325" s="140"/>
      <c r="BH325" s="140"/>
    </row>
    <row r="326" spans="1:60" ht="24" outlineLevel="1">
      <c r="A326" s="166">
        <v>79</v>
      </c>
      <c r="B326" s="167" t="s">
        <v>444</v>
      </c>
      <c r="C326" s="179" t="s">
        <v>445</v>
      </c>
      <c r="D326" s="168" t="s">
        <v>334</v>
      </c>
      <c r="E326" s="169">
        <v>1</v>
      </c>
      <c r="F326" s="286">
        <v>0</v>
      </c>
      <c r="G326" s="170">
        <f>ROUND(E326*F326,2)</f>
        <v>0</v>
      </c>
      <c r="H326" s="145">
        <v>0</v>
      </c>
      <c r="I326" s="145">
        <f>ROUND(E326*H326,2)</f>
        <v>0</v>
      </c>
      <c r="J326" s="145">
        <v>48000</v>
      </c>
      <c r="K326" s="145">
        <f>ROUND(E326*J326,2)</f>
        <v>48000</v>
      </c>
      <c r="L326" s="145">
        <v>21</v>
      </c>
      <c r="M326" s="145">
        <f>G326*(1+L326/100)</f>
        <v>0</v>
      </c>
      <c r="N326" s="145">
        <v>0</v>
      </c>
      <c r="O326" s="145">
        <f>ROUND(E326*N326,2)</f>
        <v>0</v>
      </c>
      <c r="P326" s="145">
        <v>0</v>
      </c>
      <c r="Q326" s="145">
        <f>ROUND(E326*P326,2)</f>
        <v>0</v>
      </c>
      <c r="R326" s="145"/>
      <c r="S326" s="145" t="s">
        <v>308</v>
      </c>
      <c r="T326" s="145" t="s">
        <v>309</v>
      </c>
      <c r="U326" s="145">
        <v>0</v>
      </c>
      <c r="V326" s="145">
        <f>ROUND(E326*U326,2)</f>
        <v>0</v>
      </c>
      <c r="W326" s="145"/>
      <c r="X326" s="145" t="s">
        <v>148</v>
      </c>
      <c r="Y326" s="140"/>
      <c r="Z326" s="140"/>
      <c r="AA326" s="140"/>
      <c r="AB326" s="140"/>
      <c r="AC326" s="140"/>
      <c r="AD326" s="140"/>
      <c r="AE326" s="140"/>
      <c r="AF326" s="140"/>
      <c r="AG326" s="140" t="s">
        <v>149</v>
      </c>
      <c r="AH326" s="140"/>
      <c r="AI326" s="140"/>
      <c r="AJ326" s="140"/>
      <c r="AK326" s="140"/>
      <c r="AL326" s="140"/>
      <c r="AM326" s="140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140"/>
      <c r="AY326" s="140"/>
      <c r="AZ326" s="140"/>
      <c r="BA326" s="140"/>
      <c r="BB326" s="140"/>
      <c r="BC326" s="140"/>
      <c r="BD326" s="140"/>
      <c r="BE326" s="140"/>
      <c r="BF326" s="140"/>
      <c r="BG326" s="140"/>
      <c r="BH326" s="140"/>
    </row>
    <row r="327" spans="1:60" ht="14">
      <c r="A327" s="155" t="s">
        <v>142</v>
      </c>
      <c r="B327" s="156" t="s">
        <v>96</v>
      </c>
      <c r="C327" s="172" t="s">
        <v>97</v>
      </c>
      <c r="D327" s="157"/>
      <c r="E327" s="158"/>
      <c r="F327" s="287"/>
      <c r="G327" s="160">
        <f>SUMIF(AG328:AG342,"&lt;&gt;NOR",G328:G342)</f>
        <v>0</v>
      </c>
      <c r="H327" s="154"/>
      <c r="I327" s="154">
        <f>SUM(I328:I342)</f>
        <v>5046.88</v>
      </c>
      <c r="J327" s="154"/>
      <c r="K327" s="154">
        <f>SUM(K328:K342)</f>
        <v>456418</v>
      </c>
      <c r="L327" s="154"/>
      <c r="M327" s="154">
        <f>SUM(M328:M342)</f>
        <v>0</v>
      </c>
      <c r="N327" s="154"/>
      <c r="O327" s="154">
        <f>SUM(O328:O342)</f>
        <v>0.05</v>
      </c>
      <c r="P327" s="154"/>
      <c r="Q327" s="154">
        <f>SUM(Q328:Q342)</f>
        <v>0.72</v>
      </c>
      <c r="R327" s="154"/>
      <c r="S327" s="154"/>
      <c r="T327" s="154"/>
      <c r="U327" s="154"/>
      <c r="V327" s="154">
        <f>SUM(V328:V342)</f>
        <v>196.37</v>
      </c>
      <c r="W327" s="154"/>
      <c r="X327" s="154"/>
      <c r="AG327" t="s">
        <v>143</v>
      </c>
    </row>
    <row r="328" spans="1:60" outlineLevel="1">
      <c r="A328" s="161">
        <v>80</v>
      </c>
      <c r="B328" s="162" t="s">
        <v>446</v>
      </c>
      <c r="C328" s="173" t="s">
        <v>447</v>
      </c>
      <c r="D328" s="163" t="s">
        <v>334</v>
      </c>
      <c r="E328" s="164">
        <v>2</v>
      </c>
      <c r="F328" s="284">
        <v>0</v>
      </c>
      <c r="G328" s="165">
        <f>ROUND(E328*F328,2)</f>
        <v>0</v>
      </c>
      <c r="H328" s="145">
        <v>56.61</v>
      </c>
      <c r="I328" s="145">
        <f>ROUND(E328*H328,2)</f>
        <v>113.22</v>
      </c>
      <c r="J328" s="145">
        <v>1084.3900000000001</v>
      </c>
      <c r="K328" s="145">
        <f>ROUND(E328*J328,2)</f>
        <v>2168.7800000000002</v>
      </c>
      <c r="L328" s="145">
        <v>21</v>
      </c>
      <c r="M328" s="145">
        <f>G328*(1+L328/100)</f>
        <v>0</v>
      </c>
      <c r="N328" s="145">
        <v>4.2999999999999999E-4</v>
      </c>
      <c r="O328" s="145">
        <f>ROUND(E328*N328,2)</f>
        <v>0</v>
      </c>
      <c r="P328" s="145">
        <v>0</v>
      </c>
      <c r="Q328" s="145">
        <f>ROUND(E328*P328,2)</f>
        <v>0</v>
      </c>
      <c r="R328" s="145"/>
      <c r="S328" s="145" t="s">
        <v>147</v>
      </c>
      <c r="T328" s="145" t="s">
        <v>147</v>
      </c>
      <c r="U328" s="145">
        <v>1.8720000000000001</v>
      </c>
      <c r="V328" s="145">
        <f>ROUND(E328*U328,2)</f>
        <v>3.74</v>
      </c>
      <c r="W328" s="145"/>
      <c r="X328" s="145" t="s">
        <v>148</v>
      </c>
      <c r="Y328" s="140"/>
      <c r="Z328" s="140"/>
      <c r="AA328" s="140"/>
      <c r="AB328" s="140"/>
      <c r="AC328" s="140"/>
      <c r="AD328" s="140"/>
      <c r="AE328" s="140"/>
      <c r="AF328" s="140"/>
      <c r="AG328" s="140" t="s">
        <v>149</v>
      </c>
      <c r="AH328" s="140"/>
      <c r="AI328" s="140"/>
      <c r="AJ328" s="140"/>
      <c r="AK328" s="140"/>
      <c r="AL328" s="140"/>
      <c r="AM328" s="140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140"/>
      <c r="AY328" s="140"/>
      <c r="AZ328" s="140"/>
      <c r="BA328" s="140"/>
      <c r="BB328" s="140"/>
      <c r="BC328" s="140"/>
      <c r="BD328" s="140"/>
      <c r="BE328" s="140"/>
      <c r="BF328" s="140"/>
      <c r="BG328" s="140"/>
      <c r="BH328" s="140"/>
    </row>
    <row r="329" spans="1:60" outlineLevel="1">
      <c r="A329" s="143"/>
      <c r="B329" s="144"/>
      <c r="C329" s="174" t="s">
        <v>448</v>
      </c>
      <c r="D329" s="146"/>
      <c r="E329" s="147">
        <v>1</v>
      </c>
      <c r="F329" s="28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0"/>
      <c r="Z329" s="140"/>
      <c r="AA329" s="140"/>
      <c r="AB329" s="140"/>
      <c r="AC329" s="140"/>
      <c r="AD329" s="140"/>
      <c r="AE329" s="140"/>
      <c r="AF329" s="140"/>
      <c r="AG329" s="140" t="s">
        <v>151</v>
      </c>
      <c r="AH329" s="140">
        <v>0</v>
      </c>
      <c r="AI329" s="140"/>
      <c r="AJ329" s="140"/>
      <c r="AK329" s="140"/>
      <c r="AL329" s="140"/>
      <c r="AM329" s="140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140"/>
      <c r="AY329" s="140"/>
      <c r="AZ329" s="140"/>
      <c r="BA329" s="140"/>
      <c r="BB329" s="140"/>
      <c r="BC329" s="140"/>
      <c r="BD329" s="140"/>
      <c r="BE329" s="140"/>
      <c r="BF329" s="140"/>
      <c r="BG329" s="140"/>
      <c r="BH329" s="140"/>
    </row>
    <row r="330" spans="1:60" outlineLevel="1">
      <c r="A330" s="143"/>
      <c r="B330" s="144"/>
      <c r="C330" s="174" t="s">
        <v>449</v>
      </c>
      <c r="D330" s="146"/>
      <c r="E330" s="147">
        <v>1</v>
      </c>
      <c r="F330" s="28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0"/>
      <c r="Z330" s="140"/>
      <c r="AA330" s="140"/>
      <c r="AB330" s="140"/>
      <c r="AC330" s="140"/>
      <c r="AD330" s="140"/>
      <c r="AE330" s="140"/>
      <c r="AF330" s="140"/>
      <c r="AG330" s="140" t="s">
        <v>151</v>
      </c>
      <c r="AH330" s="140">
        <v>0</v>
      </c>
      <c r="AI330" s="140"/>
      <c r="AJ330" s="140"/>
      <c r="AK330" s="140"/>
      <c r="AL330" s="140"/>
      <c r="AM330" s="140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140"/>
      <c r="AY330" s="140"/>
      <c r="AZ330" s="140"/>
      <c r="BA330" s="140"/>
      <c r="BB330" s="140"/>
      <c r="BC330" s="140"/>
      <c r="BD330" s="140"/>
      <c r="BE330" s="140"/>
      <c r="BF330" s="140"/>
      <c r="BG330" s="140"/>
      <c r="BH330" s="140"/>
    </row>
    <row r="331" spans="1:60" outlineLevel="1">
      <c r="A331" s="161">
        <v>81</v>
      </c>
      <c r="B331" s="162" t="s">
        <v>450</v>
      </c>
      <c r="C331" s="173" t="s">
        <v>451</v>
      </c>
      <c r="D331" s="163" t="s">
        <v>334</v>
      </c>
      <c r="E331" s="164">
        <v>14</v>
      </c>
      <c r="F331" s="284">
        <v>0</v>
      </c>
      <c r="G331" s="165">
        <f>ROUND(E331*F331,2)</f>
        <v>0</v>
      </c>
      <c r="H331" s="145">
        <v>64.7</v>
      </c>
      <c r="I331" s="145">
        <f>ROUND(E331*H331,2)</f>
        <v>905.8</v>
      </c>
      <c r="J331" s="145">
        <v>4730.3</v>
      </c>
      <c r="K331" s="145">
        <f>ROUND(E331*J331,2)</f>
        <v>66224.2</v>
      </c>
      <c r="L331" s="145">
        <v>21</v>
      </c>
      <c r="M331" s="145">
        <f>G331*(1+L331/100)</f>
        <v>0</v>
      </c>
      <c r="N331" s="145">
        <v>5.0000000000000001E-4</v>
      </c>
      <c r="O331" s="145">
        <f>ROUND(E331*N331,2)</f>
        <v>0.01</v>
      </c>
      <c r="P331" s="145">
        <v>0</v>
      </c>
      <c r="Q331" s="145">
        <f>ROUND(E331*P331,2)</f>
        <v>0</v>
      </c>
      <c r="R331" s="145"/>
      <c r="S331" s="145" t="s">
        <v>147</v>
      </c>
      <c r="T331" s="145" t="s">
        <v>147</v>
      </c>
      <c r="U331" s="145">
        <v>8.74</v>
      </c>
      <c r="V331" s="145">
        <f>ROUND(E331*U331,2)</f>
        <v>122.36</v>
      </c>
      <c r="W331" s="145"/>
      <c r="X331" s="145" t="s">
        <v>148</v>
      </c>
      <c r="Y331" s="140"/>
      <c r="Z331" s="140"/>
      <c r="AA331" s="140"/>
      <c r="AB331" s="140"/>
      <c r="AC331" s="140"/>
      <c r="AD331" s="140"/>
      <c r="AE331" s="140"/>
      <c r="AF331" s="140"/>
      <c r="AG331" s="140" t="s">
        <v>149</v>
      </c>
      <c r="AH331" s="140"/>
      <c r="AI331" s="140"/>
      <c r="AJ331" s="140"/>
      <c r="AK331" s="140"/>
      <c r="AL331" s="140"/>
      <c r="AM331" s="140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140"/>
      <c r="AY331" s="140"/>
      <c r="AZ331" s="140"/>
      <c r="BA331" s="140"/>
      <c r="BB331" s="140"/>
      <c r="BC331" s="140"/>
      <c r="BD331" s="140"/>
      <c r="BE331" s="140"/>
      <c r="BF331" s="140"/>
      <c r="BG331" s="140"/>
      <c r="BH331" s="140"/>
    </row>
    <row r="332" spans="1:60" outlineLevel="1">
      <c r="A332" s="143"/>
      <c r="B332" s="144"/>
      <c r="C332" s="174" t="s">
        <v>452</v>
      </c>
      <c r="D332" s="146"/>
      <c r="E332" s="147">
        <v>14</v>
      </c>
      <c r="F332" s="28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0"/>
      <c r="Z332" s="140"/>
      <c r="AA332" s="140"/>
      <c r="AB332" s="140"/>
      <c r="AC332" s="140"/>
      <c r="AD332" s="140"/>
      <c r="AE332" s="140"/>
      <c r="AF332" s="140"/>
      <c r="AG332" s="140" t="s">
        <v>151</v>
      </c>
      <c r="AH332" s="140">
        <v>0</v>
      </c>
      <c r="AI332" s="140"/>
      <c r="AJ332" s="140"/>
      <c r="AK332" s="140"/>
      <c r="AL332" s="140"/>
      <c r="AM332" s="140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140"/>
      <c r="AY332" s="140"/>
      <c r="AZ332" s="140"/>
      <c r="BA332" s="140"/>
      <c r="BB332" s="140"/>
      <c r="BC332" s="140"/>
      <c r="BD332" s="140"/>
      <c r="BE332" s="140"/>
      <c r="BF332" s="140"/>
      <c r="BG332" s="140"/>
      <c r="BH332" s="140"/>
    </row>
    <row r="333" spans="1:60" outlineLevel="1">
      <c r="A333" s="161">
        <v>82</v>
      </c>
      <c r="B333" s="162" t="s">
        <v>453</v>
      </c>
      <c r="C333" s="173" t="s">
        <v>454</v>
      </c>
      <c r="D333" s="163" t="s">
        <v>455</v>
      </c>
      <c r="E333" s="164">
        <v>524.43499999999995</v>
      </c>
      <c r="F333" s="284">
        <v>0</v>
      </c>
      <c r="G333" s="165">
        <f>ROUND(E333*F333,2)</f>
        <v>0</v>
      </c>
      <c r="H333" s="145">
        <v>5.56</v>
      </c>
      <c r="I333" s="145">
        <f>ROUND(E333*H333,2)</f>
        <v>2915.86</v>
      </c>
      <c r="J333" s="145">
        <v>42.44</v>
      </c>
      <c r="K333" s="145">
        <f>ROUND(E333*J333,2)</f>
        <v>22257.02</v>
      </c>
      <c r="L333" s="145">
        <v>21</v>
      </c>
      <c r="M333" s="145">
        <f>G333*(1+L333/100)</f>
        <v>0</v>
      </c>
      <c r="N333" s="145">
        <v>5.0000000000000002E-5</v>
      </c>
      <c r="O333" s="145">
        <f>ROUND(E333*N333,2)</f>
        <v>0.03</v>
      </c>
      <c r="P333" s="145">
        <v>1E-3</v>
      </c>
      <c r="Q333" s="145">
        <f>ROUND(E333*P333,2)</f>
        <v>0.52</v>
      </c>
      <c r="R333" s="145"/>
      <c r="S333" s="145" t="s">
        <v>147</v>
      </c>
      <c r="T333" s="145" t="s">
        <v>147</v>
      </c>
      <c r="U333" s="145">
        <v>9.7000000000000003E-2</v>
      </c>
      <c r="V333" s="145">
        <f>ROUND(E333*U333,2)</f>
        <v>50.87</v>
      </c>
      <c r="W333" s="145"/>
      <c r="X333" s="145" t="s">
        <v>148</v>
      </c>
      <c r="Y333" s="140"/>
      <c r="Z333" s="140"/>
      <c r="AA333" s="140"/>
      <c r="AB333" s="140"/>
      <c r="AC333" s="140"/>
      <c r="AD333" s="140"/>
      <c r="AE333" s="140"/>
      <c r="AF333" s="140"/>
      <c r="AG333" s="140" t="s">
        <v>149</v>
      </c>
      <c r="AH333" s="140"/>
      <c r="AI333" s="140"/>
      <c r="AJ333" s="140"/>
      <c r="AK333" s="140"/>
      <c r="AL333" s="140"/>
      <c r="AM333" s="140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140"/>
      <c r="AY333" s="140"/>
      <c r="AZ333" s="140"/>
      <c r="BA333" s="140"/>
      <c r="BB333" s="140"/>
      <c r="BC333" s="140"/>
      <c r="BD333" s="140"/>
      <c r="BE333" s="140"/>
      <c r="BF333" s="140"/>
      <c r="BG333" s="140"/>
      <c r="BH333" s="140"/>
    </row>
    <row r="334" spans="1:60" outlineLevel="1">
      <c r="A334" s="143"/>
      <c r="B334" s="144"/>
      <c r="C334" s="174" t="s">
        <v>456</v>
      </c>
      <c r="D334" s="146"/>
      <c r="E334" s="147">
        <v>50.435000000000002</v>
      </c>
      <c r="F334" s="28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0"/>
      <c r="Z334" s="140"/>
      <c r="AA334" s="140"/>
      <c r="AB334" s="140"/>
      <c r="AC334" s="140"/>
      <c r="AD334" s="140"/>
      <c r="AE334" s="140"/>
      <c r="AF334" s="140"/>
      <c r="AG334" s="140" t="s">
        <v>151</v>
      </c>
      <c r="AH334" s="140">
        <v>0</v>
      </c>
      <c r="AI334" s="140"/>
      <c r="AJ334" s="140"/>
      <c r="AK334" s="140"/>
      <c r="AL334" s="140"/>
      <c r="AM334" s="140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140"/>
      <c r="AY334" s="140"/>
      <c r="AZ334" s="140"/>
      <c r="BA334" s="140"/>
      <c r="BB334" s="140"/>
      <c r="BC334" s="140"/>
      <c r="BD334" s="140"/>
      <c r="BE334" s="140"/>
      <c r="BF334" s="140"/>
      <c r="BG334" s="140"/>
      <c r="BH334" s="140"/>
    </row>
    <row r="335" spans="1:60" outlineLevel="1">
      <c r="A335" s="143"/>
      <c r="B335" s="144"/>
      <c r="C335" s="174" t="s">
        <v>457</v>
      </c>
      <c r="D335" s="146"/>
      <c r="E335" s="147">
        <v>330</v>
      </c>
      <c r="F335" s="28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0"/>
      <c r="Z335" s="140"/>
      <c r="AA335" s="140"/>
      <c r="AB335" s="140"/>
      <c r="AC335" s="140"/>
      <c r="AD335" s="140"/>
      <c r="AE335" s="140"/>
      <c r="AF335" s="140"/>
      <c r="AG335" s="140" t="s">
        <v>151</v>
      </c>
      <c r="AH335" s="140">
        <v>0</v>
      </c>
      <c r="AI335" s="140"/>
      <c r="AJ335" s="140"/>
      <c r="AK335" s="140"/>
      <c r="AL335" s="140"/>
      <c r="AM335" s="140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140"/>
      <c r="AY335" s="140"/>
      <c r="AZ335" s="140"/>
      <c r="BA335" s="140"/>
      <c r="BB335" s="140"/>
      <c r="BC335" s="140"/>
      <c r="BD335" s="140"/>
      <c r="BE335" s="140"/>
      <c r="BF335" s="140"/>
      <c r="BG335" s="140"/>
      <c r="BH335" s="140"/>
    </row>
    <row r="336" spans="1:60" outlineLevel="1">
      <c r="A336" s="143"/>
      <c r="B336" s="144"/>
      <c r="C336" s="174" t="s">
        <v>458</v>
      </c>
      <c r="D336" s="146"/>
      <c r="E336" s="147">
        <v>144</v>
      </c>
      <c r="F336" s="28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0"/>
      <c r="Z336" s="140"/>
      <c r="AA336" s="140"/>
      <c r="AB336" s="140"/>
      <c r="AC336" s="140"/>
      <c r="AD336" s="140"/>
      <c r="AE336" s="140"/>
      <c r="AF336" s="140"/>
      <c r="AG336" s="140" t="s">
        <v>151</v>
      </c>
      <c r="AH336" s="140">
        <v>0</v>
      </c>
      <c r="AI336" s="140"/>
      <c r="AJ336" s="140"/>
      <c r="AK336" s="140"/>
      <c r="AL336" s="140"/>
      <c r="AM336" s="140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140"/>
      <c r="AY336" s="140"/>
      <c r="AZ336" s="140"/>
      <c r="BA336" s="140"/>
      <c r="BB336" s="140"/>
      <c r="BC336" s="140"/>
      <c r="BD336" s="140"/>
      <c r="BE336" s="140"/>
      <c r="BF336" s="140"/>
      <c r="BG336" s="140"/>
      <c r="BH336" s="140"/>
    </row>
    <row r="337" spans="1:60" outlineLevel="1">
      <c r="A337" s="161">
        <v>83</v>
      </c>
      <c r="B337" s="162" t="s">
        <v>453</v>
      </c>
      <c r="C337" s="173" t="s">
        <v>454</v>
      </c>
      <c r="D337" s="163" t="s">
        <v>455</v>
      </c>
      <c r="E337" s="164">
        <v>200</v>
      </c>
      <c r="F337" s="284">
        <v>0</v>
      </c>
      <c r="G337" s="165">
        <f>ROUND(E337*F337,2)</f>
        <v>0</v>
      </c>
      <c r="H337" s="145">
        <v>5.56</v>
      </c>
      <c r="I337" s="145">
        <f>ROUND(E337*H337,2)</f>
        <v>1112</v>
      </c>
      <c r="J337" s="145">
        <v>42.44</v>
      </c>
      <c r="K337" s="145">
        <f>ROUND(E337*J337,2)</f>
        <v>8488</v>
      </c>
      <c r="L337" s="145">
        <v>21</v>
      </c>
      <c r="M337" s="145">
        <f>G337*(1+L337/100)</f>
        <v>0</v>
      </c>
      <c r="N337" s="145">
        <v>5.0000000000000002E-5</v>
      </c>
      <c r="O337" s="145">
        <f>ROUND(E337*N337,2)</f>
        <v>0.01</v>
      </c>
      <c r="P337" s="145">
        <v>1E-3</v>
      </c>
      <c r="Q337" s="145">
        <f>ROUND(E337*P337,2)</f>
        <v>0.2</v>
      </c>
      <c r="R337" s="145"/>
      <c r="S337" s="145" t="s">
        <v>147</v>
      </c>
      <c r="T337" s="145" t="s">
        <v>147</v>
      </c>
      <c r="U337" s="145">
        <v>9.7000000000000003E-2</v>
      </c>
      <c r="V337" s="145">
        <f>ROUND(E337*U337,2)</f>
        <v>19.399999999999999</v>
      </c>
      <c r="W337" s="145"/>
      <c r="X337" s="145" t="s">
        <v>148</v>
      </c>
      <c r="Y337" s="140"/>
      <c r="Z337" s="140"/>
      <c r="AA337" s="140"/>
      <c r="AB337" s="140"/>
      <c r="AC337" s="140"/>
      <c r="AD337" s="140"/>
      <c r="AE337" s="140"/>
      <c r="AF337" s="140"/>
      <c r="AG337" s="140" t="s">
        <v>149</v>
      </c>
      <c r="AH337" s="140"/>
      <c r="AI337" s="140"/>
      <c r="AJ337" s="140"/>
      <c r="AK337" s="140"/>
      <c r="AL337" s="140"/>
      <c r="AM337" s="140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140"/>
      <c r="AY337" s="140"/>
      <c r="AZ337" s="140"/>
      <c r="BA337" s="140"/>
      <c r="BB337" s="140"/>
      <c r="BC337" s="140"/>
      <c r="BD337" s="140"/>
      <c r="BE337" s="140"/>
      <c r="BF337" s="140"/>
      <c r="BG337" s="140"/>
      <c r="BH337" s="140"/>
    </row>
    <row r="338" spans="1:60" outlineLevel="1">
      <c r="A338" s="143"/>
      <c r="B338" s="144"/>
      <c r="C338" s="174" t="s">
        <v>459</v>
      </c>
      <c r="D338" s="146"/>
      <c r="E338" s="147"/>
      <c r="F338" s="28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0"/>
      <c r="Z338" s="140"/>
      <c r="AA338" s="140"/>
      <c r="AB338" s="140"/>
      <c r="AC338" s="140"/>
      <c r="AD338" s="140"/>
      <c r="AE338" s="140"/>
      <c r="AF338" s="140"/>
      <c r="AG338" s="140" t="s">
        <v>151</v>
      </c>
      <c r="AH338" s="140">
        <v>0</v>
      </c>
      <c r="AI338" s="140"/>
      <c r="AJ338" s="140"/>
      <c r="AK338" s="140"/>
      <c r="AL338" s="140"/>
      <c r="AM338" s="140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140"/>
      <c r="AY338" s="140"/>
      <c r="AZ338" s="140"/>
      <c r="BA338" s="140"/>
      <c r="BB338" s="140"/>
      <c r="BC338" s="140"/>
      <c r="BD338" s="140"/>
      <c r="BE338" s="140"/>
      <c r="BF338" s="140"/>
      <c r="BG338" s="140"/>
      <c r="BH338" s="140"/>
    </row>
    <row r="339" spans="1:60" outlineLevel="1">
      <c r="A339" s="143"/>
      <c r="B339" s="144"/>
      <c r="C339" s="174" t="s">
        <v>460</v>
      </c>
      <c r="D339" s="146"/>
      <c r="E339" s="147">
        <v>200</v>
      </c>
      <c r="F339" s="28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0"/>
      <c r="Z339" s="140"/>
      <c r="AA339" s="140"/>
      <c r="AB339" s="140"/>
      <c r="AC339" s="140"/>
      <c r="AD339" s="140"/>
      <c r="AE339" s="140"/>
      <c r="AF339" s="140"/>
      <c r="AG339" s="140" t="s">
        <v>151</v>
      </c>
      <c r="AH339" s="140">
        <v>0</v>
      </c>
      <c r="AI339" s="140"/>
      <c r="AJ339" s="140"/>
      <c r="AK339" s="140"/>
      <c r="AL339" s="140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140"/>
      <c r="AY339" s="140"/>
      <c r="AZ339" s="140"/>
      <c r="BA339" s="140"/>
      <c r="BB339" s="140"/>
      <c r="BC339" s="140"/>
      <c r="BD339" s="140"/>
      <c r="BE339" s="140"/>
      <c r="BF339" s="140"/>
      <c r="BG339" s="140"/>
      <c r="BH339" s="140"/>
    </row>
    <row r="340" spans="1:60" ht="24" outlineLevel="1">
      <c r="A340" s="166">
        <v>84</v>
      </c>
      <c r="B340" s="167" t="s">
        <v>461</v>
      </c>
      <c r="C340" s="179" t="s">
        <v>462</v>
      </c>
      <c r="D340" s="168" t="s">
        <v>334</v>
      </c>
      <c r="E340" s="169">
        <v>1</v>
      </c>
      <c r="F340" s="286">
        <v>0</v>
      </c>
      <c r="G340" s="170">
        <f>ROUND(E340*F340,2)</f>
        <v>0</v>
      </c>
      <c r="H340" s="145">
        <v>0</v>
      </c>
      <c r="I340" s="145">
        <f>ROUND(E340*H340,2)</f>
        <v>0</v>
      </c>
      <c r="J340" s="145">
        <v>38640</v>
      </c>
      <c r="K340" s="145">
        <f>ROUND(E340*J340,2)</f>
        <v>38640</v>
      </c>
      <c r="L340" s="145">
        <v>21</v>
      </c>
      <c r="M340" s="145">
        <f>G340*(1+L340/100)</f>
        <v>0</v>
      </c>
      <c r="N340" s="145">
        <v>0</v>
      </c>
      <c r="O340" s="145">
        <f>ROUND(E340*N340,2)</f>
        <v>0</v>
      </c>
      <c r="P340" s="145">
        <v>0</v>
      </c>
      <c r="Q340" s="145">
        <f>ROUND(E340*P340,2)</f>
        <v>0</v>
      </c>
      <c r="R340" s="145"/>
      <c r="S340" s="145" t="s">
        <v>308</v>
      </c>
      <c r="T340" s="145" t="s">
        <v>309</v>
      </c>
      <c r="U340" s="145">
        <v>0</v>
      </c>
      <c r="V340" s="145">
        <f>ROUND(E340*U340,2)</f>
        <v>0</v>
      </c>
      <c r="W340" s="145"/>
      <c r="X340" s="145" t="s">
        <v>148</v>
      </c>
      <c r="Y340" s="140"/>
      <c r="Z340" s="140"/>
      <c r="AA340" s="140"/>
      <c r="AB340" s="140"/>
      <c r="AC340" s="140"/>
      <c r="AD340" s="140"/>
      <c r="AE340" s="140"/>
      <c r="AF340" s="140"/>
      <c r="AG340" s="140" t="s">
        <v>149</v>
      </c>
      <c r="AH340" s="140"/>
      <c r="AI340" s="140"/>
      <c r="AJ340" s="140"/>
      <c r="AK340" s="140"/>
      <c r="AL340" s="140"/>
      <c r="AM340" s="140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140"/>
      <c r="AY340" s="140"/>
      <c r="AZ340" s="140"/>
      <c r="BA340" s="140"/>
      <c r="BB340" s="140"/>
      <c r="BC340" s="140"/>
      <c r="BD340" s="140"/>
      <c r="BE340" s="140"/>
      <c r="BF340" s="140"/>
      <c r="BG340" s="140"/>
      <c r="BH340" s="140"/>
    </row>
    <row r="341" spans="1:60" ht="24" outlineLevel="1">
      <c r="A341" s="166">
        <v>85</v>
      </c>
      <c r="B341" s="167" t="s">
        <v>463</v>
      </c>
      <c r="C341" s="179" t="s">
        <v>462</v>
      </c>
      <c r="D341" s="168" t="s">
        <v>334</v>
      </c>
      <c r="E341" s="169">
        <v>1</v>
      </c>
      <c r="F341" s="286">
        <v>0</v>
      </c>
      <c r="G341" s="170">
        <f>ROUND(E341*F341,2)</f>
        <v>0</v>
      </c>
      <c r="H341" s="145">
        <v>0</v>
      </c>
      <c r="I341" s="145">
        <f>ROUND(E341*H341,2)</f>
        <v>0</v>
      </c>
      <c r="J341" s="145">
        <v>38640</v>
      </c>
      <c r="K341" s="145">
        <f>ROUND(E341*J341,2)</f>
        <v>38640</v>
      </c>
      <c r="L341" s="145">
        <v>21</v>
      </c>
      <c r="M341" s="145">
        <f>G341*(1+L341/100)</f>
        <v>0</v>
      </c>
      <c r="N341" s="145">
        <v>0</v>
      </c>
      <c r="O341" s="145">
        <f>ROUND(E341*N341,2)</f>
        <v>0</v>
      </c>
      <c r="P341" s="145">
        <v>0</v>
      </c>
      <c r="Q341" s="145">
        <f>ROUND(E341*P341,2)</f>
        <v>0</v>
      </c>
      <c r="R341" s="145"/>
      <c r="S341" s="145" t="s">
        <v>308</v>
      </c>
      <c r="T341" s="145" t="s">
        <v>309</v>
      </c>
      <c r="U341" s="145">
        <v>0</v>
      </c>
      <c r="V341" s="145">
        <f>ROUND(E341*U341,2)</f>
        <v>0</v>
      </c>
      <c r="W341" s="145"/>
      <c r="X341" s="145" t="s">
        <v>148</v>
      </c>
      <c r="Y341" s="140"/>
      <c r="Z341" s="140"/>
      <c r="AA341" s="140"/>
      <c r="AB341" s="140"/>
      <c r="AC341" s="140"/>
      <c r="AD341" s="140"/>
      <c r="AE341" s="140"/>
      <c r="AF341" s="140"/>
      <c r="AG341" s="140" t="s">
        <v>149</v>
      </c>
      <c r="AH341" s="140"/>
      <c r="AI341" s="140"/>
      <c r="AJ341" s="140"/>
      <c r="AK341" s="140"/>
      <c r="AL341" s="140"/>
      <c r="AM341" s="140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40"/>
      <c r="AX341" s="140"/>
      <c r="AY341" s="140"/>
      <c r="AZ341" s="140"/>
      <c r="BA341" s="140"/>
      <c r="BB341" s="140"/>
      <c r="BC341" s="140"/>
      <c r="BD341" s="140"/>
      <c r="BE341" s="140"/>
      <c r="BF341" s="140"/>
      <c r="BG341" s="140"/>
      <c r="BH341" s="140"/>
    </row>
    <row r="342" spans="1:60" ht="24" outlineLevel="1">
      <c r="A342" s="166">
        <v>86</v>
      </c>
      <c r="B342" s="167" t="s">
        <v>464</v>
      </c>
      <c r="C342" s="179" t="s">
        <v>465</v>
      </c>
      <c r="D342" s="168" t="s">
        <v>334</v>
      </c>
      <c r="E342" s="169">
        <v>14</v>
      </c>
      <c r="F342" s="286">
        <v>0</v>
      </c>
      <c r="G342" s="170">
        <f>ROUND(E342*F342,2)</f>
        <v>0</v>
      </c>
      <c r="H342" s="145">
        <v>0</v>
      </c>
      <c r="I342" s="145">
        <f>ROUND(E342*H342,2)</f>
        <v>0</v>
      </c>
      <c r="J342" s="145">
        <v>20000</v>
      </c>
      <c r="K342" s="145">
        <f>ROUND(E342*J342,2)</f>
        <v>280000</v>
      </c>
      <c r="L342" s="145">
        <v>21</v>
      </c>
      <c r="M342" s="145">
        <f>G342*(1+L342/100)</f>
        <v>0</v>
      </c>
      <c r="N342" s="145">
        <v>0</v>
      </c>
      <c r="O342" s="145">
        <f>ROUND(E342*N342,2)</f>
        <v>0</v>
      </c>
      <c r="P342" s="145">
        <v>0</v>
      </c>
      <c r="Q342" s="145">
        <f>ROUND(E342*P342,2)</f>
        <v>0</v>
      </c>
      <c r="R342" s="145"/>
      <c r="S342" s="145" t="s">
        <v>308</v>
      </c>
      <c r="T342" s="145" t="s">
        <v>309</v>
      </c>
      <c r="U342" s="145">
        <v>0</v>
      </c>
      <c r="V342" s="145">
        <f>ROUND(E342*U342,2)</f>
        <v>0</v>
      </c>
      <c r="W342" s="145"/>
      <c r="X342" s="145" t="s">
        <v>148</v>
      </c>
      <c r="Y342" s="140"/>
      <c r="Z342" s="140"/>
      <c r="AA342" s="140"/>
      <c r="AB342" s="140"/>
      <c r="AC342" s="140"/>
      <c r="AD342" s="140"/>
      <c r="AE342" s="140"/>
      <c r="AF342" s="140"/>
      <c r="AG342" s="140" t="s">
        <v>149</v>
      </c>
      <c r="AH342" s="140"/>
      <c r="AI342" s="140"/>
      <c r="AJ342" s="140"/>
      <c r="AK342" s="140"/>
      <c r="AL342" s="140"/>
      <c r="AM342" s="140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140"/>
      <c r="AY342" s="140"/>
      <c r="AZ342" s="140"/>
      <c r="BA342" s="140"/>
      <c r="BB342" s="140"/>
      <c r="BC342" s="140"/>
      <c r="BD342" s="140"/>
      <c r="BE342" s="140"/>
      <c r="BF342" s="140"/>
      <c r="BG342" s="140"/>
      <c r="BH342" s="140"/>
    </row>
    <row r="343" spans="1:60" ht="14">
      <c r="A343" s="155" t="s">
        <v>142</v>
      </c>
      <c r="B343" s="156" t="s">
        <v>98</v>
      </c>
      <c r="C343" s="172" t="s">
        <v>99</v>
      </c>
      <c r="D343" s="157"/>
      <c r="E343" s="158"/>
      <c r="F343" s="287"/>
      <c r="G343" s="160">
        <f>SUMIF(AG344:AG346,"&lt;&gt;NOR",G344:G346)</f>
        <v>0</v>
      </c>
      <c r="H343" s="154"/>
      <c r="I343" s="154">
        <f>SUM(I344:I346)</f>
        <v>0</v>
      </c>
      <c r="J343" s="154"/>
      <c r="K343" s="154">
        <f>SUM(K344:K346)</f>
        <v>136680</v>
      </c>
      <c r="L343" s="154"/>
      <c r="M343" s="154">
        <f>SUM(M344:M346)</f>
        <v>0</v>
      </c>
      <c r="N343" s="154"/>
      <c r="O343" s="154">
        <f>SUM(O344:O346)</f>
        <v>0</v>
      </c>
      <c r="P343" s="154"/>
      <c r="Q343" s="154">
        <f>SUM(Q344:Q346)</f>
        <v>0</v>
      </c>
      <c r="R343" s="154"/>
      <c r="S343" s="154"/>
      <c r="T343" s="154"/>
      <c r="U343" s="154"/>
      <c r="V343" s="154">
        <f>SUM(V344:V346)</f>
        <v>0</v>
      </c>
      <c r="W343" s="154"/>
      <c r="X343" s="154"/>
      <c r="AG343" t="s">
        <v>143</v>
      </c>
    </row>
    <row r="344" spans="1:60" ht="24" outlineLevel="1">
      <c r="A344" s="166">
        <v>87</v>
      </c>
      <c r="B344" s="167" t="s">
        <v>466</v>
      </c>
      <c r="C344" s="179" t="s">
        <v>467</v>
      </c>
      <c r="D344" s="168" t="s">
        <v>334</v>
      </c>
      <c r="E344" s="169">
        <v>1</v>
      </c>
      <c r="F344" s="286">
        <v>0</v>
      </c>
      <c r="G344" s="170">
        <f>ROUND(E344*F344,2)</f>
        <v>0</v>
      </c>
      <c r="H344" s="145">
        <v>0</v>
      </c>
      <c r="I344" s="145">
        <f>ROUND(E344*H344,2)</f>
        <v>0</v>
      </c>
      <c r="J344" s="145">
        <v>28980</v>
      </c>
      <c r="K344" s="145">
        <f>ROUND(E344*J344,2)</f>
        <v>28980</v>
      </c>
      <c r="L344" s="145">
        <v>21</v>
      </c>
      <c r="M344" s="145">
        <f>G344*(1+L344/100)</f>
        <v>0</v>
      </c>
      <c r="N344" s="145">
        <v>0</v>
      </c>
      <c r="O344" s="145">
        <f>ROUND(E344*N344,2)</f>
        <v>0</v>
      </c>
      <c r="P344" s="145">
        <v>0</v>
      </c>
      <c r="Q344" s="145">
        <f>ROUND(E344*P344,2)</f>
        <v>0</v>
      </c>
      <c r="R344" s="145"/>
      <c r="S344" s="145" t="s">
        <v>308</v>
      </c>
      <c r="T344" s="145" t="s">
        <v>309</v>
      </c>
      <c r="U344" s="145">
        <v>0</v>
      </c>
      <c r="V344" s="145">
        <f>ROUND(E344*U344,2)</f>
        <v>0</v>
      </c>
      <c r="W344" s="145"/>
      <c r="X344" s="145" t="s">
        <v>148</v>
      </c>
      <c r="Y344" s="140"/>
      <c r="Z344" s="140"/>
      <c r="AA344" s="140"/>
      <c r="AB344" s="140"/>
      <c r="AC344" s="140"/>
      <c r="AD344" s="140"/>
      <c r="AE344" s="140"/>
      <c r="AF344" s="140"/>
      <c r="AG344" s="140" t="s">
        <v>149</v>
      </c>
      <c r="AH344" s="140"/>
      <c r="AI344" s="140"/>
      <c r="AJ344" s="140"/>
      <c r="AK344" s="140"/>
      <c r="AL344" s="140"/>
      <c r="AM344" s="140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140"/>
      <c r="AY344" s="140"/>
      <c r="AZ344" s="140"/>
      <c r="BA344" s="140"/>
      <c r="BB344" s="140"/>
      <c r="BC344" s="140"/>
      <c r="BD344" s="140"/>
      <c r="BE344" s="140"/>
      <c r="BF344" s="140"/>
      <c r="BG344" s="140"/>
      <c r="BH344" s="140"/>
    </row>
    <row r="345" spans="1:60" ht="24" outlineLevel="1">
      <c r="A345" s="166">
        <v>88</v>
      </c>
      <c r="B345" s="167" t="s">
        <v>468</v>
      </c>
      <c r="C345" s="179" t="s">
        <v>469</v>
      </c>
      <c r="D345" s="168" t="s">
        <v>334</v>
      </c>
      <c r="E345" s="169">
        <v>1</v>
      </c>
      <c r="F345" s="286">
        <v>0</v>
      </c>
      <c r="G345" s="170">
        <f>ROUND(E345*F345,2)</f>
        <v>0</v>
      </c>
      <c r="H345" s="145">
        <v>0</v>
      </c>
      <c r="I345" s="145">
        <f>ROUND(E345*H345,2)</f>
        <v>0</v>
      </c>
      <c r="J345" s="145">
        <v>11700</v>
      </c>
      <c r="K345" s="145">
        <f>ROUND(E345*J345,2)</f>
        <v>11700</v>
      </c>
      <c r="L345" s="145">
        <v>21</v>
      </c>
      <c r="M345" s="145">
        <f>G345*(1+L345/100)</f>
        <v>0</v>
      </c>
      <c r="N345" s="145">
        <v>0</v>
      </c>
      <c r="O345" s="145">
        <f>ROUND(E345*N345,2)</f>
        <v>0</v>
      </c>
      <c r="P345" s="145">
        <v>0</v>
      </c>
      <c r="Q345" s="145">
        <f>ROUND(E345*P345,2)</f>
        <v>0</v>
      </c>
      <c r="R345" s="145"/>
      <c r="S345" s="145" t="s">
        <v>308</v>
      </c>
      <c r="T345" s="145" t="s">
        <v>309</v>
      </c>
      <c r="U345" s="145">
        <v>0</v>
      </c>
      <c r="V345" s="145">
        <f>ROUND(E345*U345,2)</f>
        <v>0</v>
      </c>
      <c r="W345" s="145"/>
      <c r="X345" s="145" t="s">
        <v>148</v>
      </c>
      <c r="Y345" s="140"/>
      <c r="Z345" s="140"/>
      <c r="AA345" s="140"/>
      <c r="AB345" s="140"/>
      <c r="AC345" s="140"/>
      <c r="AD345" s="140"/>
      <c r="AE345" s="140"/>
      <c r="AF345" s="140"/>
      <c r="AG345" s="140" t="s">
        <v>149</v>
      </c>
      <c r="AH345" s="140"/>
      <c r="AI345" s="140"/>
      <c r="AJ345" s="140"/>
      <c r="AK345" s="140"/>
      <c r="AL345" s="140"/>
      <c r="AM345" s="140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140"/>
      <c r="AY345" s="140"/>
      <c r="AZ345" s="140"/>
      <c r="BA345" s="140"/>
      <c r="BB345" s="140"/>
      <c r="BC345" s="140"/>
      <c r="BD345" s="140"/>
      <c r="BE345" s="140"/>
      <c r="BF345" s="140"/>
      <c r="BG345" s="140"/>
      <c r="BH345" s="140"/>
    </row>
    <row r="346" spans="1:60" outlineLevel="1">
      <c r="A346" s="166">
        <v>89</v>
      </c>
      <c r="B346" s="167" t="s">
        <v>470</v>
      </c>
      <c r="C346" s="179" t="s">
        <v>471</v>
      </c>
      <c r="D346" s="168" t="s">
        <v>334</v>
      </c>
      <c r="E346" s="169">
        <v>8</v>
      </c>
      <c r="F346" s="286">
        <v>0</v>
      </c>
      <c r="G346" s="170">
        <f>ROUND(E346*F346,2)</f>
        <v>0</v>
      </c>
      <c r="H346" s="145">
        <v>0</v>
      </c>
      <c r="I346" s="145">
        <f>ROUND(E346*H346,2)</f>
        <v>0</v>
      </c>
      <c r="J346" s="145">
        <v>12000</v>
      </c>
      <c r="K346" s="145">
        <f>ROUND(E346*J346,2)</f>
        <v>96000</v>
      </c>
      <c r="L346" s="145">
        <v>21</v>
      </c>
      <c r="M346" s="145">
        <f>G346*(1+L346/100)</f>
        <v>0</v>
      </c>
      <c r="N346" s="145">
        <v>0</v>
      </c>
      <c r="O346" s="145">
        <f>ROUND(E346*N346,2)</f>
        <v>0</v>
      </c>
      <c r="P346" s="145">
        <v>0</v>
      </c>
      <c r="Q346" s="145">
        <f>ROUND(E346*P346,2)</f>
        <v>0</v>
      </c>
      <c r="R346" s="145"/>
      <c r="S346" s="145" t="s">
        <v>308</v>
      </c>
      <c r="T346" s="145" t="s">
        <v>309</v>
      </c>
      <c r="U346" s="145">
        <v>0</v>
      </c>
      <c r="V346" s="145">
        <f>ROUND(E346*U346,2)</f>
        <v>0</v>
      </c>
      <c r="W346" s="145"/>
      <c r="X346" s="145" t="s">
        <v>148</v>
      </c>
      <c r="Y346" s="140"/>
      <c r="Z346" s="140"/>
      <c r="AA346" s="140"/>
      <c r="AB346" s="140"/>
      <c r="AC346" s="140"/>
      <c r="AD346" s="140"/>
      <c r="AE346" s="140"/>
      <c r="AF346" s="140"/>
      <c r="AG346" s="140" t="s">
        <v>149</v>
      </c>
      <c r="AH346" s="140"/>
      <c r="AI346" s="140"/>
      <c r="AJ346" s="140"/>
      <c r="AK346" s="140"/>
      <c r="AL346" s="140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140"/>
      <c r="AY346" s="140"/>
      <c r="AZ346" s="140"/>
      <c r="BA346" s="140"/>
      <c r="BB346" s="140"/>
      <c r="BC346" s="140"/>
      <c r="BD346" s="140"/>
      <c r="BE346" s="140"/>
      <c r="BF346" s="140"/>
      <c r="BG346" s="140"/>
      <c r="BH346" s="140"/>
    </row>
    <row r="347" spans="1:60" ht="14">
      <c r="A347" s="155" t="s">
        <v>142</v>
      </c>
      <c r="B347" s="156" t="s">
        <v>100</v>
      </c>
      <c r="C347" s="172" t="s">
        <v>101</v>
      </c>
      <c r="D347" s="157"/>
      <c r="E347" s="158"/>
      <c r="F347" s="287"/>
      <c r="G347" s="160">
        <f>SUMIF(AG348:AG370,"&lt;&gt;NOR",G348:G370)</f>
        <v>0</v>
      </c>
      <c r="H347" s="154"/>
      <c r="I347" s="154">
        <f>SUM(I348:I370)</f>
        <v>11059.2</v>
      </c>
      <c r="J347" s="154"/>
      <c r="K347" s="154">
        <f>SUM(K348:K370)</f>
        <v>79401.06</v>
      </c>
      <c r="L347" s="154"/>
      <c r="M347" s="154">
        <f>SUM(M348:M370)</f>
        <v>0</v>
      </c>
      <c r="N347" s="154"/>
      <c r="O347" s="154">
        <f>SUM(O348:O370)</f>
        <v>0.79</v>
      </c>
      <c r="P347" s="154"/>
      <c r="Q347" s="154">
        <f>SUM(Q348:Q370)</f>
        <v>0</v>
      </c>
      <c r="R347" s="154"/>
      <c r="S347" s="154"/>
      <c r="T347" s="154"/>
      <c r="U347" s="154"/>
      <c r="V347" s="154">
        <f>SUM(V348:V370)</f>
        <v>140.39999999999998</v>
      </c>
      <c r="W347" s="154"/>
      <c r="X347" s="154"/>
      <c r="AG347" t="s">
        <v>143</v>
      </c>
    </row>
    <row r="348" spans="1:60" outlineLevel="1">
      <c r="A348" s="161">
        <v>90</v>
      </c>
      <c r="B348" s="162" t="s">
        <v>472</v>
      </c>
      <c r="C348" s="173" t="s">
        <v>473</v>
      </c>
      <c r="D348" s="163" t="s">
        <v>230</v>
      </c>
      <c r="E348" s="164">
        <v>360</v>
      </c>
      <c r="F348" s="284">
        <v>0</v>
      </c>
      <c r="G348" s="165">
        <f>ROUND(E348*F348,2)</f>
        <v>0</v>
      </c>
      <c r="H348" s="145">
        <v>0</v>
      </c>
      <c r="I348" s="145">
        <f>ROUND(E348*H348,2)</f>
        <v>0</v>
      </c>
      <c r="J348" s="145">
        <v>117</v>
      </c>
      <c r="K348" s="145">
        <f>ROUND(E348*J348,2)</f>
        <v>42120</v>
      </c>
      <c r="L348" s="145">
        <v>21</v>
      </c>
      <c r="M348" s="145">
        <f>G348*(1+L348/100)</f>
        <v>0</v>
      </c>
      <c r="N348" s="145">
        <v>0</v>
      </c>
      <c r="O348" s="145">
        <f>ROUND(E348*N348,2)</f>
        <v>0</v>
      </c>
      <c r="P348" s="145">
        <v>0</v>
      </c>
      <c r="Q348" s="145">
        <f>ROUND(E348*P348,2)</f>
        <v>0</v>
      </c>
      <c r="R348" s="145"/>
      <c r="S348" s="145" t="s">
        <v>147</v>
      </c>
      <c r="T348" s="145" t="s">
        <v>147</v>
      </c>
      <c r="U348" s="145">
        <v>0.23599999999999999</v>
      </c>
      <c r="V348" s="145">
        <f>ROUND(E348*U348,2)</f>
        <v>84.96</v>
      </c>
      <c r="W348" s="145"/>
      <c r="X348" s="145" t="s">
        <v>148</v>
      </c>
      <c r="Y348" s="140"/>
      <c r="Z348" s="140"/>
      <c r="AA348" s="140"/>
      <c r="AB348" s="140"/>
      <c r="AC348" s="140"/>
      <c r="AD348" s="140"/>
      <c r="AE348" s="140"/>
      <c r="AF348" s="140"/>
      <c r="AG348" s="140" t="s">
        <v>149</v>
      </c>
      <c r="AH348" s="140"/>
      <c r="AI348" s="140"/>
      <c r="AJ348" s="140"/>
      <c r="AK348" s="140"/>
      <c r="AL348" s="140"/>
      <c r="AM348" s="140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140"/>
      <c r="AY348" s="140"/>
      <c r="AZ348" s="140"/>
      <c r="BA348" s="140"/>
      <c r="BB348" s="140"/>
      <c r="BC348" s="140"/>
      <c r="BD348" s="140"/>
      <c r="BE348" s="140"/>
      <c r="BF348" s="140"/>
      <c r="BG348" s="140"/>
      <c r="BH348" s="140"/>
    </row>
    <row r="349" spans="1:60" outlineLevel="1">
      <c r="A349" s="143"/>
      <c r="B349" s="144"/>
      <c r="C349" s="174" t="s">
        <v>474</v>
      </c>
      <c r="D349" s="146"/>
      <c r="E349" s="147">
        <v>41.2</v>
      </c>
      <c r="F349" s="28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0"/>
      <c r="Z349" s="140"/>
      <c r="AA349" s="140"/>
      <c r="AB349" s="140"/>
      <c r="AC349" s="140"/>
      <c r="AD349" s="140"/>
      <c r="AE349" s="140"/>
      <c r="AF349" s="140"/>
      <c r="AG349" s="140" t="s">
        <v>151</v>
      </c>
      <c r="AH349" s="140">
        <v>0</v>
      </c>
      <c r="AI349" s="140"/>
      <c r="AJ349" s="140"/>
      <c r="AK349" s="140"/>
      <c r="AL349" s="140"/>
      <c r="AM349" s="140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140"/>
      <c r="AY349" s="140"/>
      <c r="AZ349" s="140"/>
      <c r="BA349" s="140"/>
      <c r="BB349" s="140"/>
      <c r="BC349" s="140"/>
      <c r="BD349" s="140"/>
      <c r="BE349" s="140"/>
      <c r="BF349" s="140"/>
      <c r="BG349" s="140"/>
      <c r="BH349" s="140"/>
    </row>
    <row r="350" spans="1:60" outlineLevel="1">
      <c r="A350" s="143"/>
      <c r="B350" s="144"/>
      <c r="C350" s="174" t="s">
        <v>475</v>
      </c>
      <c r="D350" s="146"/>
      <c r="E350" s="147">
        <v>58.4</v>
      </c>
      <c r="F350" s="28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0"/>
      <c r="Z350" s="140"/>
      <c r="AA350" s="140"/>
      <c r="AB350" s="140"/>
      <c r="AC350" s="140"/>
      <c r="AD350" s="140"/>
      <c r="AE350" s="140"/>
      <c r="AF350" s="140"/>
      <c r="AG350" s="140" t="s">
        <v>151</v>
      </c>
      <c r="AH350" s="140">
        <v>0</v>
      </c>
      <c r="AI350" s="140"/>
      <c r="AJ350" s="140"/>
      <c r="AK350" s="140"/>
      <c r="AL350" s="140"/>
      <c r="AM350" s="140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140"/>
      <c r="AY350" s="140"/>
      <c r="AZ350" s="140"/>
      <c r="BA350" s="140"/>
      <c r="BB350" s="140"/>
      <c r="BC350" s="140"/>
      <c r="BD350" s="140"/>
      <c r="BE350" s="140"/>
      <c r="BF350" s="140"/>
      <c r="BG350" s="140"/>
      <c r="BH350" s="140"/>
    </row>
    <row r="351" spans="1:60" outlineLevel="1">
      <c r="A351" s="143"/>
      <c r="B351" s="144"/>
      <c r="C351" s="174" t="s">
        <v>476</v>
      </c>
      <c r="D351" s="146"/>
      <c r="E351" s="147">
        <v>158.4</v>
      </c>
      <c r="F351" s="28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0"/>
      <c r="Z351" s="140"/>
      <c r="AA351" s="140"/>
      <c r="AB351" s="140"/>
      <c r="AC351" s="140"/>
      <c r="AD351" s="140"/>
      <c r="AE351" s="140"/>
      <c r="AF351" s="140"/>
      <c r="AG351" s="140" t="s">
        <v>151</v>
      </c>
      <c r="AH351" s="140">
        <v>0</v>
      </c>
      <c r="AI351" s="140"/>
      <c r="AJ351" s="140"/>
      <c r="AK351" s="140"/>
      <c r="AL351" s="140"/>
      <c r="AM351" s="140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140"/>
      <c r="AY351" s="140"/>
      <c r="AZ351" s="140"/>
      <c r="BA351" s="140"/>
      <c r="BB351" s="140"/>
      <c r="BC351" s="140"/>
      <c r="BD351" s="140"/>
      <c r="BE351" s="140"/>
      <c r="BF351" s="140"/>
      <c r="BG351" s="140"/>
      <c r="BH351" s="140"/>
    </row>
    <row r="352" spans="1:60" outlineLevel="1">
      <c r="A352" s="143"/>
      <c r="B352" s="144"/>
      <c r="C352" s="174" t="s">
        <v>477</v>
      </c>
      <c r="D352" s="146"/>
      <c r="E352" s="147">
        <v>53.6</v>
      </c>
      <c r="F352" s="28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0"/>
      <c r="Z352" s="140"/>
      <c r="AA352" s="140"/>
      <c r="AB352" s="140"/>
      <c r="AC352" s="140"/>
      <c r="AD352" s="140"/>
      <c r="AE352" s="140"/>
      <c r="AF352" s="140"/>
      <c r="AG352" s="140" t="s">
        <v>151</v>
      </c>
      <c r="AH352" s="140">
        <v>0</v>
      </c>
      <c r="AI352" s="140"/>
      <c r="AJ352" s="140"/>
      <c r="AK352" s="140"/>
      <c r="AL352" s="140"/>
      <c r="AM352" s="140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140"/>
      <c r="AY352" s="140"/>
      <c r="AZ352" s="140"/>
      <c r="BA352" s="140"/>
      <c r="BB352" s="140"/>
      <c r="BC352" s="140"/>
      <c r="BD352" s="140"/>
      <c r="BE352" s="140"/>
      <c r="BF352" s="140"/>
      <c r="BG352" s="140"/>
      <c r="BH352" s="140"/>
    </row>
    <row r="353" spans="1:60" outlineLevel="1">
      <c r="A353" s="143"/>
      <c r="B353" s="144"/>
      <c r="C353" s="174" t="s">
        <v>478</v>
      </c>
      <c r="D353" s="146"/>
      <c r="E353" s="147">
        <v>48.4</v>
      </c>
      <c r="F353" s="28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0"/>
      <c r="Z353" s="140"/>
      <c r="AA353" s="140"/>
      <c r="AB353" s="140"/>
      <c r="AC353" s="140"/>
      <c r="AD353" s="140"/>
      <c r="AE353" s="140"/>
      <c r="AF353" s="140"/>
      <c r="AG353" s="140" t="s">
        <v>151</v>
      </c>
      <c r="AH353" s="140">
        <v>0</v>
      </c>
      <c r="AI353" s="140"/>
      <c r="AJ353" s="140"/>
      <c r="AK353" s="140"/>
      <c r="AL353" s="140"/>
      <c r="AM353" s="140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140"/>
      <c r="AY353" s="140"/>
      <c r="AZ353" s="140"/>
      <c r="BA353" s="140"/>
      <c r="BB353" s="140"/>
      <c r="BC353" s="140"/>
      <c r="BD353" s="140"/>
      <c r="BE353" s="140"/>
      <c r="BF353" s="140"/>
      <c r="BG353" s="140"/>
      <c r="BH353" s="140"/>
    </row>
    <row r="354" spans="1:60" outlineLevel="1">
      <c r="A354" s="161">
        <v>91</v>
      </c>
      <c r="B354" s="162" t="s">
        <v>479</v>
      </c>
      <c r="C354" s="173" t="s">
        <v>480</v>
      </c>
      <c r="D354" s="163" t="s">
        <v>230</v>
      </c>
      <c r="E354" s="164">
        <v>360</v>
      </c>
      <c r="F354" s="284">
        <v>0</v>
      </c>
      <c r="G354" s="165">
        <f>ROUND(E354*F354,2)</f>
        <v>0</v>
      </c>
      <c r="H354" s="145">
        <v>5.42</v>
      </c>
      <c r="I354" s="145">
        <f>ROUND(E354*H354,2)</f>
        <v>1951.2</v>
      </c>
      <c r="J354" s="145">
        <v>87.78</v>
      </c>
      <c r="K354" s="145">
        <f>ROUND(E354*J354,2)</f>
        <v>31600.799999999999</v>
      </c>
      <c r="L354" s="145">
        <v>21</v>
      </c>
      <c r="M354" s="145">
        <f>G354*(1+L354/100)</f>
        <v>0</v>
      </c>
      <c r="N354" s="145">
        <v>0</v>
      </c>
      <c r="O354" s="145">
        <f>ROUND(E354*N354,2)</f>
        <v>0</v>
      </c>
      <c r="P354" s="145">
        <v>0</v>
      </c>
      <c r="Q354" s="145">
        <f>ROUND(E354*P354,2)</f>
        <v>0</v>
      </c>
      <c r="R354" s="145"/>
      <c r="S354" s="145" t="s">
        <v>147</v>
      </c>
      <c r="T354" s="145" t="s">
        <v>147</v>
      </c>
      <c r="U354" s="145">
        <v>0.154</v>
      </c>
      <c r="V354" s="145">
        <f>ROUND(E354*U354,2)</f>
        <v>55.44</v>
      </c>
      <c r="W354" s="145"/>
      <c r="X354" s="145" t="s">
        <v>148</v>
      </c>
      <c r="Y354" s="140"/>
      <c r="Z354" s="140"/>
      <c r="AA354" s="140"/>
      <c r="AB354" s="140"/>
      <c r="AC354" s="140"/>
      <c r="AD354" s="140"/>
      <c r="AE354" s="140"/>
      <c r="AF354" s="140"/>
      <c r="AG354" s="140" t="s">
        <v>149</v>
      </c>
      <c r="AH354" s="140"/>
      <c r="AI354" s="140"/>
      <c r="AJ354" s="140"/>
      <c r="AK354" s="140"/>
      <c r="AL354" s="140"/>
      <c r="AM354" s="140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140"/>
      <c r="AY354" s="140"/>
      <c r="AZ354" s="140"/>
      <c r="BA354" s="140"/>
      <c r="BB354" s="140"/>
      <c r="BC354" s="140"/>
      <c r="BD354" s="140"/>
      <c r="BE354" s="140"/>
      <c r="BF354" s="140"/>
      <c r="BG354" s="140"/>
      <c r="BH354" s="140"/>
    </row>
    <row r="355" spans="1:60" outlineLevel="1">
      <c r="A355" s="143"/>
      <c r="B355" s="144"/>
      <c r="C355" s="174" t="s">
        <v>474</v>
      </c>
      <c r="D355" s="146"/>
      <c r="E355" s="147">
        <v>41.2</v>
      </c>
      <c r="F355" s="28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0"/>
      <c r="Z355" s="140"/>
      <c r="AA355" s="140"/>
      <c r="AB355" s="140"/>
      <c r="AC355" s="140"/>
      <c r="AD355" s="140"/>
      <c r="AE355" s="140"/>
      <c r="AF355" s="140"/>
      <c r="AG355" s="140" t="s">
        <v>151</v>
      </c>
      <c r="AH355" s="140">
        <v>0</v>
      </c>
      <c r="AI355" s="140"/>
      <c r="AJ355" s="140"/>
      <c r="AK355" s="140"/>
      <c r="AL355" s="140"/>
      <c r="AM355" s="140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140"/>
      <c r="AY355" s="140"/>
      <c r="AZ355" s="140"/>
      <c r="BA355" s="140"/>
      <c r="BB355" s="140"/>
      <c r="BC355" s="140"/>
      <c r="BD355" s="140"/>
      <c r="BE355" s="140"/>
      <c r="BF355" s="140"/>
      <c r="BG355" s="140"/>
      <c r="BH355" s="140"/>
    </row>
    <row r="356" spans="1:60" outlineLevel="1">
      <c r="A356" s="143"/>
      <c r="B356" s="144"/>
      <c r="C356" s="174" t="s">
        <v>475</v>
      </c>
      <c r="D356" s="146"/>
      <c r="E356" s="147">
        <v>58.4</v>
      </c>
      <c r="F356" s="28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0"/>
      <c r="Z356" s="140"/>
      <c r="AA356" s="140"/>
      <c r="AB356" s="140"/>
      <c r="AC356" s="140"/>
      <c r="AD356" s="140"/>
      <c r="AE356" s="140"/>
      <c r="AF356" s="140"/>
      <c r="AG356" s="140" t="s">
        <v>151</v>
      </c>
      <c r="AH356" s="140">
        <v>0</v>
      </c>
      <c r="AI356" s="140"/>
      <c r="AJ356" s="140"/>
      <c r="AK356" s="140"/>
      <c r="AL356" s="140"/>
      <c r="AM356" s="140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140"/>
      <c r="AY356" s="140"/>
      <c r="AZ356" s="140"/>
      <c r="BA356" s="140"/>
      <c r="BB356" s="140"/>
      <c r="BC356" s="140"/>
      <c r="BD356" s="140"/>
      <c r="BE356" s="140"/>
      <c r="BF356" s="140"/>
      <c r="BG356" s="140"/>
      <c r="BH356" s="140"/>
    </row>
    <row r="357" spans="1:60" outlineLevel="1">
      <c r="A357" s="143"/>
      <c r="B357" s="144"/>
      <c r="C357" s="174" t="s">
        <v>476</v>
      </c>
      <c r="D357" s="146"/>
      <c r="E357" s="147">
        <v>158.4</v>
      </c>
      <c r="F357" s="28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0"/>
      <c r="Z357" s="140"/>
      <c r="AA357" s="140"/>
      <c r="AB357" s="140"/>
      <c r="AC357" s="140"/>
      <c r="AD357" s="140"/>
      <c r="AE357" s="140"/>
      <c r="AF357" s="140"/>
      <c r="AG357" s="140" t="s">
        <v>151</v>
      </c>
      <c r="AH357" s="140">
        <v>0</v>
      </c>
      <c r="AI357" s="140"/>
      <c r="AJ357" s="140"/>
      <c r="AK357" s="140"/>
      <c r="AL357" s="140"/>
      <c r="AM357" s="140"/>
      <c r="AN357" s="140"/>
      <c r="AO357" s="140"/>
      <c r="AP357" s="140"/>
      <c r="AQ357" s="140"/>
      <c r="AR357" s="140"/>
      <c r="AS357" s="140"/>
      <c r="AT357" s="140"/>
      <c r="AU357" s="140"/>
      <c r="AV357" s="140"/>
      <c r="AW357" s="140"/>
      <c r="AX357" s="140"/>
      <c r="AY357" s="140"/>
      <c r="AZ357" s="140"/>
      <c r="BA357" s="140"/>
      <c r="BB357" s="140"/>
      <c r="BC357" s="140"/>
      <c r="BD357" s="140"/>
      <c r="BE357" s="140"/>
      <c r="BF357" s="140"/>
      <c r="BG357" s="140"/>
      <c r="BH357" s="140"/>
    </row>
    <row r="358" spans="1:60" outlineLevel="1">
      <c r="A358" s="143"/>
      <c r="B358" s="144"/>
      <c r="C358" s="174" t="s">
        <v>477</v>
      </c>
      <c r="D358" s="146"/>
      <c r="E358" s="147">
        <v>53.6</v>
      </c>
      <c r="F358" s="28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0"/>
      <c r="Z358" s="140"/>
      <c r="AA358" s="140"/>
      <c r="AB358" s="140"/>
      <c r="AC358" s="140"/>
      <c r="AD358" s="140"/>
      <c r="AE358" s="140"/>
      <c r="AF358" s="140"/>
      <c r="AG358" s="140" t="s">
        <v>151</v>
      </c>
      <c r="AH358" s="140">
        <v>0</v>
      </c>
      <c r="AI358" s="140"/>
      <c r="AJ358" s="140"/>
      <c r="AK358" s="140"/>
      <c r="AL358" s="140"/>
      <c r="AM358" s="140"/>
      <c r="AN358" s="140"/>
      <c r="AO358" s="140"/>
      <c r="AP358" s="140"/>
      <c r="AQ358" s="140"/>
      <c r="AR358" s="140"/>
      <c r="AS358" s="140"/>
      <c r="AT358" s="140"/>
      <c r="AU358" s="140"/>
      <c r="AV358" s="140"/>
      <c r="AW358" s="140"/>
      <c r="AX358" s="140"/>
      <c r="AY358" s="140"/>
      <c r="AZ358" s="140"/>
      <c r="BA358" s="140"/>
      <c r="BB358" s="140"/>
      <c r="BC358" s="140"/>
      <c r="BD358" s="140"/>
      <c r="BE358" s="140"/>
      <c r="BF358" s="140"/>
      <c r="BG358" s="140"/>
      <c r="BH358" s="140"/>
    </row>
    <row r="359" spans="1:60" outlineLevel="1">
      <c r="A359" s="143"/>
      <c r="B359" s="144"/>
      <c r="C359" s="174" t="s">
        <v>478</v>
      </c>
      <c r="D359" s="146"/>
      <c r="E359" s="147">
        <v>48.4</v>
      </c>
      <c r="F359" s="28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0"/>
      <c r="Z359" s="140"/>
      <c r="AA359" s="140"/>
      <c r="AB359" s="140"/>
      <c r="AC359" s="140"/>
      <c r="AD359" s="140"/>
      <c r="AE359" s="140"/>
      <c r="AF359" s="140"/>
      <c r="AG359" s="140" t="s">
        <v>151</v>
      </c>
      <c r="AH359" s="140">
        <v>0</v>
      </c>
      <c r="AI359" s="140"/>
      <c r="AJ359" s="140"/>
      <c r="AK359" s="140"/>
      <c r="AL359" s="140"/>
      <c r="AM359" s="140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140"/>
      <c r="AY359" s="140"/>
      <c r="AZ359" s="140"/>
      <c r="BA359" s="140"/>
      <c r="BB359" s="140"/>
      <c r="BC359" s="140"/>
      <c r="BD359" s="140"/>
      <c r="BE359" s="140"/>
      <c r="BF359" s="140"/>
      <c r="BG359" s="140"/>
      <c r="BH359" s="140"/>
    </row>
    <row r="360" spans="1:60" outlineLevel="1">
      <c r="A360" s="161">
        <v>92</v>
      </c>
      <c r="B360" s="162" t="s">
        <v>481</v>
      </c>
      <c r="C360" s="173" t="s">
        <v>482</v>
      </c>
      <c r="D360" s="163" t="s">
        <v>216</v>
      </c>
      <c r="E360" s="164">
        <v>41.4</v>
      </c>
      <c r="F360" s="284">
        <v>0</v>
      </c>
      <c r="G360" s="165">
        <f>ROUND(E360*F360,2)</f>
        <v>0</v>
      </c>
      <c r="H360" s="145">
        <v>220</v>
      </c>
      <c r="I360" s="145">
        <f>ROUND(E360*H360,2)</f>
        <v>9108</v>
      </c>
      <c r="J360" s="145">
        <v>0</v>
      </c>
      <c r="K360" s="145">
        <f>ROUND(E360*J360,2)</f>
        <v>0</v>
      </c>
      <c r="L360" s="145">
        <v>21</v>
      </c>
      <c r="M360" s="145">
        <f>G360*(1+L360/100)</f>
        <v>0</v>
      </c>
      <c r="N360" s="145">
        <v>1.9199999999999998E-2</v>
      </c>
      <c r="O360" s="145">
        <f>ROUND(E360*N360,2)</f>
        <v>0.79</v>
      </c>
      <c r="P360" s="145">
        <v>0</v>
      </c>
      <c r="Q360" s="145">
        <f>ROUND(E360*P360,2)</f>
        <v>0</v>
      </c>
      <c r="R360" s="145" t="s">
        <v>170</v>
      </c>
      <c r="S360" s="145" t="s">
        <v>147</v>
      </c>
      <c r="T360" s="145" t="s">
        <v>147</v>
      </c>
      <c r="U360" s="145">
        <v>0</v>
      </c>
      <c r="V360" s="145">
        <f>ROUND(E360*U360,2)</f>
        <v>0</v>
      </c>
      <c r="W360" s="145"/>
      <c r="X360" s="145" t="s">
        <v>171</v>
      </c>
      <c r="Y360" s="140"/>
      <c r="Z360" s="140"/>
      <c r="AA360" s="140"/>
      <c r="AB360" s="140"/>
      <c r="AC360" s="140"/>
      <c r="AD360" s="140"/>
      <c r="AE360" s="140"/>
      <c r="AF360" s="140"/>
      <c r="AG360" s="140" t="s">
        <v>172</v>
      </c>
      <c r="AH360" s="140"/>
      <c r="AI360" s="140"/>
      <c r="AJ360" s="140"/>
      <c r="AK360" s="140"/>
      <c r="AL360" s="140"/>
      <c r="AM360" s="140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140"/>
      <c r="AY360" s="140"/>
      <c r="AZ360" s="140"/>
      <c r="BA360" s="140"/>
      <c r="BB360" s="140"/>
      <c r="BC360" s="140"/>
      <c r="BD360" s="140"/>
      <c r="BE360" s="140"/>
      <c r="BF360" s="140"/>
      <c r="BG360" s="140"/>
      <c r="BH360" s="140"/>
    </row>
    <row r="361" spans="1:60" outlineLevel="1">
      <c r="A361" s="143"/>
      <c r="B361" s="144"/>
      <c r="C361" s="176" t="s">
        <v>296</v>
      </c>
      <c r="D361" s="150"/>
      <c r="E361" s="151"/>
      <c r="F361" s="28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0"/>
      <c r="Z361" s="140"/>
      <c r="AA361" s="140"/>
      <c r="AB361" s="140"/>
      <c r="AC361" s="140"/>
      <c r="AD361" s="140"/>
      <c r="AE361" s="140"/>
      <c r="AF361" s="140"/>
      <c r="AG361" s="140" t="s">
        <v>151</v>
      </c>
      <c r="AH361" s="140"/>
      <c r="AI361" s="140"/>
      <c r="AJ361" s="140"/>
      <c r="AK361" s="140"/>
      <c r="AL361" s="140"/>
      <c r="AM361" s="140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140"/>
      <c r="AY361" s="140"/>
      <c r="AZ361" s="140"/>
      <c r="BA361" s="140"/>
      <c r="BB361" s="140"/>
      <c r="BC361" s="140"/>
      <c r="BD361" s="140"/>
      <c r="BE361" s="140"/>
      <c r="BF361" s="140"/>
      <c r="BG361" s="140"/>
      <c r="BH361" s="140"/>
    </row>
    <row r="362" spans="1:60" outlineLevel="1">
      <c r="A362" s="143"/>
      <c r="B362" s="144"/>
      <c r="C362" s="177" t="s">
        <v>483</v>
      </c>
      <c r="D362" s="150"/>
      <c r="E362" s="151">
        <v>41.2</v>
      </c>
      <c r="F362" s="28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0"/>
      <c r="Z362" s="140"/>
      <c r="AA362" s="140"/>
      <c r="AB362" s="140"/>
      <c r="AC362" s="140"/>
      <c r="AD362" s="140"/>
      <c r="AE362" s="140"/>
      <c r="AF362" s="140"/>
      <c r="AG362" s="140" t="s">
        <v>151</v>
      </c>
      <c r="AH362" s="140">
        <v>2</v>
      </c>
      <c r="AI362" s="140"/>
      <c r="AJ362" s="140"/>
      <c r="AK362" s="140"/>
      <c r="AL362" s="140"/>
      <c r="AM362" s="140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140"/>
      <c r="AY362" s="140"/>
      <c r="AZ362" s="140"/>
      <c r="BA362" s="140"/>
      <c r="BB362" s="140"/>
      <c r="BC362" s="140"/>
      <c r="BD362" s="140"/>
      <c r="BE362" s="140"/>
      <c r="BF362" s="140"/>
      <c r="BG362" s="140"/>
      <c r="BH362" s="140"/>
    </row>
    <row r="363" spans="1:60" outlineLevel="1">
      <c r="A363" s="143"/>
      <c r="B363" s="144"/>
      <c r="C363" s="177" t="s">
        <v>484</v>
      </c>
      <c r="D363" s="150"/>
      <c r="E363" s="151">
        <v>58.4</v>
      </c>
      <c r="F363" s="28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0"/>
      <c r="Z363" s="140"/>
      <c r="AA363" s="140"/>
      <c r="AB363" s="140"/>
      <c r="AC363" s="140"/>
      <c r="AD363" s="140"/>
      <c r="AE363" s="140"/>
      <c r="AF363" s="140"/>
      <c r="AG363" s="140" t="s">
        <v>151</v>
      </c>
      <c r="AH363" s="140">
        <v>2</v>
      </c>
      <c r="AI363" s="140"/>
      <c r="AJ363" s="140"/>
      <c r="AK363" s="140"/>
      <c r="AL363" s="140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F363" s="140"/>
      <c r="BG363" s="140"/>
      <c r="BH363" s="140"/>
    </row>
    <row r="364" spans="1:60" outlineLevel="1">
      <c r="A364" s="143"/>
      <c r="B364" s="144"/>
      <c r="C364" s="177" t="s">
        <v>485</v>
      </c>
      <c r="D364" s="150"/>
      <c r="E364" s="151">
        <v>158.4</v>
      </c>
      <c r="F364" s="28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0"/>
      <c r="Z364" s="140"/>
      <c r="AA364" s="140"/>
      <c r="AB364" s="140"/>
      <c r="AC364" s="140"/>
      <c r="AD364" s="140"/>
      <c r="AE364" s="140"/>
      <c r="AF364" s="140"/>
      <c r="AG364" s="140" t="s">
        <v>151</v>
      </c>
      <c r="AH364" s="140">
        <v>2</v>
      </c>
      <c r="AI364" s="140"/>
      <c r="AJ364" s="140"/>
      <c r="AK364" s="140"/>
      <c r="AL364" s="140"/>
      <c r="AM364" s="140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140"/>
      <c r="AY364" s="140"/>
      <c r="AZ364" s="140"/>
      <c r="BA364" s="140"/>
      <c r="BB364" s="140"/>
      <c r="BC364" s="140"/>
      <c r="BD364" s="140"/>
      <c r="BE364" s="140"/>
      <c r="BF364" s="140"/>
      <c r="BG364" s="140"/>
      <c r="BH364" s="140"/>
    </row>
    <row r="365" spans="1:60" outlineLevel="1">
      <c r="A365" s="143"/>
      <c r="B365" s="144"/>
      <c r="C365" s="177" t="s">
        <v>486</v>
      </c>
      <c r="D365" s="150"/>
      <c r="E365" s="151">
        <v>53.6</v>
      </c>
      <c r="F365" s="28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0"/>
      <c r="Z365" s="140"/>
      <c r="AA365" s="140"/>
      <c r="AB365" s="140"/>
      <c r="AC365" s="140"/>
      <c r="AD365" s="140"/>
      <c r="AE365" s="140"/>
      <c r="AF365" s="140"/>
      <c r="AG365" s="140" t="s">
        <v>151</v>
      </c>
      <c r="AH365" s="140">
        <v>2</v>
      </c>
      <c r="AI365" s="140"/>
      <c r="AJ365" s="140"/>
      <c r="AK365" s="140"/>
      <c r="AL365" s="140"/>
      <c r="AM365" s="140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140"/>
      <c r="AY365" s="140"/>
      <c r="AZ365" s="140"/>
      <c r="BA365" s="140"/>
      <c r="BB365" s="140"/>
      <c r="BC365" s="140"/>
      <c r="BD365" s="140"/>
      <c r="BE365" s="140"/>
      <c r="BF365" s="140"/>
      <c r="BG365" s="140"/>
      <c r="BH365" s="140"/>
    </row>
    <row r="366" spans="1:60" outlineLevel="1">
      <c r="A366" s="143"/>
      <c r="B366" s="144"/>
      <c r="C366" s="177" t="s">
        <v>487</v>
      </c>
      <c r="D366" s="150"/>
      <c r="E366" s="151">
        <v>48.4</v>
      </c>
      <c r="F366" s="28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0"/>
      <c r="Z366" s="140"/>
      <c r="AA366" s="140"/>
      <c r="AB366" s="140"/>
      <c r="AC366" s="140"/>
      <c r="AD366" s="140"/>
      <c r="AE366" s="140"/>
      <c r="AF366" s="140"/>
      <c r="AG366" s="140" t="s">
        <v>151</v>
      </c>
      <c r="AH366" s="140">
        <v>2</v>
      </c>
      <c r="AI366" s="140"/>
      <c r="AJ366" s="140"/>
      <c r="AK366" s="140"/>
      <c r="AL366" s="140"/>
      <c r="AM366" s="140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140"/>
      <c r="AY366" s="140"/>
      <c r="AZ366" s="140"/>
      <c r="BA366" s="140"/>
      <c r="BB366" s="140"/>
      <c r="BC366" s="140"/>
      <c r="BD366" s="140"/>
      <c r="BE366" s="140"/>
      <c r="BF366" s="140"/>
      <c r="BG366" s="140"/>
      <c r="BH366" s="140"/>
    </row>
    <row r="367" spans="1:60" outlineLevel="1">
      <c r="A367" s="143"/>
      <c r="B367" s="144"/>
      <c r="C367" s="178" t="s">
        <v>300</v>
      </c>
      <c r="D367" s="152"/>
      <c r="E367" s="153">
        <v>360</v>
      </c>
      <c r="F367" s="28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0"/>
      <c r="Z367" s="140"/>
      <c r="AA367" s="140"/>
      <c r="AB367" s="140"/>
      <c r="AC367" s="140"/>
      <c r="AD367" s="140"/>
      <c r="AE367" s="140"/>
      <c r="AF367" s="140"/>
      <c r="AG367" s="140" t="s">
        <v>151</v>
      </c>
      <c r="AH367" s="140">
        <v>3</v>
      </c>
      <c r="AI367" s="140"/>
      <c r="AJ367" s="140"/>
      <c r="AK367" s="140"/>
      <c r="AL367" s="140"/>
      <c r="AM367" s="140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140"/>
      <c r="AY367" s="140"/>
      <c r="AZ367" s="140"/>
      <c r="BA367" s="140"/>
      <c r="BB367" s="140"/>
      <c r="BC367" s="140"/>
      <c r="BD367" s="140"/>
      <c r="BE367" s="140"/>
      <c r="BF367" s="140"/>
      <c r="BG367" s="140"/>
      <c r="BH367" s="140"/>
    </row>
    <row r="368" spans="1:60" outlineLevel="1">
      <c r="A368" s="143"/>
      <c r="B368" s="144"/>
      <c r="C368" s="176" t="s">
        <v>301</v>
      </c>
      <c r="D368" s="150"/>
      <c r="E368" s="151"/>
      <c r="F368" s="28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0"/>
      <c r="Z368" s="140"/>
      <c r="AA368" s="140"/>
      <c r="AB368" s="140"/>
      <c r="AC368" s="140"/>
      <c r="AD368" s="140"/>
      <c r="AE368" s="140"/>
      <c r="AF368" s="140"/>
      <c r="AG368" s="140" t="s">
        <v>151</v>
      </c>
      <c r="AH368" s="140"/>
      <c r="AI368" s="140"/>
      <c r="AJ368" s="140"/>
      <c r="AK368" s="140"/>
      <c r="AL368" s="140"/>
      <c r="AM368" s="140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140"/>
      <c r="AY368" s="140"/>
      <c r="AZ368" s="140"/>
      <c r="BA368" s="140"/>
      <c r="BB368" s="140"/>
      <c r="BC368" s="140"/>
      <c r="BD368" s="140"/>
      <c r="BE368" s="140"/>
      <c r="BF368" s="140"/>
      <c r="BG368" s="140"/>
      <c r="BH368" s="140"/>
    </row>
    <row r="369" spans="1:60" outlineLevel="1">
      <c r="A369" s="143"/>
      <c r="B369" s="144"/>
      <c r="C369" s="174" t="s">
        <v>488</v>
      </c>
      <c r="D369" s="146"/>
      <c r="E369" s="147">
        <v>41.4</v>
      </c>
      <c r="F369" s="28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0"/>
      <c r="Z369" s="140"/>
      <c r="AA369" s="140"/>
      <c r="AB369" s="140"/>
      <c r="AC369" s="140"/>
      <c r="AD369" s="140"/>
      <c r="AE369" s="140"/>
      <c r="AF369" s="140"/>
      <c r="AG369" s="140" t="s">
        <v>151</v>
      </c>
      <c r="AH369" s="140">
        <v>0</v>
      </c>
      <c r="AI369" s="140"/>
      <c r="AJ369" s="140"/>
      <c r="AK369" s="140"/>
      <c r="AL369" s="140"/>
      <c r="AM369" s="140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140"/>
      <c r="AY369" s="140"/>
      <c r="AZ369" s="140"/>
      <c r="BA369" s="140"/>
      <c r="BB369" s="140"/>
      <c r="BC369" s="140"/>
      <c r="BD369" s="140"/>
      <c r="BE369" s="140"/>
      <c r="BF369" s="140"/>
      <c r="BG369" s="140"/>
      <c r="BH369" s="140"/>
    </row>
    <row r="370" spans="1:60" outlineLevel="1">
      <c r="A370" s="166">
        <v>93</v>
      </c>
      <c r="B370" s="167" t="s">
        <v>489</v>
      </c>
      <c r="C370" s="179" t="s">
        <v>490</v>
      </c>
      <c r="D370" s="168" t="s">
        <v>0</v>
      </c>
      <c r="E370" s="169">
        <v>847.8</v>
      </c>
      <c r="F370" s="286">
        <v>0</v>
      </c>
      <c r="G370" s="170">
        <f>ROUND(E370*F370,2)</f>
        <v>0</v>
      </c>
      <c r="H370" s="145">
        <v>0</v>
      </c>
      <c r="I370" s="145">
        <f>ROUND(E370*H370,2)</f>
        <v>0</v>
      </c>
      <c r="J370" s="145">
        <v>6.7</v>
      </c>
      <c r="K370" s="145">
        <f>ROUND(E370*J370,2)</f>
        <v>5680.26</v>
      </c>
      <c r="L370" s="145">
        <v>21</v>
      </c>
      <c r="M370" s="145">
        <f>G370*(1+L370/100)</f>
        <v>0</v>
      </c>
      <c r="N370" s="145">
        <v>0</v>
      </c>
      <c r="O370" s="145">
        <f>ROUND(E370*N370,2)</f>
        <v>0</v>
      </c>
      <c r="P370" s="145">
        <v>0</v>
      </c>
      <c r="Q370" s="145">
        <f>ROUND(E370*P370,2)</f>
        <v>0</v>
      </c>
      <c r="R370" s="145"/>
      <c r="S370" s="145" t="s">
        <v>147</v>
      </c>
      <c r="T370" s="145" t="s">
        <v>147</v>
      </c>
      <c r="U370" s="145">
        <v>0</v>
      </c>
      <c r="V370" s="145">
        <f>ROUND(E370*U370,2)</f>
        <v>0</v>
      </c>
      <c r="W370" s="145"/>
      <c r="X370" s="145" t="s">
        <v>400</v>
      </c>
      <c r="Y370" s="140"/>
      <c r="Z370" s="140"/>
      <c r="AA370" s="140"/>
      <c r="AB370" s="140"/>
      <c r="AC370" s="140"/>
      <c r="AD370" s="140"/>
      <c r="AE370" s="140"/>
      <c r="AF370" s="140"/>
      <c r="AG370" s="140" t="s">
        <v>401</v>
      </c>
      <c r="AH370" s="140"/>
      <c r="AI370" s="140"/>
      <c r="AJ370" s="140"/>
      <c r="AK370" s="140"/>
      <c r="AL370" s="140"/>
      <c r="AM370" s="140"/>
      <c r="AN370" s="140"/>
      <c r="AO370" s="140"/>
      <c r="AP370" s="140"/>
      <c r="AQ370" s="140"/>
      <c r="AR370" s="140"/>
      <c r="AS370" s="140"/>
      <c r="AT370" s="140"/>
      <c r="AU370" s="140"/>
      <c r="AV370" s="140"/>
      <c r="AW370" s="140"/>
      <c r="AX370" s="140"/>
      <c r="AY370" s="140"/>
      <c r="AZ370" s="140"/>
      <c r="BA370" s="140"/>
      <c r="BB370" s="140"/>
      <c r="BC370" s="140"/>
      <c r="BD370" s="140"/>
      <c r="BE370" s="140"/>
      <c r="BF370" s="140"/>
      <c r="BG370" s="140"/>
      <c r="BH370" s="140"/>
    </row>
    <row r="371" spans="1:60" ht="14">
      <c r="A371" s="155" t="s">
        <v>142</v>
      </c>
      <c r="B371" s="156" t="s">
        <v>102</v>
      </c>
      <c r="C371" s="172" t="s">
        <v>103</v>
      </c>
      <c r="D371" s="157"/>
      <c r="E371" s="158"/>
      <c r="F371" s="287"/>
      <c r="G371" s="160">
        <f>SUMIF(AG372:AG377,"&lt;&gt;NOR",G372:G377)</f>
        <v>0</v>
      </c>
      <c r="H371" s="154"/>
      <c r="I371" s="154">
        <f>SUM(I372:I377)</f>
        <v>476390.1</v>
      </c>
      <c r="J371" s="154"/>
      <c r="K371" s="154">
        <f>SUM(K372:K377)</f>
        <v>314999.91000000003</v>
      </c>
      <c r="L371" s="154"/>
      <c r="M371" s="154">
        <f>SUM(M372:M377)</f>
        <v>0</v>
      </c>
      <c r="N371" s="154"/>
      <c r="O371" s="154">
        <f>SUM(O372:O377)</f>
        <v>14.77</v>
      </c>
      <c r="P371" s="154"/>
      <c r="Q371" s="154">
        <f>SUM(Q372:Q377)</f>
        <v>0</v>
      </c>
      <c r="R371" s="154"/>
      <c r="S371" s="154"/>
      <c r="T371" s="154"/>
      <c r="U371" s="154"/>
      <c r="V371" s="154">
        <f>SUM(V372:V377)</f>
        <v>486.24</v>
      </c>
      <c r="W371" s="154"/>
      <c r="X371" s="154"/>
      <c r="AG371" t="s">
        <v>143</v>
      </c>
    </row>
    <row r="372" spans="1:60" ht="24" outlineLevel="1">
      <c r="A372" s="161">
        <v>94</v>
      </c>
      <c r="B372" s="162" t="s">
        <v>491</v>
      </c>
      <c r="C372" s="173" t="s">
        <v>492</v>
      </c>
      <c r="D372" s="163" t="s">
        <v>216</v>
      </c>
      <c r="E372" s="164">
        <v>579.54999999999995</v>
      </c>
      <c r="F372" s="284">
        <v>0</v>
      </c>
      <c r="G372" s="165">
        <f>ROUND(E372*F372,2)</f>
        <v>0</v>
      </c>
      <c r="H372" s="145">
        <v>822</v>
      </c>
      <c r="I372" s="145">
        <f>ROUND(E372*H372,2)</f>
        <v>476390.1</v>
      </c>
      <c r="J372" s="145">
        <v>528</v>
      </c>
      <c r="K372" s="145">
        <f>ROUND(E372*J372,2)</f>
        <v>306002.40000000002</v>
      </c>
      <c r="L372" s="145">
        <v>21</v>
      </c>
      <c r="M372" s="145">
        <f>G372*(1+L372/100)</f>
        <v>0</v>
      </c>
      <c r="N372" s="145">
        <v>2.5489999999999999E-2</v>
      </c>
      <c r="O372" s="145">
        <f>ROUND(E372*N372,2)</f>
        <v>14.77</v>
      </c>
      <c r="P372" s="145">
        <v>0</v>
      </c>
      <c r="Q372" s="145">
        <f>ROUND(E372*P372,2)</f>
        <v>0</v>
      </c>
      <c r="R372" s="145"/>
      <c r="S372" s="145" t="s">
        <v>147</v>
      </c>
      <c r="T372" s="145" t="s">
        <v>309</v>
      </c>
      <c r="U372" s="145">
        <v>0.83899999999999997</v>
      </c>
      <c r="V372" s="145">
        <f>ROUND(E372*U372,2)</f>
        <v>486.24</v>
      </c>
      <c r="W372" s="145"/>
      <c r="X372" s="145" t="s">
        <v>148</v>
      </c>
      <c r="Y372" s="140"/>
      <c r="Z372" s="140"/>
      <c r="AA372" s="140"/>
      <c r="AB372" s="140"/>
      <c r="AC372" s="140"/>
      <c r="AD372" s="140"/>
      <c r="AE372" s="140"/>
      <c r="AF372" s="140"/>
      <c r="AG372" s="140" t="s">
        <v>149</v>
      </c>
      <c r="AH372" s="140"/>
      <c r="AI372" s="140"/>
      <c r="AJ372" s="140"/>
      <c r="AK372" s="140"/>
      <c r="AL372" s="140"/>
      <c r="AM372" s="140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140"/>
      <c r="AY372" s="140"/>
      <c r="AZ372" s="140"/>
      <c r="BA372" s="140"/>
      <c r="BB372" s="140"/>
      <c r="BC372" s="140"/>
      <c r="BD372" s="140"/>
      <c r="BE372" s="140"/>
      <c r="BF372" s="140"/>
      <c r="BG372" s="140"/>
      <c r="BH372" s="140"/>
    </row>
    <row r="373" spans="1:60" outlineLevel="1">
      <c r="A373" s="143"/>
      <c r="B373" s="144"/>
      <c r="C373" s="359" t="s">
        <v>493</v>
      </c>
      <c r="D373" s="360"/>
      <c r="E373" s="360"/>
      <c r="F373" s="360"/>
      <c r="G373" s="360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0"/>
      <c r="Z373" s="140"/>
      <c r="AA373" s="140"/>
      <c r="AB373" s="140"/>
      <c r="AC373" s="140"/>
      <c r="AD373" s="140"/>
      <c r="AE373" s="140"/>
      <c r="AF373" s="140"/>
      <c r="AG373" s="140" t="s">
        <v>164</v>
      </c>
      <c r="AH373" s="140"/>
      <c r="AI373" s="140"/>
      <c r="AJ373" s="140"/>
      <c r="AK373" s="140"/>
      <c r="AL373" s="140"/>
      <c r="AM373" s="140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140"/>
      <c r="AY373" s="140"/>
      <c r="AZ373" s="140"/>
      <c r="BA373" s="140"/>
      <c r="BB373" s="140"/>
      <c r="BC373" s="140"/>
      <c r="BD373" s="140"/>
      <c r="BE373" s="140"/>
      <c r="BF373" s="140"/>
      <c r="BG373" s="140"/>
      <c r="BH373" s="140"/>
    </row>
    <row r="374" spans="1:60" outlineLevel="1">
      <c r="A374" s="143"/>
      <c r="B374" s="144"/>
      <c r="C374" s="174" t="s">
        <v>329</v>
      </c>
      <c r="D374" s="146"/>
      <c r="E374" s="147">
        <v>91.09</v>
      </c>
      <c r="F374" s="28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0"/>
      <c r="Z374" s="140"/>
      <c r="AA374" s="140"/>
      <c r="AB374" s="140"/>
      <c r="AC374" s="140"/>
      <c r="AD374" s="140"/>
      <c r="AE374" s="140"/>
      <c r="AF374" s="140"/>
      <c r="AG374" s="140" t="s">
        <v>151</v>
      </c>
      <c r="AH374" s="140">
        <v>0</v>
      </c>
      <c r="AI374" s="140"/>
      <c r="AJ374" s="140"/>
      <c r="AK374" s="140"/>
      <c r="AL374" s="140"/>
      <c r="AM374" s="140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140"/>
      <c r="AY374" s="140"/>
      <c r="AZ374" s="140"/>
      <c r="BA374" s="140"/>
      <c r="BB374" s="140"/>
      <c r="BC374" s="140"/>
      <c r="BD374" s="140"/>
      <c r="BE374" s="140"/>
      <c r="BF374" s="140"/>
      <c r="BG374" s="140"/>
      <c r="BH374" s="140"/>
    </row>
    <row r="375" spans="1:60" outlineLevel="1">
      <c r="A375" s="143"/>
      <c r="B375" s="144"/>
      <c r="C375" s="174" t="s">
        <v>247</v>
      </c>
      <c r="D375" s="146"/>
      <c r="E375" s="147">
        <v>73.650000000000006</v>
      </c>
      <c r="F375" s="28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0"/>
      <c r="Z375" s="140"/>
      <c r="AA375" s="140"/>
      <c r="AB375" s="140"/>
      <c r="AC375" s="140"/>
      <c r="AD375" s="140"/>
      <c r="AE375" s="140"/>
      <c r="AF375" s="140"/>
      <c r="AG375" s="140" t="s">
        <v>151</v>
      </c>
      <c r="AH375" s="140">
        <v>0</v>
      </c>
      <c r="AI375" s="140"/>
      <c r="AJ375" s="140"/>
      <c r="AK375" s="140"/>
      <c r="AL375" s="140"/>
      <c r="AM375" s="140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140"/>
      <c r="AY375" s="140"/>
      <c r="AZ375" s="140"/>
      <c r="BA375" s="140"/>
      <c r="BB375" s="140"/>
      <c r="BC375" s="140"/>
      <c r="BD375" s="140"/>
      <c r="BE375" s="140"/>
      <c r="BF375" s="140"/>
      <c r="BG375" s="140"/>
      <c r="BH375" s="140"/>
    </row>
    <row r="376" spans="1:60" outlineLevel="1">
      <c r="A376" s="143"/>
      <c r="B376" s="144"/>
      <c r="C376" s="174" t="s">
        <v>248</v>
      </c>
      <c r="D376" s="146"/>
      <c r="E376" s="147">
        <v>414.81</v>
      </c>
      <c r="F376" s="28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0"/>
      <c r="Z376" s="140"/>
      <c r="AA376" s="140"/>
      <c r="AB376" s="140"/>
      <c r="AC376" s="140"/>
      <c r="AD376" s="140"/>
      <c r="AE376" s="140"/>
      <c r="AF376" s="140"/>
      <c r="AG376" s="140" t="s">
        <v>151</v>
      </c>
      <c r="AH376" s="140">
        <v>0</v>
      </c>
      <c r="AI376" s="140"/>
      <c r="AJ376" s="140"/>
      <c r="AK376" s="140"/>
      <c r="AL376" s="140"/>
      <c r="AM376" s="140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140"/>
      <c r="AY376" s="140"/>
      <c r="AZ376" s="140"/>
      <c r="BA376" s="140"/>
      <c r="BB376" s="140"/>
      <c r="BC376" s="140"/>
      <c r="BD376" s="140"/>
      <c r="BE376" s="140"/>
      <c r="BF376" s="140"/>
      <c r="BG376" s="140"/>
      <c r="BH376" s="140"/>
    </row>
    <row r="377" spans="1:60" outlineLevel="1">
      <c r="A377" s="166">
        <v>95</v>
      </c>
      <c r="B377" s="167" t="s">
        <v>494</v>
      </c>
      <c r="C377" s="179" t="s">
        <v>495</v>
      </c>
      <c r="D377" s="168" t="s">
        <v>0</v>
      </c>
      <c r="E377" s="169">
        <v>7823.9250000000002</v>
      </c>
      <c r="F377" s="286">
        <v>0</v>
      </c>
      <c r="G377" s="170">
        <f>ROUND(E377*F377,2)</f>
        <v>0</v>
      </c>
      <c r="H377" s="145">
        <v>0</v>
      </c>
      <c r="I377" s="145">
        <f>ROUND(E377*H377,2)</f>
        <v>0</v>
      </c>
      <c r="J377" s="145">
        <v>1.1499999999999999</v>
      </c>
      <c r="K377" s="145">
        <f>ROUND(E377*J377,2)</f>
        <v>8997.51</v>
      </c>
      <c r="L377" s="145">
        <v>21</v>
      </c>
      <c r="M377" s="145">
        <f>G377*(1+L377/100)</f>
        <v>0</v>
      </c>
      <c r="N377" s="145">
        <v>0</v>
      </c>
      <c r="O377" s="145">
        <f>ROUND(E377*N377,2)</f>
        <v>0</v>
      </c>
      <c r="P377" s="145">
        <v>0</v>
      </c>
      <c r="Q377" s="145">
        <f>ROUND(E377*P377,2)</f>
        <v>0</v>
      </c>
      <c r="R377" s="145"/>
      <c r="S377" s="145" t="s">
        <v>147</v>
      </c>
      <c r="T377" s="145" t="s">
        <v>147</v>
      </c>
      <c r="U377" s="145">
        <v>0</v>
      </c>
      <c r="V377" s="145">
        <f>ROUND(E377*U377,2)</f>
        <v>0</v>
      </c>
      <c r="W377" s="145"/>
      <c r="X377" s="145" t="s">
        <v>400</v>
      </c>
      <c r="Y377" s="140"/>
      <c r="Z377" s="140"/>
      <c r="AA377" s="140"/>
      <c r="AB377" s="140"/>
      <c r="AC377" s="140"/>
      <c r="AD377" s="140"/>
      <c r="AE377" s="140"/>
      <c r="AF377" s="140"/>
      <c r="AG377" s="140" t="s">
        <v>401</v>
      </c>
      <c r="AH377" s="140"/>
      <c r="AI377" s="140"/>
      <c r="AJ377" s="140"/>
      <c r="AK377" s="140"/>
      <c r="AL377" s="140"/>
      <c r="AM377" s="140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140"/>
      <c r="AY377" s="140"/>
      <c r="AZ377" s="140"/>
      <c r="BA377" s="140"/>
      <c r="BB377" s="140"/>
      <c r="BC377" s="140"/>
      <c r="BD377" s="140"/>
      <c r="BE377" s="140"/>
      <c r="BF377" s="140"/>
      <c r="BG377" s="140"/>
      <c r="BH377" s="140"/>
    </row>
    <row r="378" spans="1:60" ht="14">
      <c r="A378" s="155" t="s">
        <v>142</v>
      </c>
      <c r="B378" s="156" t="s">
        <v>104</v>
      </c>
      <c r="C378" s="172" t="s">
        <v>105</v>
      </c>
      <c r="D378" s="157"/>
      <c r="E378" s="158"/>
      <c r="F378" s="287"/>
      <c r="G378" s="160">
        <f>SUMIF(AG379:AG387,"&lt;&gt;NOR",G379:G387)</f>
        <v>0</v>
      </c>
      <c r="H378" s="154"/>
      <c r="I378" s="154">
        <f>SUM(I379:I387)</f>
        <v>4470.0700000000006</v>
      </c>
      <c r="J378" s="154"/>
      <c r="K378" s="154">
        <f>SUM(K379:K387)</f>
        <v>15528.98</v>
      </c>
      <c r="L378" s="154"/>
      <c r="M378" s="154">
        <f>SUM(M379:M387)</f>
        <v>0</v>
      </c>
      <c r="N378" s="154"/>
      <c r="O378" s="154">
        <f>SUM(O379:O387)</f>
        <v>0.02</v>
      </c>
      <c r="P378" s="154"/>
      <c r="Q378" s="154">
        <f>SUM(Q379:Q387)</f>
        <v>0</v>
      </c>
      <c r="R378" s="154"/>
      <c r="S378" s="154"/>
      <c r="T378" s="154"/>
      <c r="U378" s="154"/>
      <c r="V378" s="154">
        <f>SUM(V379:V387)</f>
        <v>37.61</v>
      </c>
      <c r="W378" s="154"/>
      <c r="X378" s="154"/>
      <c r="AG378" t="s">
        <v>143</v>
      </c>
    </row>
    <row r="379" spans="1:60" outlineLevel="1">
      <c r="A379" s="161">
        <v>96</v>
      </c>
      <c r="B379" s="162" t="s">
        <v>496</v>
      </c>
      <c r="C379" s="173" t="s">
        <v>497</v>
      </c>
      <c r="D379" s="163" t="s">
        <v>216</v>
      </c>
      <c r="E379" s="164">
        <v>45.216000000000001</v>
      </c>
      <c r="F379" s="284">
        <v>0</v>
      </c>
      <c r="G379" s="165">
        <f>ROUND(E379*F379,2)</f>
        <v>0</v>
      </c>
      <c r="H379" s="145">
        <v>50.17</v>
      </c>
      <c r="I379" s="145">
        <f>ROUND(E379*H379,2)</f>
        <v>2268.4899999999998</v>
      </c>
      <c r="J379" s="145">
        <v>85.33</v>
      </c>
      <c r="K379" s="145">
        <f>ROUND(E379*J379,2)</f>
        <v>3858.28</v>
      </c>
      <c r="L379" s="145">
        <v>21</v>
      </c>
      <c r="M379" s="145">
        <f>G379*(1+L379/100)</f>
        <v>0</v>
      </c>
      <c r="N379" s="145">
        <v>1.4999999999999999E-4</v>
      </c>
      <c r="O379" s="145">
        <f>ROUND(E379*N379,2)</f>
        <v>0.01</v>
      </c>
      <c r="P379" s="145">
        <v>0</v>
      </c>
      <c r="Q379" s="145">
        <f>ROUND(E379*P379,2)</f>
        <v>0</v>
      </c>
      <c r="R379" s="145"/>
      <c r="S379" s="145" t="s">
        <v>147</v>
      </c>
      <c r="T379" s="145" t="s">
        <v>147</v>
      </c>
      <c r="U379" s="145">
        <v>0.22800000000000001</v>
      </c>
      <c r="V379" s="145">
        <f>ROUND(E379*U379,2)</f>
        <v>10.31</v>
      </c>
      <c r="W379" s="145"/>
      <c r="X379" s="145" t="s">
        <v>148</v>
      </c>
      <c r="Y379" s="140"/>
      <c r="Z379" s="140"/>
      <c r="AA379" s="140"/>
      <c r="AB379" s="140"/>
      <c r="AC379" s="140"/>
      <c r="AD379" s="140"/>
      <c r="AE379" s="140"/>
      <c r="AF379" s="140"/>
      <c r="AG379" s="140" t="s">
        <v>149</v>
      </c>
      <c r="AH379" s="140"/>
      <c r="AI379" s="140"/>
      <c r="AJ379" s="140"/>
      <c r="AK379" s="140"/>
      <c r="AL379" s="140"/>
      <c r="AM379" s="140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140"/>
      <c r="AY379" s="140"/>
      <c r="AZ379" s="140"/>
      <c r="BA379" s="140"/>
      <c r="BB379" s="140"/>
      <c r="BC379" s="140"/>
      <c r="BD379" s="140"/>
      <c r="BE379" s="140"/>
      <c r="BF379" s="140"/>
      <c r="BG379" s="140"/>
      <c r="BH379" s="140"/>
    </row>
    <row r="380" spans="1:60" outlineLevel="1">
      <c r="A380" s="143"/>
      <c r="B380" s="144"/>
      <c r="C380" s="174" t="s">
        <v>498</v>
      </c>
      <c r="D380" s="146"/>
      <c r="E380" s="147">
        <v>45.216000000000001</v>
      </c>
      <c r="F380" s="28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0"/>
      <c r="Z380" s="140"/>
      <c r="AA380" s="140"/>
      <c r="AB380" s="140"/>
      <c r="AC380" s="140"/>
      <c r="AD380" s="140"/>
      <c r="AE380" s="140"/>
      <c r="AF380" s="140"/>
      <c r="AG380" s="140" t="s">
        <v>151</v>
      </c>
      <c r="AH380" s="140">
        <v>0</v>
      </c>
      <c r="AI380" s="140"/>
      <c r="AJ380" s="140"/>
      <c r="AK380" s="140"/>
      <c r="AL380" s="140"/>
      <c r="AM380" s="140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140"/>
      <c r="AY380" s="140"/>
      <c r="AZ380" s="140"/>
      <c r="BA380" s="140"/>
      <c r="BB380" s="140"/>
      <c r="BC380" s="140"/>
      <c r="BD380" s="140"/>
      <c r="BE380" s="140"/>
      <c r="BF380" s="140"/>
      <c r="BG380" s="140"/>
      <c r="BH380" s="140"/>
    </row>
    <row r="381" spans="1:60" outlineLevel="1">
      <c r="A381" s="161">
        <v>97</v>
      </c>
      <c r="B381" s="162" t="s">
        <v>499</v>
      </c>
      <c r="C381" s="173" t="s">
        <v>500</v>
      </c>
      <c r="D381" s="163" t="s">
        <v>216</v>
      </c>
      <c r="E381" s="164">
        <v>45.216000000000001</v>
      </c>
      <c r="F381" s="284">
        <v>0</v>
      </c>
      <c r="G381" s="165">
        <f>ROUND(E381*F381,2)</f>
        <v>0</v>
      </c>
      <c r="H381" s="145">
        <v>38.590000000000003</v>
      </c>
      <c r="I381" s="145">
        <f>ROUND(E381*H381,2)</f>
        <v>1744.89</v>
      </c>
      <c r="J381" s="145">
        <v>182.91</v>
      </c>
      <c r="K381" s="145">
        <f>ROUND(E381*J381,2)</f>
        <v>8270.4599999999991</v>
      </c>
      <c r="L381" s="145">
        <v>21</v>
      </c>
      <c r="M381" s="145">
        <f>G381*(1+L381/100)</f>
        <v>0</v>
      </c>
      <c r="N381" s="145">
        <v>3.1E-4</v>
      </c>
      <c r="O381" s="145">
        <f>ROUND(E381*N381,2)</f>
        <v>0.01</v>
      </c>
      <c r="P381" s="145">
        <v>0</v>
      </c>
      <c r="Q381" s="145">
        <f>ROUND(E381*P381,2)</f>
        <v>0</v>
      </c>
      <c r="R381" s="145"/>
      <c r="S381" s="145" t="s">
        <v>147</v>
      </c>
      <c r="T381" s="145" t="s">
        <v>147</v>
      </c>
      <c r="U381" s="145">
        <v>0.40300000000000002</v>
      </c>
      <c r="V381" s="145">
        <f>ROUND(E381*U381,2)</f>
        <v>18.22</v>
      </c>
      <c r="W381" s="145"/>
      <c r="X381" s="145" t="s">
        <v>148</v>
      </c>
      <c r="Y381" s="140"/>
      <c r="Z381" s="140"/>
      <c r="AA381" s="140"/>
      <c r="AB381" s="140"/>
      <c r="AC381" s="140"/>
      <c r="AD381" s="140"/>
      <c r="AE381" s="140"/>
      <c r="AF381" s="140"/>
      <c r="AG381" s="140" t="s">
        <v>149</v>
      </c>
      <c r="AH381" s="140"/>
      <c r="AI381" s="140"/>
      <c r="AJ381" s="140"/>
      <c r="AK381" s="140"/>
      <c r="AL381" s="140"/>
      <c r="AM381" s="140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140"/>
      <c r="AY381" s="140"/>
      <c r="AZ381" s="140"/>
      <c r="BA381" s="140"/>
      <c r="BB381" s="140"/>
      <c r="BC381" s="140"/>
      <c r="BD381" s="140"/>
      <c r="BE381" s="140"/>
      <c r="BF381" s="140"/>
      <c r="BG381" s="140"/>
      <c r="BH381" s="140"/>
    </row>
    <row r="382" spans="1:60" outlineLevel="1">
      <c r="A382" s="143"/>
      <c r="B382" s="144"/>
      <c r="C382" s="359" t="s">
        <v>501</v>
      </c>
      <c r="D382" s="360"/>
      <c r="E382" s="360"/>
      <c r="F382" s="360"/>
      <c r="G382" s="360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0"/>
      <c r="Z382" s="140"/>
      <c r="AA382" s="140"/>
      <c r="AB382" s="140"/>
      <c r="AC382" s="140"/>
      <c r="AD382" s="140"/>
      <c r="AE382" s="140"/>
      <c r="AF382" s="140"/>
      <c r="AG382" s="140" t="s">
        <v>164</v>
      </c>
      <c r="AH382" s="140"/>
      <c r="AI382" s="140"/>
      <c r="AJ382" s="140"/>
      <c r="AK382" s="140"/>
      <c r="AL382" s="140"/>
      <c r="AM382" s="140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140"/>
      <c r="AY382" s="140"/>
      <c r="AZ382" s="140"/>
      <c r="BA382" s="140"/>
      <c r="BB382" s="140"/>
      <c r="BC382" s="140"/>
      <c r="BD382" s="140"/>
      <c r="BE382" s="140"/>
      <c r="BF382" s="140"/>
      <c r="BG382" s="140"/>
      <c r="BH382" s="140"/>
    </row>
    <row r="383" spans="1:60" outlineLevel="1">
      <c r="A383" s="143"/>
      <c r="B383" s="144"/>
      <c r="C383" s="174" t="s">
        <v>498</v>
      </c>
      <c r="D383" s="146"/>
      <c r="E383" s="147">
        <v>45.216000000000001</v>
      </c>
      <c r="F383" s="28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0"/>
      <c r="Z383" s="140"/>
      <c r="AA383" s="140"/>
      <c r="AB383" s="140"/>
      <c r="AC383" s="140"/>
      <c r="AD383" s="140"/>
      <c r="AE383" s="140"/>
      <c r="AF383" s="140"/>
      <c r="AG383" s="140" t="s">
        <v>151</v>
      </c>
      <c r="AH383" s="140">
        <v>0</v>
      </c>
      <c r="AI383" s="140"/>
      <c r="AJ383" s="140"/>
      <c r="AK383" s="140"/>
      <c r="AL383" s="140"/>
      <c r="AM383" s="140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140"/>
      <c r="AY383" s="140"/>
      <c r="AZ383" s="140"/>
      <c r="BA383" s="140"/>
      <c r="BB383" s="140"/>
      <c r="BC383" s="140"/>
      <c r="BD383" s="140"/>
      <c r="BE383" s="140"/>
      <c r="BF383" s="140"/>
      <c r="BG383" s="140"/>
      <c r="BH383" s="140"/>
    </row>
    <row r="384" spans="1:60" outlineLevel="1">
      <c r="A384" s="161">
        <v>98</v>
      </c>
      <c r="B384" s="162" t="s">
        <v>502</v>
      </c>
      <c r="C384" s="173" t="s">
        <v>503</v>
      </c>
      <c r="D384" s="163" t="s">
        <v>216</v>
      </c>
      <c r="E384" s="164">
        <v>45.216000000000001</v>
      </c>
      <c r="F384" s="284">
        <v>0</v>
      </c>
      <c r="G384" s="165">
        <f>ROUND(E384*F384,2)</f>
        <v>0</v>
      </c>
      <c r="H384" s="145">
        <v>8.9600000000000009</v>
      </c>
      <c r="I384" s="145">
        <f>ROUND(E384*H384,2)</f>
        <v>405.14</v>
      </c>
      <c r="J384" s="145">
        <v>58.34</v>
      </c>
      <c r="K384" s="145">
        <f>ROUND(E384*J384,2)</f>
        <v>2637.9</v>
      </c>
      <c r="L384" s="145">
        <v>21</v>
      </c>
      <c r="M384" s="145">
        <f>G384*(1+L384/100)</f>
        <v>0</v>
      </c>
      <c r="N384" s="145">
        <v>8.0000000000000007E-5</v>
      </c>
      <c r="O384" s="145">
        <f>ROUND(E384*N384,2)</f>
        <v>0</v>
      </c>
      <c r="P384" s="145">
        <v>0</v>
      </c>
      <c r="Q384" s="145">
        <f>ROUND(E384*P384,2)</f>
        <v>0</v>
      </c>
      <c r="R384" s="145"/>
      <c r="S384" s="145" t="s">
        <v>147</v>
      </c>
      <c r="T384" s="145" t="s">
        <v>147</v>
      </c>
      <c r="U384" s="145">
        <v>0.156</v>
      </c>
      <c r="V384" s="145">
        <f>ROUND(E384*U384,2)</f>
        <v>7.05</v>
      </c>
      <c r="W384" s="145"/>
      <c r="X384" s="145" t="s">
        <v>148</v>
      </c>
      <c r="Y384" s="140"/>
      <c r="Z384" s="140"/>
      <c r="AA384" s="140"/>
      <c r="AB384" s="140"/>
      <c r="AC384" s="140"/>
      <c r="AD384" s="140"/>
      <c r="AE384" s="140"/>
      <c r="AF384" s="140"/>
      <c r="AG384" s="140" t="s">
        <v>149</v>
      </c>
      <c r="AH384" s="140"/>
      <c r="AI384" s="140"/>
      <c r="AJ384" s="140"/>
      <c r="AK384" s="140"/>
      <c r="AL384" s="140"/>
      <c r="AM384" s="140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140"/>
      <c r="AY384" s="140"/>
      <c r="AZ384" s="140"/>
      <c r="BA384" s="140"/>
      <c r="BB384" s="140"/>
      <c r="BC384" s="140"/>
      <c r="BD384" s="140"/>
      <c r="BE384" s="140"/>
      <c r="BF384" s="140"/>
      <c r="BG384" s="140"/>
      <c r="BH384" s="140"/>
    </row>
    <row r="385" spans="1:60" outlineLevel="1">
      <c r="A385" s="143"/>
      <c r="B385" s="144"/>
      <c r="C385" s="174" t="s">
        <v>498</v>
      </c>
      <c r="D385" s="146"/>
      <c r="E385" s="147">
        <v>45.216000000000001</v>
      </c>
      <c r="F385" s="28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0"/>
      <c r="Z385" s="140"/>
      <c r="AA385" s="140"/>
      <c r="AB385" s="140"/>
      <c r="AC385" s="140"/>
      <c r="AD385" s="140"/>
      <c r="AE385" s="140"/>
      <c r="AF385" s="140"/>
      <c r="AG385" s="140" t="s">
        <v>151</v>
      </c>
      <c r="AH385" s="140">
        <v>0</v>
      </c>
      <c r="AI385" s="140"/>
      <c r="AJ385" s="140"/>
      <c r="AK385" s="140"/>
      <c r="AL385" s="140"/>
      <c r="AM385" s="140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140"/>
      <c r="AY385" s="140"/>
      <c r="AZ385" s="140"/>
      <c r="BA385" s="140"/>
      <c r="BB385" s="140"/>
      <c r="BC385" s="140"/>
      <c r="BD385" s="140"/>
      <c r="BE385" s="140"/>
      <c r="BF385" s="140"/>
      <c r="BG385" s="140"/>
      <c r="BH385" s="140"/>
    </row>
    <row r="386" spans="1:60" outlineLevel="1">
      <c r="A386" s="161">
        <v>99</v>
      </c>
      <c r="B386" s="162" t="s">
        <v>504</v>
      </c>
      <c r="C386" s="173" t="s">
        <v>505</v>
      </c>
      <c r="D386" s="163" t="s">
        <v>216</v>
      </c>
      <c r="E386" s="164">
        <v>45.216000000000001</v>
      </c>
      <c r="F386" s="284">
        <v>0</v>
      </c>
      <c r="G386" s="165">
        <f>ROUND(E386*F386,2)</f>
        <v>0</v>
      </c>
      <c r="H386" s="145">
        <v>1.1399999999999999</v>
      </c>
      <c r="I386" s="145">
        <f>ROUND(E386*H386,2)</f>
        <v>51.55</v>
      </c>
      <c r="J386" s="145">
        <v>16.86</v>
      </c>
      <c r="K386" s="145">
        <f>ROUND(E386*J386,2)</f>
        <v>762.34</v>
      </c>
      <c r="L386" s="145">
        <v>21</v>
      </c>
      <c r="M386" s="145">
        <f>G386*(1+L386/100)</f>
        <v>0</v>
      </c>
      <c r="N386" s="145">
        <v>1.0000000000000001E-5</v>
      </c>
      <c r="O386" s="145">
        <f>ROUND(E386*N386,2)</f>
        <v>0</v>
      </c>
      <c r="P386" s="145">
        <v>0</v>
      </c>
      <c r="Q386" s="145">
        <f>ROUND(E386*P386,2)</f>
        <v>0</v>
      </c>
      <c r="R386" s="145"/>
      <c r="S386" s="145" t="s">
        <v>147</v>
      </c>
      <c r="T386" s="145" t="s">
        <v>147</v>
      </c>
      <c r="U386" s="145">
        <v>4.4999999999999998E-2</v>
      </c>
      <c r="V386" s="145">
        <f>ROUND(E386*U386,2)</f>
        <v>2.0299999999999998</v>
      </c>
      <c r="W386" s="145"/>
      <c r="X386" s="145" t="s">
        <v>148</v>
      </c>
      <c r="Y386" s="140"/>
      <c r="Z386" s="140"/>
      <c r="AA386" s="140"/>
      <c r="AB386" s="140"/>
      <c r="AC386" s="140"/>
      <c r="AD386" s="140"/>
      <c r="AE386" s="140"/>
      <c r="AF386" s="140"/>
      <c r="AG386" s="140" t="s">
        <v>149</v>
      </c>
      <c r="AH386" s="140"/>
      <c r="AI386" s="140"/>
      <c r="AJ386" s="140"/>
      <c r="AK386" s="140"/>
      <c r="AL386" s="140"/>
      <c r="AM386" s="140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140"/>
      <c r="AY386" s="140"/>
      <c r="AZ386" s="140"/>
      <c r="BA386" s="140"/>
      <c r="BB386" s="140"/>
      <c r="BC386" s="140"/>
      <c r="BD386" s="140"/>
      <c r="BE386" s="140"/>
      <c r="BF386" s="140"/>
      <c r="BG386" s="140"/>
      <c r="BH386" s="140"/>
    </row>
    <row r="387" spans="1:60" outlineLevel="1">
      <c r="A387" s="143"/>
      <c r="B387" s="144"/>
      <c r="C387" s="174" t="s">
        <v>498</v>
      </c>
      <c r="D387" s="146"/>
      <c r="E387" s="147">
        <v>45.216000000000001</v>
      </c>
      <c r="F387" s="28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0"/>
      <c r="Z387" s="140"/>
      <c r="AA387" s="140"/>
      <c r="AB387" s="140"/>
      <c r="AC387" s="140"/>
      <c r="AD387" s="140"/>
      <c r="AE387" s="140"/>
      <c r="AF387" s="140"/>
      <c r="AG387" s="140" t="s">
        <v>151</v>
      </c>
      <c r="AH387" s="140">
        <v>0</v>
      </c>
      <c r="AI387" s="140"/>
      <c r="AJ387" s="140"/>
      <c r="AK387" s="140"/>
      <c r="AL387" s="140"/>
      <c r="AM387" s="140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140"/>
      <c r="AY387" s="140"/>
      <c r="AZ387" s="140"/>
      <c r="BA387" s="140"/>
      <c r="BB387" s="140"/>
      <c r="BC387" s="140"/>
      <c r="BD387" s="140"/>
      <c r="BE387" s="140"/>
      <c r="BF387" s="140"/>
      <c r="BG387" s="140"/>
      <c r="BH387" s="140"/>
    </row>
    <row r="388" spans="1:60" ht="14">
      <c r="A388" s="155" t="s">
        <v>142</v>
      </c>
      <c r="B388" s="156" t="s">
        <v>106</v>
      </c>
      <c r="C388" s="172" t="s">
        <v>107</v>
      </c>
      <c r="D388" s="157"/>
      <c r="E388" s="158"/>
      <c r="F388" s="287"/>
      <c r="G388" s="160">
        <f>SUMIF(AG389:AG398,"&lt;&gt;NOR",G389:G398)</f>
        <v>0</v>
      </c>
      <c r="H388" s="154"/>
      <c r="I388" s="154">
        <f>SUM(I389:I398)</f>
        <v>64833.819999999992</v>
      </c>
      <c r="J388" s="154"/>
      <c r="K388" s="154">
        <f>SUM(K389:K398)</f>
        <v>127738.57999999999</v>
      </c>
      <c r="L388" s="154"/>
      <c r="M388" s="154">
        <f>SUM(M389:M398)</f>
        <v>0</v>
      </c>
      <c r="N388" s="154"/>
      <c r="O388" s="154">
        <f>SUM(O389:O398)</f>
        <v>1.19</v>
      </c>
      <c r="P388" s="154"/>
      <c r="Q388" s="154">
        <f>SUM(Q389:Q398)</f>
        <v>0</v>
      </c>
      <c r="R388" s="154"/>
      <c r="S388" s="154"/>
      <c r="T388" s="154"/>
      <c r="U388" s="154"/>
      <c r="V388" s="154">
        <f>SUM(V389:V398)</f>
        <v>268.39999999999998</v>
      </c>
      <c r="W388" s="154"/>
      <c r="X388" s="154"/>
      <c r="AG388" t="s">
        <v>143</v>
      </c>
    </row>
    <row r="389" spans="1:60" outlineLevel="1">
      <c r="A389" s="161">
        <v>100</v>
      </c>
      <c r="B389" s="162" t="s">
        <v>506</v>
      </c>
      <c r="C389" s="173" t="s">
        <v>507</v>
      </c>
      <c r="D389" s="163" t="s">
        <v>216</v>
      </c>
      <c r="E389" s="164">
        <v>1677.46</v>
      </c>
      <c r="F389" s="284">
        <v>0</v>
      </c>
      <c r="G389" s="165">
        <f>ROUND(E389*F389,2)</f>
        <v>0</v>
      </c>
      <c r="H389" s="145">
        <v>20.64</v>
      </c>
      <c r="I389" s="145">
        <f>ROUND(E389*H389,2)</f>
        <v>34622.769999999997</v>
      </c>
      <c r="J389" s="145">
        <v>27.76</v>
      </c>
      <c r="K389" s="145">
        <f>ROUND(E389*J389,2)</f>
        <v>46566.29</v>
      </c>
      <c r="L389" s="145">
        <v>21</v>
      </c>
      <c r="M389" s="145">
        <f>G389*(1+L389/100)</f>
        <v>0</v>
      </c>
      <c r="N389" s="145">
        <v>4.0000000000000002E-4</v>
      </c>
      <c r="O389" s="145">
        <f>ROUND(E389*N389,2)</f>
        <v>0.67</v>
      </c>
      <c r="P389" s="145">
        <v>0</v>
      </c>
      <c r="Q389" s="145">
        <f>ROUND(E389*P389,2)</f>
        <v>0</v>
      </c>
      <c r="R389" s="145"/>
      <c r="S389" s="145" t="s">
        <v>147</v>
      </c>
      <c r="T389" s="145" t="s">
        <v>147</v>
      </c>
      <c r="U389" s="145">
        <v>0.06</v>
      </c>
      <c r="V389" s="145">
        <f>ROUND(E389*U389,2)</f>
        <v>100.65</v>
      </c>
      <c r="W389" s="145"/>
      <c r="X389" s="145" t="s">
        <v>148</v>
      </c>
      <c r="Y389" s="140"/>
      <c r="Z389" s="140"/>
      <c r="AA389" s="140"/>
      <c r="AB389" s="140"/>
      <c r="AC389" s="140"/>
      <c r="AD389" s="140"/>
      <c r="AE389" s="140"/>
      <c r="AF389" s="140"/>
      <c r="AG389" s="140" t="s">
        <v>149</v>
      </c>
      <c r="AH389" s="140"/>
      <c r="AI389" s="140"/>
      <c r="AJ389" s="140"/>
      <c r="AK389" s="140"/>
      <c r="AL389" s="140"/>
      <c r="AM389" s="140"/>
      <c r="AN389" s="140"/>
      <c r="AO389" s="140"/>
      <c r="AP389" s="140"/>
      <c r="AQ389" s="140"/>
      <c r="AR389" s="140"/>
      <c r="AS389" s="140"/>
      <c r="AT389" s="140"/>
      <c r="AU389" s="140"/>
      <c r="AV389" s="140"/>
      <c r="AW389" s="140"/>
      <c r="AX389" s="140"/>
      <c r="AY389" s="140"/>
      <c r="AZ389" s="140"/>
      <c r="BA389" s="140"/>
      <c r="BB389" s="140"/>
      <c r="BC389" s="140"/>
      <c r="BD389" s="140"/>
      <c r="BE389" s="140"/>
      <c r="BF389" s="140"/>
      <c r="BG389" s="140"/>
      <c r="BH389" s="140"/>
    </row>
    <row r="390" spans="1:60" outlineLevel="1">
      <c r="A390" s="143"/>
      <c r="B390" s="144"/>
      <c r="C390" s="174" t="s">
        <v>247</v>
      </c>
      <c r="D390" s="146"/>
      <c r="E390" s="147">
        <v>73.650000000000006</v>
      </c>
      <c r="F390" s="28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0"/>
      <c r="Z390" s="140"/>
      <c r="AA390" s="140"/>
      <c r="AB390" s="140"/>
      <c r="AC390" s="140"/>
      <c r="AD390" s="140"/>
      <c r="AE390" s="140"/>
      <c r="AF390" s="140"/>
      <c r="AG390" s="140" t="s">
        <v>151</v>
      </c>
      <c r="AH390" s="140">
        <v>0</v>
      </c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</row>
    <row r="391" spans="1:60" outlineLevel="1">
      <c r="A391" s="143"/>
      <c r="B391" s="144"/>
      <c r="C391" s="174" t="s">
        <v>248</v>
      </c>
      <c r="D391" s="146"/>
      <c r="E391" s="147">
        <v>414.81</v>
      </c>
      <c r="F391" s="28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0"/>
      <c r="Z391" s="140"/>
      <c r="AA391" s="140"/>
      <c r="AB391" s="140"/>
      <c r="AC391" s="140"/>
      <c r="AD391" s="140"/>
      <c r="AE391" s="140"/>
      <c r="AF391" s="140"/>
      <c r="AG391" s="140" t="s">
        <v>151</v>
      </c>
      <c r="AH391" s="140">
        <v>0</v>
      </c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0"/>
      <c r="BC391" s="140"/>
      <c r="BD391" s="140"/>
      <c r="BE391" s="140"/>
      <c r="BF391" s="140"/>
      <c r="BG391" s="140"/>
      <c r="BH391" s="140"/>
    </row>
    <row r="392" spans="1:60" outlineLevel="1">
      <c r="A392" s="143"/>
      <c r="B392" s="144"/>
      <c r="C392" s="174" t="s">
        <v>508</v>
      </c>
      <c r="D392" s="146"/>
      <c r="E392" s="147">
        <v>792.28</v>
      </c>
      <c r="F392" s="28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0"/>
      <c r="Z392" s="140"/>
      <c r="AA392" s="140"/>
      <c r="AB392" s="140"/>
      <c r="AC392" s="140"/>
      <c r="AD392" s="140"/>
      <c r="AE392" s="140"/>
      <c r="AF392" s="140"/>
      <c r="AG392" s="140" t="s">
        <v>151</v>
      </c>
      <c r="AH392" s="140">
        <v>0</v>
      </c>
      <c r="AI392" s="140"/>
      <c r="AJ392" s="140"/>
      <c r="AK392" s="140"/>
      <c r="AL392" s="140"/>
      <c r="AM392" s="140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140"/>
      <c r="AY392" s="140"/>
      <c r="AZ392" s="140"/>
      <c r="BA392" s="140"/>
      <c r="BB392" s="140"/>
      <c r="BC392" s="140"/>
      <c r="BD392" s="140"/>
      <c r="BE392" s="140"/>
      <c r="BF392" s="140"/>
      <c r="BG392" s="140"/>
      <c r="BH392" s="140"/>
    </row>
    <row r="393" spans="1:60" outlineLevel="1">
      <c r="A393" s="143"/>
      <c r="B393" s="144"/>
      <c r="C393" s="174" t="s">
        <v>252</v>
      </c>
      <c r="D393" s="146"/>
      <c r="E393" s="147">
        <v>396.72</v>
      </c>
      <c r="F393" s="28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0"/>
      <c r="Z393" s="140"/>
      <c r="AA393" s="140"/>
      <c r="AB393" s="140"/>
      <c r="AC393" s="140"/>
      <c r="AD393" s="140"/>
      <c r="AE393" s="140"/>
      <c r="AF393" s="140"/>
      <c r="AG393" s="140" t="s">
        <v>151</v>
      </c>
      <c r="AH393" s="140">
        <v>0</v>
      </c>
      <c r="AI393" s="140"/>
      <c r="AJ393" s="140"/>
      <c r="AK393" s="140"/>
      <c r="AL393" s="140"/>
      <c r="AM393" s="140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140"/>
      <c r="AY393" s="140"/>
      <c r="AZ393" s="140"/>
      <c r="BA393" s="140"/>
      <c r="BB393" s="140"/>
      <c r="BC393" s="140"/>
      <c r="BD393" s="140"/>
      <c r="BE393" s="140"/>
      <c r="BF393" s="140"/>
      <c r="BG393" s="140"/>
      <c r="BH393" s="140"/>
    </row>
    <row r="394" spans="1:60" outlineLevel="1">
      <c r="A394" s="161">
        <v>101</v>
      </c>
      <c r="B394" s="162" t="s">
        <v>509</v>
      </c>
      <c r="C394" s="173" t="s">
        <v>510</v>
      </c>
      <c r="D394" s="163" t="s">
        <v>216</v>
      </c>
      <c r="E394" s="164">
        <v>1677.46</v>
      </c>
      <c r="F394" s="284">
        <v>0</v>
      </c>
      <c r="G394" s="165">
        <f>ROUND(E394*F394,2)</f>
        <v>0</v>
      </c>
      <c r="H394" s="145">
        <v>18.010000000000002</v>
      </c>
      <c r="I394" s="145">
        <f>ROUND(E394*H394,2)</f>
        <v>30211.05</v>
      </c>
      <c r="J394" s="145">
        <v>48.39</v>
      </c>
      <c r="K394" s="145">
        <f>ROUND(E394*J394,2)</f>
        <v>81172.289999999994</v>
      </c>
      <c r="L394" s="145">
        <v>21</v>
      </c>
      <c r="M394" s="145">
        <f>G394*(1+L394/100)</f>
        <v>0</v>
      </c>
      <c r="N394" s="145">
        <v>3.1E-4</v>
      </c>
      <c r="O394" s="145">
        <f>ROUND(E394*N394,2)</f>
        <v>0.52</v>
      </c>
      <c r="P394" s="145">
        <v>0</v>
      </c>
      <c r="Q394" s="145">
        <f>ROUND(E394*P394,2)</f>
        <v>0</v>
      </c>
      <c r="R394" s="145"/>
      <c r="S394" s="145" t="s">
        <v>147</v>
      </c>
      <c r="T394" s="145" t="s">
        <v>147</v>
      </c>
      <c r="U394" s="145">
        <v>0.1</v>
      </c>
      <c r="V394" s="145">
        <f>ROUND(E394*U394,2)</f>
        <v>167.75</v>
      </c>
      <c r="W394" s="145"/>
      <c r="X394" s="145" t="s">
        <v>148</v>
      </c>
      <c r="Y394" s="140"/>
      <c r="Z394" s="140"/>
      <c r="AA394" s="140"/>
      <c r="AB394" s="140"/>
      <c r="AC394" s="140"/>
      <c r="AD394" s="140"/>
      <c r="AE394" s="140"/>
      <c r="AF394" s="140"/>
      <c r="AG394" s="140" t="s">
        <v>149</v>
      </c>
      <c r="AH394" s="140"/>
      <c r="AI394" s="140"/>
      <c r="AJ394" s="140"/>
      <c r="AK394" s="140"/>
      <c r="AL394" s="140"/>
      <c r="AM394" s="140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140"/>
      <c r="AY394" s="140"/>
      <c r="AZ394" s="140"/>
      <c r="BA394" s="140"/>
      <c r="BB394" s="140"/>
      <c r="BC394" s="140"/>
      <c r="BD394" s="140"/>
      <c r="BE394" s="140"/>
      <c r="BF394" s="140"/>
      <c r="BG394" s="140"/>
      <c r="BH394" s="140"/>
    </row>
    <row r="395" spans="1:60" outlineLevel="1">
      <c r="A395" s="143"/>
      <c r="B395" s="144"/>
      <c r="C395" s="174" t="s">
        <v>247</v>
      </c>
      <c r="D395" s="146"/>
      <c r="E395" s="147">
        <v>73.650000000000006</v>
      </c>
      <c r="F395" s="28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0"/>
      <c r="Z395" s="140"/>
      <c r="AA395" s="140"/>
      <c r="AB395" s="140"/>
      <c r="AC395" s="140"/>
      <c r="AD395" s="140"/>
      <c r="AE395" s="140"/>
      <c r="AF395" s="140"/>
      <c r="AG395" s="140" t="s">
        <v>151</v>
      </c>
      <c r="AH395" s="140">
        <v>0</v>
      </c>
      <c r="AI395" s="140"/>
      <c r="AJ395" s="140"/>
      <c r="AK395" s="140"/>
      <c r="AL395" s="140"/>
      <c r="AM395" s="140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140"/>
      <c r="AY395" s="140"/>
      <c r="AZ395" s="140"/>
      <c r="BA395" s="140"/>
      <c r="BB395" s="140"/>
      <c r="BC395" s="140"/>
      <c r="BD395" s="140"/>
      <c r="BE395" s="140"/>
      <c r="BF395" s="140"/>
      <c r="BG395" s="140"/>
      <c r="BH395" s="140"/>
    </row>
    <row r="396" spans="1:60" outlineLevel="1">
      <c r="A396" s="143"/>
      <c r="B396" s="144"/>
      <c r="C396" s="174" t="s">
        <v>248</v>
      </c>
      <c r="D396" s="146"/>
      <c r="E396" s="147">
        <v>414.81</v>
      </c>
      <c r="F396" s="28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0"/>
      <c r="Z396" s="140"/>
      <c r="AA396" s="140"/>
      <c r="AB396" s="140"/>
      <c r="AC396" s="140"/>
      <c r="AD396" s="140"/>
      <c r="AE396" s="140"/>
      <c r="AF396" s="140"/>
      <c r="AG396" s="140" t="s">
        <v>151</v>
      </c>
      <c r="AH396" s="140">
        <v>0</v>
      </c>
      <c r="AI396" s="140"/>
      <c r="AJ396" s="140"/>
      <c r="AK396" s="140"/>
      <c r="AL396" s="140"/>
      <c r="AM396" s="140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140"/>
      <c r="AY396" s="140"/>
      <c r="AZ396" s="140"/>
      <c r="BA396" s="140"/>
      <c r="BB396" s="140"/>
      <c r="BC396" s="140"/>
      <c r="BD396" s="140"/>
      <c r="BE396" s="140"/>
      <c r="BF396" s="140"/>
      <c r="BG396" s="140"/>
      <c r="BH396" s="140"/>
    </row>
    <row r="397" spans="1:60" outlineLevel="1">
      <c r="A397" s="143"/>
      <c r="B397" s="144"/>
      <c r="C397" s="174" t="s">
        <v>508</v>
      </c>
      <c r="D397" s="146"/>
      <c r="E397" s="147">
        <v>792.28</v>
      </c>
      <c r="F397" s="28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0"/>
      <c r="Z397" s="140"/>
      <c r="AA397" s="140"/>
      <c r="AB397" s="140"/>
      <c r="AC397" s="140"/>
      <c r="AD397" s="140"/>
      <c r="AE397" s="140"/>
      <c r="AF397" s="140"/>
      <c r="AG397" s="140" t="s">
        <v>151</v>
      </c>
      <c r="AH397" s="140">
        <v>0</v>
      </c>
      <c r="AI397" s="140"/>
      <c r="AJ397" s="140"/>
      <c r="AK397" s="140"/>
      <c r="AL397" s="140"/>
      <c r="AM397" s="140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140"/>
      <c r="AY397" s="140"/>
      <c r="AZ397" s="140"/>
      <c r="BA397" s="140"/>
      <c r="BB397" s="140"/>
      <c r="BC397" s="140"/>
      <c r="BD397" s="140"/>
      <c r="BE397" s="140"/>
      <c r="BF397" s="140"/>
      <c r="BG397" s="140"/>
      <c r="BH397" s="140"/>
    </row>
    <row r="398" spans="1:60" outlineLevel="1">
      <c r="A398" s="143"/>
      <c r="B398" s="144"/>
      <c r="C398" s="174" t="s">
        <v>252</v>
      </c>
      <c r="D398" s="146"/>
      <c r="E398" s="147">
        <v>396.72</v>
      </c>
      <c r="F398" s="28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0"/>
      <c r="Z398" s="140"/>
      <c r="AA398" s="140"/>
      <c r="AB398" s="140"/>
      <c r="AC398" s="140"/>
      <c r="AD398" s="140"/>
      <c r="AE398" s="140"/>
      <c r="AF398" s="140"/>
      <c r="AG398" s="140" t="s">
        <v>151</v>
      </c>
      <c r="AH398" s="140">
        <v>0</v>
      </c>
      <c r="AI398" s="140"/>
      <c r="AJ398" s="140"/>
      <c r="AK398" s="140"/>
      <c r="AL398" s="140"/>
      <c r="AM398" s="140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140"/>
      <c r="AY398" s="140"/>
      <c r="AZ398" s="140"/>
      <c r="BA398" s="140"/>
      <c r="BB398" s="140"/>
      <c r="BC398" s="140"/>
      <c r="BD398" s="140"/>
      <c r="BE398" s="140"/>
      <c r="BF398" s="140"/>
      <c r="BG398" s="140"/>
      <c r="BH398" s="140"/>
    </row>
    <row r="399" spans="1:60" ht="14">
      <c r="A399" s="155" t="s">
        <v>142</v>
      </c>
      <c r="B399" s="156" t="s">
        <v>108</v>
      </c>
      <c r="C399" s="172" t="s">
        <v>109</v>
      </c>
      <c r="D399" s="157"/>
      <c r="E399" s="158"/>
      <c r="F399" s="287"/>
      <c r="G399" s="160">
        <f>SUMIF(AG400:AG402,"&lt;&gt;NOR",G400:G402)</f>
        <v>0</v>
      </c>
      <c r="H399" s="154"/>
      <c r="I399" s="154">
        <f>SUM(I400:I402)</f>
        <v>8565.1200000000008</v>
      </c>
      <c r="J399" s="154"/>
      <c r="K399" s="154">
        <f>SUM(K400:K402)</f>
        <v>3641.82</v>
      </c>
      <c r="L399" s="154"/>
      <c r="M399" s="154">
        <f>SUM(M400:M402)</f>
        <v>0</v>
      </c>
      <c r="N399" s="154"/>
      <c r="O399" s="154">
        <f>SUM(O400:O402)</f>
        <v>0.09</v>
      </c>
      <c r="P399" s="154"/>
      <c r="Q399" s="154">
        <f>SUM(Q400:Q402)</f>
        <v>0</v>
      </c>
      <c r="R399" s="154"/>
      <c r="S399" s="154"/>
      <c r="T399" s="154"/>
      <c r="U399" s="154"/>
      <c r="V399" s="154">
        <f>SUM(V400:V402)</f>
        <v>7.2</v>
      </c>
      <c r="W399" s="154"/>
      <c r="X399" s="154"/>
      <c r="AG399" t="s">
        <v>143</v>
      </c>
    </row>
    <row r="400" spans="1:60" outlineLevel="1">
      <c r="A400" s="161">
        <v>102</v>
      </c>
      <c r="B400" s="162" t="s">
        <v>511</v>
      </c>
      <c r="C400" s="173" t="s">
        <v>512</v>
      </c>
      <c r="D400" s="163" t="s">
        <v>216</v>
      </c>
      <c r="E400" s="164">
        <v>24</v>
      </c>
      <c r="F400" s="284">
        <v>0</v>
      </c>
      <c r="G400" s="165">
        <f>ROUND(E400*F400,2)</f>
        <v>0</v>
      </c>
      <c r="H400" s="145">
        <v>356.88</v>
      </c>
      <c r="I400" s="145">
        <f>ROUND(E400*H400,2)</f>
        <v>8565.1200000000008</v>
      </c>
      <c r="J400" s="145">
        <v>150.12</v>
      </c>
      <c r="K400" s="145">
        <f>ROUND(E400*J400,2)</f>
        <v>3602.88</v>
      </c>
      <c r="L400" s="145">
        <v>21</v>
      </c>
      <c r="M400" s="145">
        <f>G400*(1+L400/100)</f>
        <v>0</v>
      </c>
      <c r="N400" s="145">
        <v>3.82E-3</v>
      </c>
      <c r="O400" s="145">
        <f>ROUND(E400*N400,2)</f>
        <v>0.09</v>
      </c>
      <c r="P400" s="145">
        <v>0</v>
      </c>
      <c r="Q400" s="145">
        <f>ROUND(E400*P400,2)</f>
        <v>0</v>
      </c>
      <c r="R400" s="145"/>
      <c r="S400" s="145" t="s">
        <v>147</v>
      </c>
      <c r="T400" s="145" t="s">
        <v>147</v>
      </c>
      <c r="U400" s="145">
        <v>0.3</v>
      </c>
      <c r="V400" s="145">
        <f>ROUND(E400*U400,2)</f>
        <v>7.2</v>
      </c>
      <c r="W400" s="145"/>
      <c r="X400" s="145" t="s">
        <v>148</v>
      </c>
      <c r="Y400" s="140"/>
      <c r="Z400" s="140"/>
      <c r="AA400" s="140"/>
      <c r="AB400" s="140"/>
      <c r="AC400" s="140"/>
      <c r="AD400" s="140"/>
      <c r="AE400" s="140"/>
      <c r="AF400" s="140"/>
      <c r="AG400" s="140" t="s">
        <v>149</v>
      </c>
      <c r="AH400" s="140"/>
      <c r="AI400" s="140"/>
      <c r="AJ400" s="140"/>
      <c r="AK400" s="140"/>
      <c r="AL400" s="140"/>
      <c r="AM400" s="140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140"/>
      <c r="AY400" s="140"/>
      <c r="AZ400" s="140"/>
      <c r="BA400" s="140"/>
      <c r="BB400" s="140"/>
      <c r="BC400" s="140"/>
      <c r="BD400" s="140"/>
      <c r="BE400" s="140"/>
      <c r="BF400" s="140"/>
      <c r="BG400" s="140"/>
      <c r="BH400" s="140"/>
    </row>
    <row r="401" spans="1:60" outlineLevel="1">
      <c r="A401" s="143"/>
      <c r="B401" s="144"/>
      <c r="C401" s="174" t="s">
        <v>513</v>
      </c>
      <c r="D401" s="146"/>
      <c r="E401" s="147">
        <v>24</v>
      </c>
      <c r="F401" s="28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0"/>
      <c r="Z401" s="140"/>
      <c r="AA401" s="140"/>
      <c r="AB401" s="140"/>
      <c r="AC401" s="140"/>
      <c r="AD401" s="140"/>
      <c r="AE401" s="140"/>
      <c r="AF401" s="140"/>
      <c r="AG401" s="140" t="s">
        <v>151</v>
      </c>
      <c r="AH401" s="140">
        <v>0</v>
      </c>
      <c r="AI401" s="140"/>
      <c r="AJ401" s="140"/>
      <c r="AK401" s="140"/>
      <c r="AL401" s="140"/>
      <c r="AM401" s="140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140"/>
      <c r="AY401" s="140"/>
      <c r="AZ401" s="140"/>
      <c r="BA401" s="140"/>
      <c r="BB401" s="140"/>
      <c r="BC401" s="140"/>
      <c r="BD401" s="140"/>
      <c r="BE401" s="140"/>
      <c r="BF401" s="140"/>
      <c r="BG401" s="140"/>
      <c r="BH401" s="140"/>
    </row>
    <row r="402" spans="1:60" outlineLevel="1">
      <c r="A402" s="166">
        <v>103</v>
      </c>
      <c r="B402" s="167" t="s">
        <v>514</v>
      </c>
      <c r="C402" s="179" t="s">
        <v>515</v>
      </c>
      <c r="D402" s="168" t="s">
        <v>0</v>
      </c>
      <c r="E402" s="169">
        <v>121.68</v>
      </c>
      <c r="F402" s="286">
        <v>0</v>
      </c>
      <c r="G402" s="170">
        <f>ROUND(E402*F402,2)</f>
        <v>0</v>
      </c>
      <c r="H402" s="145">
        <v>0</v>
      </c>
      <c r="I402" s="145">
        <f>ROUND(E402*H402,2)</f>
        <v>0</v>
      </c>
      <c r="J402" s="145">
        <v>0.32</v>
      </c>
      <c r="K402" s="145">
        <f>ROUND(E402*J402,2)</f>
        <v>38.94</v>
      </c>
      <c r="L402" s="145">
        <v>21</v>
      </c>
      <c r="M402" s="145">
        <f>G402*(1+L402/100)</f>
        <v>0</v>
      </c>
      <c r="N402" s="145">
        <v>0</v>
      </c>
      <c r="O402" s="145">
        <f>ROUND(E402*N402,2)</f>
        <v>0</v>
      </c>
      <c r="P402" s="145">
        <v>0</v>
      </c>
      <c r="Q402" s="145">
        <f>ROUND(E402*P402,2)</f>
        <v>0</v>
      </c>
      <c r="R402" s="145"/>
      <c r="S402" s="145" t="s">
        <v>147</v>
      </c>
      <c r="T402" s="145" t="s">
        <v>147</v>
      </c>
      <c r="U402" s="145">
        <v>0</v>
      </c>
      <c r="V402" s="145">
        <f>ROUND(E402*U402,2)</f>
        <v>0</v>
      </c>
      <c r="W402" s="145"/>
      <c r="X402" s="145" t="s">
        <v>400</v>
      </c>
      <c r="Y402" s="140"/>
      <c r="Z402" s="140"/>
      <c r="AA402" s="140"/>
      <c r="AB402" s="140"/>
      <c r="AC402" s="140"/>
      <c r="AD402" s="140"/>
      <c r="AE402" s="140"/>
      <c r="AF402" s="140"/>
      <c r="AG402" s="140" t="s">
        <v>401</v>
      </c>
      <c r="AH402" s="140"/>
      <c r="AI402" s="140"/>
      <c r="AJ402" s="140"/>
      <c r="AK402" s="140"/>
      <c r="AL402" s="140"/>
      <c r="AM402" s="140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140"/>
      <c r="AY402" s="140"/>
      <c r="AZ402" s="140"/>
      <c r="BA402" s="140"/>
      <c r="BB402" s="140"/>
      <c r="BC402" s="140"/>
      <c r="BD402" s="140"/>
      <c r="BE402" s="140"/>
      <c r="BF402" s="140"/>
      <c r="BG402" s="140"/>
      <c r="BH402" s="140"/>
    </row>
    <row r="403" spans="1:60" ht="14">
      <c r="A403" s="155" t="s">
        <v>142</v>
      </c>
      <c r="B403" s="156" t="s">
        <v>110</v>
      </c>
      <c r="C403" s="172" t="s">
        <v>111</v>
      </c>
      <c r="D403" s="157"/>
      <c r="E403" s="158"/>
      <c r="F403" s="287"/>
      <c r="G403" s="160">
        <f>SUMIF(AG404:AG406,"&lt;&gt;NOR",G404:G406)</f>
        <v>0</v>
      </c>
      <c r="H403" s="154"/>
      <c r="I403" s="154">
        <f>SUM(I404:I406)</f>
        <v>0</v>
      </c>
      <c r="J403" s="154"/>
      <c r="K403" s="154">
        <f>SUM(K404:K406)</f>
        <v>760760</v>
      </c>
      <c r="L403" s="154"/>
      <c r="M403" s="154">
        <f>SUM(M404:M406)</f>
        <v>0</v>
      </c>
      <c r="N403" s="154"/>
      <c r="O403" s="154">
        <f>SUM(O404:O406)</f>
        <v>0</v>
      </c>
      <c r="P403" s="154"/>
      <c r="Q403" s="154">
        <f>SUM(Q404:Q406)</f>
        <v>0</v>
      </c>
      <c r="R403" s="154"/>
      <c r="S403" s="154"/>
      <c r="T403" s="154"/>
      <c r="U403" s="154"/>
      <c r="V403" s="154">
        <f>SUM(V404:V406)</f>
        <v>0</v>
      </c>
      <c r="W403" s="154"/>
      <c r="X403" s="154"/>
      <c r="AG403" t="s">
        <v>143</v>
      </c>
    </row>
    <row r="404" spans="1:60" ht="48" outlineLevel="1">
      <c r="A404" s="161">
        <v>104</v>
      </c>
      <c r="B404" s="162" t="s">
        <v>516</v>
      </c>
      <c r="C404" s="173" t="s">
        <v>517</v>
      </c>
      <c r="D404" s="163" t="s">
        <v>334</v>
      </c>
      <c r="E404" s="164">
        <v>48</v>
      </c>
      <c r="F404" s="284">
        <v>0</v>
      </c>
      <c r="G404" s="165">
        <f>ROUND(E404*F404,2)</f>
        <v>0</v>
      </c>
      <c r="H404" s="145">
        <v>0</v>
      </c>
      <c r="I404" s="145">
        <f>ROUND(E404*H404,2)</f>
        <v>0</v>
      </c>
      <c r="J404" s="145">
        <v>15120</v>
      </c>
      <c r="K404" s="145">
        <f>ROUND(E404*J404,2)</f>
        <v>725760</v>
      </c>
      <c r="L404" s="145">
        <v>21</v>
      </c>
      <c r="M404" s="145">
        <f>G404*(1+L404/100)</f>
        <v>0</v>
      </c>
      <c r="N404" s="145">
        <v>0</v>
      </c>
      <c r="O404" s="145">
        <f>ROUND(E404*N404,2)</f>
        <v>0</v>
      </c>
      <c r="P404" s="145">
        <v>0</v>
      </c>
      <c r="Q404" s="145">
        <f>ROUND(E404*P404,2)</f>
        <v>0</v>
      </c>
      <c r="R404" s="145"/>
      <c r="S404" s="145" t="s">
        <v>308</v>
      </c>
      <c r="T404" s="145" t="s">
        <v>309</v>
      </c>
      <c r="U404" s="145">
        <v>0</v>
      </c>
      <c r="V404" s="145">
        <f>ROUND(E404*U404,2)</f>
        <v>0</v>
      </c>
      <c r="W404" s="145"/>
      <c r="X404" s="145" t="s">
        <v>148</v>
      </c>
      <c r="Y404" s="140"/>
      <c r="Z404" s="140"/>
      <c r="AA404" s="140"/>
      <c r="AB404" s="140"/>
      <c r="AC404" s="140"/>
      <c r="AD404" s="140"/>
      <c r="AE404" s="140"/>
      <c r="AF404" s="140"/>
      <c r="AG404" s="140" t="s">
        <v>149</v>
      </c>
      <c r="AH404" s="140"/>
      <c r="AI404" s="140"/>
      <c r="AJ404" s="140"/>
      <c r="AK404" s="140"/>
      <c r="AL404" s="140"/>
      <c r="AM404" s="140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140"/>
      <c r="AY404" s="140"/>
      <c r="AZ404" s="140"/>
      <c r="BA404" s="140"/>
      <c r="BB404" s="140"/>
      <c r="BC404" s="140"/>
      <c r="BD404" s="140"/>
      <c r="BE404" s="140"/>
      <c r="BF404" s="140"/>
      <c r="BG404" s="140"/>
      <c r="BH404" s="140"/>
    </row>
    <row r="405" spans="1:60" outlineLevel="1">
      <c r="A405" s="143"/>
      <c r="B405" s="144"/>
      <c r="C405" s="174" t="s">
        <v>518</v>
      </c>
      <c r="D405" s="146"/>
      <c r="E405" s="147">
        <v>48</v>
      </c>
      <c r="F405" s="28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0"/>
      <c r="Z405" s="140"/>
      <c r="AA405" s="140"/>
      <c r="AB405" s="140"/>
      <c r="AC405" s="140"/>
      <c r="AD405" s="140"/>
      <c r="AE405" s="140"/>
      <c r="AF405" s="140"/>
      <c r="AG405" s="140" t="s">
        <v>151</v>
      </c>
      <c r="AH405" s="140">
        <v>0</v>
      </c>
      <c r="AI405" s="140"/>
      <c r="AJ405" s="140"/>
      <c r="AK405" s="140"/>
      <c r="AL405" s="140"/>
      <c r="AM405" s="140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140"/>
      <c r="AY405" s="140"/>
      <c r="AZ405" s="140"/>
      <c r="BA405" s="140"/>
      <c r="BB405" s="140"/>
      <c r="BC405" s="140"/>
      <c r="BD405" s="140"/>
      <c r="BE405" s="140"/>
      <c r="BF405" s="140"/>
      <c r="BG405" s="140"/>
      <c r="BH405" s="140"/>
    </row>
    <row r="406" spans="1:60" outlineLevel="1">
      <c r="A406" s="166">
        <v>105</v>
      </c>
      <c r="B406" s="167" t="s">
        <v>519</v>
      </c>
      <c r="C406" s="179" t="s">
        <v>520</v>
      </c>
      <c r="D406" s="168" t="s">
        <v>521</v>
      </c>
      <c r="E406" s="169">
        <v>1</v>
      </c>
      <c r="F406" s="286">
        <v>0</v>
      </c>
      <c r="G406" s="170">
        <f>ROUND(E406*F406,2)</f>
        <v>0</v>
      </c>
      <c r="H406" s="145">
        <v>0</v>
      </c>
      <c r="I406" s="145">
        <f>ROUND(E406*H406,2)</f>
        <v>0</v>
      </c>
      <c r="J406" s="145">
        <v>35000</v>
      </c>
      <c r="K406" s="145">
        <f>ROUND(E406*J406,2)</f>
        <v>35000</v>
      </c>
      <c r="L406" s="145">
        <v>21</v>
      </c>
      <c r="M406" s="145">
        <f>G406*(1+L406/100)</f>
        <v>0</v>
      </c>
      <c r="N406" s="145">
        <v>0</v>
      </c>
      <c r="O406" s="145">
        <f>ROUND(E406*N406,2)</f>
        <v>0</v>
      </c>
      <c r="P406" s="145">
        <v>0</v>
      </c>
      <c r="Q406" s="145">
        <f>ROUND(E406*P406,2)</f>
        <v>0</v>
      </c>
      <c r="R406" s="145"/>
      <c r="S406" s="145" t="s">
        <v>308</v>
      </c>
      <c r="T406" s="145" t="s">
        <v>309</v>
      </c>
      <c r="U406" s="145">
        <v>0</v>
      </c>
      <c r="V406" s="145">
        <f>ROUND(E406*U406,2)</f>
        <v>0</v>
      </c>
      <c r="W406" s="145"/>
      <c r="X406" s="145" t="s">
        <v>148</v>
      </c>
      <c r="Y406" s="140"/>
      <c r="Z406" s="140"/>
      <c r="AA406" s="140"/>
      <c r="AB406" s="140"/>
      <c r="AC406" s="140"/>
      <c r="AD406" s="140"/>
      <c r="AE406" s="140"/>
      <c r="AF406" s="140"/>
      <c r="AG406" s="140" t="s">
        <v>149</v>
      </c>
      <c r="AH406" s="140"/>
      <c r="AI406" s="140"/>
      <c r="AJ406" s="140"/>
      <c r="AK406" s="140"/>
      <c r="AL406" s="140"/>
      <c r="AM406" s="140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140"/>
      <c r="AY406" s="140"/>
      <c r="AZ406" s="140"/>
      <c r="BA406" s="140"/>
      <c r="BB406" s="140"/>
      <c r="BC406" s="140"/>
      <c r="BD406" s="140"/>
      <c r="BE406" s="140"/>
      <c r="BF406" s="140"/>
      <c r="BG406" s="140"/>
      <c r="BH406" s="140"/>
    </row>
    <row r="407" spans="1:60" ht="14">
      <c r="A407" s="155" t="s">
        <v>142</v>
      </c>
      <c r="B407" s="156" t="s">
        <v>112</v>
      </c>
      <c r="C407" s="172" t="s">
        <v>113</v>
      </c>
      <c r="D407" s="157"/>
      <c r="E407" s="158"/>
      <c r="F407" s="287"/>
      <c r="G407" s="160">
        <f>SUMIF(AG408:AG418,"&lt;&gt;NOR",G408:G418)</f>
        <v>0</v>
      </c>
      <c r="H407" s="154"/>
      <c r="I407" s="154">
        <f>SUM(I408:I418)</f>
        <v>0</v>
      </c>
      <c r="J407" s="154"/>
      <c r="K407" s="154">
        <f>SUM(K408:K418)</f>
        <v>432505.84</v>
      </c>
      <c r="L407" s="154"/>
      <c r="M407" s="154">
        <f>SUM(M408:M418)</f>
        <v>0</v>
      </c>
      <c r="N407" s="154"/>
      <c r="O407" s="154">
        <f>SUM(O408:O418)</f>
        <v>0</v>
      </c>
      <c r="P407" s="154"/>
      <c r="Q407" s="154">
        <f>SUM(Q408:Q418)</f>
        <v>0</v>
      </c>
      <c r="R407" s="154"/>
      <c r="S407" s="154"/>
      <c r="T407" s="154"/>
      <c r="U407" s="154"/>
      <c r="V407" s="154">
        <f>SUM(V408:V418)</f>
        <v>823.56999999999994</v>
      </c>
      <c r="W407" s="154"/>
      <c r="X407" s="154"/>
      <c r="AG407" t="s">
        <v>143</v>
      </c>
    </row>
    <row r="408" spans="1:60" outlineLevel="1">
      <c r="A408" s="161">
        <v>106</v>
      </c>
      <c r="B408" s="162" t="s">
        <v>522</v>
      </c>
      <c r="C408" s="173" t="s">
        <v>523</v>
      </c>
      <c r="D408" s="163" t="s">
        <v>167</v>
      </c>
      <c r="E408" s="164">
        <v>368.65483</v>
      </c>
      <c r="F408" s="284">
        <v>0</v>
      </c>
      <c r="G408" s="165">
        <f>ROUND(E408*F408,2)</f>
        <v>0</v>
      </c>
      <c r="H408" s="145">
        <v>0</v>
      </c>
      <c r="I408" s="145">
        <f>ROUND(E408*H408,2)</f>
        <v>0</v>
      </c>
      <c r="J408" s="145">
        <v>162</v>
      </c>
      <c r="K408" s="145">
        <f>ROUND(E408*J408,2)</f>
        <v>59722.080000000002</v>
      </c>
      <c r="L408" s="145">
        <v>21</v>
      </c>
      <c r="M408" s="145">
        <f>G408*(1+L408/100)</f>
        <v>0</v>
      </c>
      <c r="N408" s="145">
        <v>0</v>
      </c>
      <c r="O408" s="145">
        <f>ROUND(E408*N408,2)</f>
        <v>0</v>
      </c>
      <c r="P408" s="145">
        <v>0</v>
      </c>
      <c r="Q408" s="145">
        <f>ROUND(E408*P408,2)</f>
        <v>0</v>
      </c>
      <c r="R408" s="145"/>
      <c r="S408" s="145" t="s">
        <v>147</v>
      </c>
      <c r="T408" s="145" t="s">
        <v>147</v>
      </c>
      <c r="U408" s="145">
        <v>0.27700000000000002</v>
      </c>
      <c r="V408" s="145">
        <f>ROUND(E408*U408,2)</f>
        <v>102.12</v>
      </c>
      <c r="W408" s="145"/>
      <c r="X408" s="145" t="s">
        <v>524</v>
      </c>
      <c r="Y408" s="140"/>
      <c r="Z408" s="140"/>
      <c r="AA408" s="140"/>
      <c r="AB408" s="140"/>
      <c r="AC408" s="140"/>
      <c r="AD408" s="140"/>
      <c r="AE408" s="140"/>
      <c r="AF408" s="140"/>
      <c r="AG408" s="140" t="s">
        <v>525</v>
      </c>
      <c r="AH408" s="140"/>
      <c r="AI408" s="140"/>
      <c r="AJ408" s="140"/>
      <c r="AK408" s="140"/>
      <c r="AL408" s="140"/>
      <c r="AM408" s="140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140"/>
      <c r="AY408" s="140"/>
      <c r="AZ408" s="140"/>
      <c r="BA408" s="140"/>
      <c r="BB408" s="140"/>
      <c r="BC408" s="140"/>
      <c r="BD408" s="140"/>
      <c r="BE408" s="140"/>
      <c r="BF408" s="140"/>
      <c r="BG408" s="140"/>
      <c r="BH408" s="140"/>
    </row>
    <row r="409" spans="1:60" outlineLevel="1">
      <c r="A409" s="143"/>
      <c r="B409" s="144"/>
      <c r="C409" s="359" t="s">
        <v>526</v>
      </c>
      <c r="D409" s="360"/>
      <c r="E409" s="360"/>
      <c r="F409" s="360"/>
      <c r="G409" s="360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0"/>
      <c r="Z409" s="140"/>
      <c r="AA409" s="140"/>
      <c r="AB409" s="140"/>
      <c r="AC409" s="140"/>
      <c r="AD409" s="140"/>
      <c r="AE409" s="140"/>
      <c r="AF409" s="140"/>
      <c r="AG409" s="140" t="s">
        <v>164</v>
      </c>
      <c r="AH409" s="140"/>
      <c r="AI409" s="140"/>
      <c r="AJ409" s="140"/>
      <c r="AK409" s="140"/>
      <c r="AL409" s="140"/>
      <c r="AM409" s="140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140"/>
      <c r="AY409" s="140"/>
      <c r="AZ409" s="140"/>
      <c r="BA409" s="140"/>
      <c r="BB409" s="140"/>
      <c r="BC409" s="140"/>
      <c r="BD409" s="140"/>
      <c r="BE409" s="140"/>
      <c r="BF409" s="140"/>
      <c r="BG409" s="140"/>
      <c r="BH409" s="140"/>
    </row>
    <row r="410" spans="1:60" outlineLevel="1">
      <c r="A410" s="143"/>
      <c r="B410" s="144"/>
      <c r="C410" s="368" t="s">
        <v>527</v>
      </c>
      <c r="D410" s="369"/>
      <c r="E410" s="369"/>
      <c r="F410" s="369"/>
      <c r="G410" s="369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0"/>
      <c r="Z410" s="140"/>
      <c r="AA410" s="140"/>
      <c r="AB410" s="140"/>
      <c r="AC410" s="140"/>
      <c r="AD410" s="140"/>
      <c r="AE410" s="140"/>
      <c r="AF410" s="140"/>
      <c r="AG410" s="140" t="s">
        <v>164</v>
      </c>
      <c r="AH410" s="140"/>
      <c r="AI410" s="140"/>
      <c r="AJ410" s="140"/>
      <c r="AK410" s="140"/>
      <c r="AL410" s="140"/>
      <c r="AM410" s="140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140"/>
      <c r="AY410" s="140"/>
      <c r="AZ410" s="140"/>
      <c r="BA410" s="140"/>
      <c r="BB410" s="140"/>
      <c r="BC410" s="140"/>
      <c r="BD410" s="140"/>
      <c r="BE410" s="140"/>
      <c r="BF410" s="140"/>
      <c r="BG410" s="140"/>
      <c r="BH410" s="140"/>
    </row>
    <row r="411" spans="1:60" ht="24" outlineLevel="1">
      <c r="A411" s="143"/>
      <c r="B411" s="144"/>
      <c r="C411" s="368" t="s">
        <v>528</v>
      </c>
      <c r="D411" s="369"/>
      <c r="E411" s="369"/>
      <c r="F411" s="369"/>
      <c r="G411" s="369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0"/>
      <c r="Z411" s="140"/>
      <c r="AA411" s="140"/>
      <c r="AB411" s="140"/>
      <c r="AC411" s="140"/>
      <c r="AD411" s="140"/>
      <c r="AE411" s="140"/>
      <c r="AF411" s="140"/>
      <c r="AG411" s="140" t="s">
        <v>164</v>
      </c>
      <c r="AH411" s="140"/>
      <c r="AI411" s="140"/>
      <c r="AJ411" s="140"/>
      <c r="AK411" s="140"/>
      <c r="AL411" s="140"/>
      <c r="AM411" s="140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140"/>
      <c r="AY411" s="140"/>
      <c r="AZ411" s="140"/>
      <c r="BA411" s="171" t="str">
        <f>C411</f>
        <v>- při vodorovné dopravě po vodě : vyložení na hromady na suchu nebo na přeložení na dopravní prostředek na suchu do 15 m vodorovně a současně do 4 m svisle,</v>
      </c>
      <c r="BB411" s="140"/>
      <c r="BC411" s="140"/>
      <c r="BD411" s="140"/>
      <c r="BE411" s="140"/>
      <c r="BF411" s="140"/>
      <c r="BG411" s="140"/>
      <c r="BH411" s="140"/>
    </row>
    <row r="412" spans="1:60" outlineLevel="1">
      <c r="A412" s="143"/>
      <c r="B412" s="144"/>
      <c r="C412" s="368" t="s">
        <v>529</v>
      </c>
      <c r="D412" s="369"/>
      <c r="E412" s="369"/>
      <c r="F412" s="369"/>
      <c r="G412" s="369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0"/>
      <c r="Z412" s="140"/>
      <c r="AA412" s="140"/>
      <c r="AB412" s="140"/>
      <c r="AC412" s="140"/>
      <c r="AD412" s="140"/>
      <c r="AE412" s="140"/>
      <c r="AF412" s="140"/>
      <c r="AG412" s="140" t="s">
        <v>164</v>
      </c>
      <c r="AH412" s="140"/>
      <c r="AI412" s="140"/>
      <c r="AJ412" s="140"/>
      <c r="AK412" s="140"/>
      <c r="AL412" s="140"/>
      <c r="AM412" s="140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140"/>
      <c r="AY412" s="140"/>
      <c r="AZ412" s="140"/>
      <c r="BA412" s="140"/>
      <c r="BB412" s="140"/>
      <c r="BC412" s="140"/>
      <c r="BD412" s="140"/>
      <c r="BE412" s="140"/>
      <c r="BF412" s="140"/>
      <c r="BG412" s="140"/>
      <c r="BH412" s="140"/>
    </row>
    <row r="413" spans="1:60" outlineLevel="1">
      <c r="A413" s="161">
        <v>107</v>
      </c>
      <c r="B413" s="162" t="s">
        <v>530</v>
      </c>
      <c r="C413" s="173" t="s">
        <v>531</v>
      </c>
      <c r="D413" s="163" t="s">
        <v>167</v>
      </c>
      <c r="E413" s="164">
        <v>368.65483</v>
      </c>
      <c r="F413" s="284">
        <v>0</v>
      </c>
      <c r="G413" s="165">
        <f>ROUND(E413*F413,2)</f>
        <v>0</v>
      </c>
      <c r="H413" s="145">
        <v>0</v>
      </c>
      <c r="I413" s="145">
        <f>ROUND(E413*H413,2)</f>
        <v>0</v>
      </c>
      <c r="J413" s="145">
        <v>220</v>
      </c>
      <c r="K413" s="145">
        <f>ROUND(E413*J413,2)</f>
        <v>81104.06</v>
      </c>
      <c r="L413" s="145">
        <v>21</v>
      </c>
      <c r="M413" s="145">
        <f>G413*(1+L413/100)</f>
        <v>0</v>
      </c>
      <c r="N413" s="145">
        <v>0</v>
      </c>
      <c r="O413" s="145">
        <f>ROUND(E413*N413,2)</f>
        <v>0</v>
      </c>
      <c r="P413" s="145">
        <v>0</v>
      </c>
      <c r="Q413" s="145">
        <f>ROUND(E413*P413,2)</f>
        <v>0</v>
      </c>
      <c r="R413" s="145"/>
      <c r="S413" s="145" t="s">
        <v>147</v>
      </c>
      <c r="T413" s="145" t="s">
        <v>147</v>
      </c>
      <c r="U413" s="145">
        <v>0.49</v>
      </c>
      <c r="V413" s="145">
        <f>ROUND(E413*U413,2)</f>
        <v>180.64</v>
      </c>
      <c r="W413" s="145"/>
      <c r="X413" s="145" t="s">
        <v>524</v>
      </c>
      <c r="Y413" s="140"/>
      <c r="Z413" s="140"/>
      <c r="AA413" s="140"/>
      <c r="AB413" s="140"/>
      <c r="AC413" s="140"/>
      <c r="AD413" s="140"/>
      <c r="AE413" s="140"/>
      <c r="AF413" s="140"/>
      <c r="AG413" s="140" t="s">
        <v>525</v>
      </c>
      <c r="AH413" s="140"/>
      <c r="AI413" s="140"/>
      <c r="AJ413" s="140"/>
      <c r="AK413" s="140"/>
      <c r="AL413" s="140"/>
      <c r="AM413" s="140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140"/>
      <c r="AY413" s="140"/>
      <c r="AZ413" s="140"/>
      <c r="BA413" s="140"/>
      <c r="BB413" s="140"/>
      <c r="BC413" s="140"/>
      <c r="BD413" s="140"/>
      <c r="BE413" s="140"/>
      <c r="BF413" s="140"/>
      <c r="BG413" s="140"/>
      <c r="BH413" s="140"/>
    </row>
    <row r="414" spans="1:60" outlineLevel="1">
      <c r="A414" s="143"/>
      <c r="B414" s="144"/>
      <c r="C414" s="359" t="s">
        <v>532</v>
      </c>
      <c r="D414" s="360"/>
      <c r="E414" s="360"/>
      <c r="F414" s="360"/>
      <c r="G414" s="360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0"/>
      <c r="Z414" s="140"/>
      <c r="AA414" s="140"/>
      <c r="AB414" s="140"/>
      <c r="AC414" s="140"/>
      <c r="AD414" s="140"/>
      <c r="AE414" s="140"/>
      <c r="AF414" s="140"/>
      <c r="AG414" s="140" t="s">
        <v>164</v>
      </c>
      <c r="AH414" s="140"/>
      <c r="AI414" s="140"/>
      <c r="AJ414" s="140"/>
      <c r="AK414" s="140"/>
      <c r="AL414" s="140"/>
      <c r="AM414" s="140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140"/>
      <c r="AY414" s="140"/>
      <c r="AZ414" s="140"/>
      <c r="BA414" s="140"/>
      <c r="BB414" s="140"/>
      <c r="BC414" s="140"/>
      <c r="BD414" s="140"/>
      <c r="BE414" s="140"/>
      <c r="BF414" s="140"/>
      <c r="BG414" s="140"/>
      <c r="BH414" s="140"/>
    </row>
    <row r="415" spans="1:60" outlineLevel="1">
      <c r="A415" s="166">
        <v>108</v>
      </c>
      <c r="B415" s="167" t="s">
        <v>533</v>
      </c>
      <c r="C415" s="179" t="s">
        <v>534</v>
      </c>
      <c r="D415" s="168" t="s">
        <v>167</v>
      </c>
      <c r="E415" s="169">
        <v>368.65483</v>
      </c>
      <c r="F415" s="286">
        <v>0</v>
      </c>
      <c r="G415" s="170">
        <f>ROUND(E415*F415,2)</f>
        <v>0</v>
      </c>
      <c r="H415" s="145">
        <v>0</v>
      </c>
      <c r="I415" s="145">
        <f>ROUND(E415*H415,2)</f>
        <v>0</v>
      </c>
      <c r="J415" s="145">
        <v>15.7</v>
      </c>
      <c r="K415" s="145">
        <f>ROUND(E415*J415,2)</f>
        <v>5787.88</v>
      </c>
      <c r="L415" s="145">
        <v>21</v>
      </c>
      <c r="M415" s="145">
        <f>G415*(1+L415/100)</f>
        <v>0</v>
      </c>
      <c r="N415" s="145">
        <v>0</v>
      </c>
      <c r="O415" s="145">
        <f>ROUND(E415*N415,2)</f>
        <v>0</v>
      </c>
      <c r="P415" s="145">
        <v>0</v>
      </c>
      <c r="Q415" s="145">
        <f>ROUND(E415*P415,2)</f>
        <v>0</v>
      </c>
      <c r="R415" s="145"/>
      <c r="S415" s="145" t="s">
        <v>147</v>
      </c>
      <c r="T415" s="145" t="s">
        <v>147</v>
      </c>
      <c r="U415" s="145">
        <v>0</v>
      </c>
      <c r="V415" s="145">
        <f>ROUND(E415*U415,2)</f>
        <v>0</v>
      </c>
      <c r="W415" s="145"/>
      <c r="X415" s="145" t="s">
        <v>524</v>
      </c>
      <c r="Y415" s="140"/>
      <c r="Z415" s="140"/>
      <c r="AA415" s="140"/>
      <c r="AB415" s="140"/>
      <c r="AC415" s="140"/>
      <c r="AD415" s="140"/>
      <c r="AE415" s="140"/>
      <c r="AF415" s="140"/>
      <c r="AG415" s="140" t="s">
        <v>525</v>
      </c>
      <c r="AH415" s="140"/>
      <c r="AI415" s="140"/>
      <c r="AJ415" s="140"/>
      <c r="AK415" s="140"/>
      <c r="AL415" s="140"/>
      <c r="AM415" s="140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140"/>
      <c r="AY415" s="140"/>
      <c r="AZ415" s="140"/>
      <c r="BA415" s="140"/>
      <c r="BB415" s="140"/>
      <c r="BC415" s="140"/>
      <c r="BD415" s="140"/>
      <c r="BE415" s="140"/>
      <c r="BF415" s="140"/>
      <c r="BG415" s="140"/>
      <c r="BH415" s="140"/>
    </row>
    <row r="416" spans="1:60" outlineLevel="1">
      <c r="A416" s="166">
        <v>109</v>
      </c>
      <c r="B416" s="167" t="s">
        <v>535</v>
      </c>
      <c r="C416" s="179" t="s">
        <v>536</v>
      </c>
      <c r="D416" s="168" t="s">
        <v>167</v>
      </c>
      <c r="E416" s="169">
        <v>368.65483</v>
      </c>
      <c r="F416" s="286">
        <v>0</v>
      </c>
      <c r="G416" s="170">
        <f>ROUND(E416*F416,2)</f>
        <v>0</v>
      </c>
      <c r="H416" s="145">
        <v>0</v>
      </c>
      <c r="I416" s="145">
        <f>ROUND(E416*H416,2)</f>
        <v>0</v>
      </c>
      <c r="J416" s="145">
        <v>305.5</v>
      </c>
      <c r="K416" s="145">
        <f>ROUND(E416*J416,2)</f>
        <v>112624.05</v>
      </c>
      <c r="L416" s="145">
        <v>21</v>
      </c>
      <c r="M416" s="145">
        <f>G416*(1+L416/100)</f>
        <v>0</v>
      </c>
      <c r="N416" s="145">
        <v>0</v>
      </c>
      <c r="O416" s="145">
        <f>ROUND(E416*N416,2)</f>
        <v>0</v>
      </c>
      <c r="P416" s="145">
        <v>0</v>
      </c>
      <c r="Q416" s="145">
        <f>ROUND(E416*P416,2)</f>
        <v>0</v>
      </c>
      <c r="R416" s="145"/>
      <c r="S416" s="145" t="s">
        <v>147</v>
      </c>
      <c r="T416" s="145" t="s">
        <v>147</v>
      </c>
      <c r="U416" s="145">
        <v>0.94199999999999995</v>
      </c>
      <c r="V416" s="145">
        <f>ROUND(E416*U416,2)</f>
        <v>347.27</v>
      </c>
      <c r="W416" s="145"/>
      <c r="X416" s="145" t="s">
        <v>524</v>
      </c>
      <c r="Y416" s="140"/>
      <c r="Z416" s="140"/>
      <c r="AA416" s="140"/>
      <c r="AB416" s="140"/>
      <c r="AC416" s="140"/>
      <c r="AD416" s="140"/>
      <c r="AE416" s="140"/>
      <c r="AF416" s="140"/>
      <c r="AG416" s="140" t="s">
        <v>525</v>
      </c>
      <c r="AH416" s="140"/>
      <c r="AI416" s="140"/>
      <c r="AJ416" s="140"/>
      <c r="AK416" s="140"/>
      <c r="AL416" s="140"/>
      <c r="AM416" s="140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140"/>
      <c r="AY416" s="140"/>
      <c r="AZ416" s="140"/>
      <c r="BA416" s="140"/>
      <c r="BB416" s="140"/>
      <c r="BC416" s="140"/>
      <c r="BD416" s="140"/>
      <c r="BE416" s="140"/>
      <c r="BF416" s="140"/>
      <c r="BG416" s="140"/>
      <c r="BH416" s="140"/>
    </row>
    <row r="417" spans="1:60" outlineLevel="1">
      <c r="A417" s="166">
        <v>110</v>
      </c>
      <c r="B417" s="167" t="s">
        <v>537</v>
      </c>
      <c r="C417" s="179" t="s">
        <v>538</v>
      </c>
      <c r="D417" s="168" t="s">
        <v>167</v>
      </c>
      <c r="E417" s="169">
        <v>1843.27414</v>
      </c>
      <c r="F417" s="286">
        <v>0</v>
      </c>
      <c r="G417" s="170">
        <f>ROUND(E417*F417,2)</f>
        <v>0</v>
      </c>
      <c r="H417" s="145">
        <v>0</v>
      </c>
      <c r="I417" s="145">
        <f>ROUND(E417*H417,2)</f>
        <v>0</v>
      </c>
      <c r="J417" s="145">
        <v>34</v>
      </c>
      <c r="K417" s="145">
        <f>ROUND(E417*J417,2)</f>
        <v>62671.32</v>
      </c>
      <c r="L417" s="145">
        <v>21</v>
      </c>
      <c r="M417" s="145">
        <f>G417*(1+L417/100)</f>
        <v>0</v>
      </c>
      <c r="N417" s="145">
        <v>0</v>
      </c>
      <c r="O417" s="145">
        <f>ROUND(E417*N417,2)</f>
        <v>0</v>
      </c>
      <c r="P417" s="145">
        <v>0</v>
      </c>
      <c r="Q417" s="145">
        <f>ROUND(E417*P417,2)</f>
        <v>0</v>
      </c>
      <c r="R417" s="145"/>
      <c r="S417" s="145" t="s">
        <v>147</v>
      </c>
      <c r="T417" s="145" t="s">
        <v>147</v>
      </c>
      <c r="U417" s="145">
        <v>0.105</v>
      </c>
      <c r="V417" s="145">
        <f>ROUND(E417*U417,2)</f>
        <v>193.54</v>
      </c>
      <c r="W417" s="145"/>
      <c r="X417" s="145" t="s">
        <v>524</v>
      </c>
      <c r="Y417" s="140"/>
      <c r="Z417" s="140"/>
      <c r="AA417" s="140"/>
      <c r="AB417" s="140"/>
      <c r="AC417" s="140"/>
      <c r="AD417" s="140"/>
      <c r="AE417" s="140"/>
      <c r="AF417" s="140"/>
      <c r="AG417" s="140" t="s">
        <v>525</v>
      </c>
      <c r="AH417" s="140"/>
      <c r="AI417" s="140"/>
      <c r="AJ417" s="140"/>
      <c r="AK417" s="140"/>
      <c r="AL417" s="140"/>
      <c r="AM417" s="140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140"/>
      <c r="AY417" s="140"/>
      <c r="AZ417" s="140"/>
      <c r="BA417" s="140"/>
      <c r="BB417" s="140"/>
      <c r="BC417" s="140"/>
      <c r="BD417" s="140"/>
      <c r="BE417" s="140"/>
      <c r="BF417" s="140"/>
      <c r="BG417" s="140"/>
      <c r="BH417" s="140"/>
    </row>
    <row r="418" spans="1:60" outlineLevel="1">
      <c r="A418" s="161">
        <v>111</v>
      </c>
      <c r="B418" s="162" t="s">
        <v>539</v>
      </c>
      <c r="C418" s="173" t="s">
        <v>540</v>
      </c>
      <c r="D418" s="163" t="s">
        <v>167</v>
      </c>
      <c r="E418" s="164">
        <v>368.65483</v>
      </c>
      <c r="F418" s="284">
        <v>0</v>
      </c>
      <c r="G418" s="165">
        <f>ROUND(E418*F418,2)</f>
        <v>0</v>
      </c>
      <c r="H418" s="145">
        <v>0</v>
      </c>
      <c r="I418" s="145">
        <f>ROUND(E418*H418,2)</f>
        <v>0</v>
      </c>
      <c r="J418" s="145">
        <v>300</v>
      </c>
      <c r="K418" s="145">
        <f>ROUND(E418*J418,2)</f>
        <v>110596.45</v>
      </c>
      <c r="L418" s="145">
        <v>21</v>
      </c>
      <c r="M418" s="145">
        <f>G418*(1+L418/100)</f>
        <v>0</v>
      </c>
      <c r="N418" s="145">
        <v>0</v>
      </c>
      <c r="O418" s="145">
        <f>ROUND(E418*N418,2)</f>
        <v>0</v>
      </c>
      <c r="P418" s="145">
        <v>0</v>
      </c>
      <c r="Q418" s="145">
        <f>ROUND(E418*P418,2)</f>
        <v>0</v>
      </c>
      <c r="R418" s="145"/>
      <c r="S418" s="145" t="s">
        <v>147</v>
      </c>
      <c r="T418" s="145" t="s">
        <v>541</v>
      </c>
      <c r="U418" s="145">
        <v>0</v>
      </c>
      <c r="V418" s="145">
        <f>ROUND(E418*U418,2)</f>
        <v>0</v>
      </c>
      <c r="W418" s="145"/>
      <c r="X418" s="145" t="s">
        <v>524</v>
      </c>
      <c r="Y418" s="140"/>
      <c r="Z418" s="140"/>
      <c r="AA418" s="140"/>
      <c r="AB418" s="140"/>
      <c r="AC418" s="140"/>
      <c r="AD418" s="140"/>
      <c r="AE418" s="140"/>
      <c r="AF418" s="140"/>
      <c r="AG418" s="140" t="s">
        <v>525</v>
      </c>
      <c r="AH418" s="140"/>
      <c r="AI418" s="140"/>
      <c r="AJ418" s="140"/>
      <c r="AK418" s="140"/>
      <c r="AL418" s="140"/>
      <c r="AM418" s="140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140"/>
      <c r="AY418" s="140"/>
      <c r="AZ418" s="140"/>
      <c r="BA418" s="140"/>
      <c r="BB418" s="140"/>
      <c r="BC418" s="140"/>
      <c r="BD418" s="140"/>
      <c r="BE418" s="140"/>
      <c r="BF418" s="140"/>
      <c r="BG418" s="140"/>
      <c r="BH418" s="140"/>
    </row>
    <row r="419" spans="1:60">
      <c r="A419" s="5"/>
      <c r="B419" s="6"/>
      <c r="C419" s="180"/>
      <c r="D419" s="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AE419">
        <v>15</v>
      </c>
      <c r="AF419">
        <v>21</v>
      </c>
    </row>
    <row r="420" spans="1:60" s="34" customFormat="1" ht="14">
      <c r="B420" s="182"/>
      <c r="C420" s="183" t="s">
        <v>663</v>
      </c>
      <c r="D420" s="184"/>
      <c r="G420" s="185">
        <f>SUM(G407,G403,G399,G388,G378,G371,G347,G343,G327,G319,G306,G302,G294,G292,G288,G226,G217,G202,G173,G170,G152,G117,G100,G39,G34,G8)</f>
        <v>0</v>
      </c>
      <c r="AG420" s="34" t="s">
        <v>542</v>
      </c>
    </row>
    <row r="421" spans="1:60">
      <c r="D421" s="131"/>
    </row>
    <row r="422" spans="1:60">
      <c r="D422" s="131"/>
    </row>
    <row r="423" spans="1:60">
      <c r="D423" s="131"/>
    </row>
    <row r="424" spans="1:60">
      <c r="D424" s="131"/>
    </row>
    <row r="425" spans="1:60">
      <c r="D425" s="131"/>
    </row>
    <row r="426" spans="1:60">
      <c r="D426" s="131"/>
    </row>
    <row r="427" spans="1:60">
      <c r="D427" s="131"/>
    </row>
    <row r="428" spans="1:60">
      <c r="D428" s="131"/>
    </row>
    <row r="429" spans="1:60">
      <c r="D429" s="131"/>
    </row>
    <row r="430" spans="1:60">
      <c r="D430" s="131"/>
    </row>
    <row r="431" spans="1:60">
      <c r="D431" s="131"/>
    </row>
    <row r="432" spans="1:60">
      <c r="D432" s="131"/>
    </row>
    <row r="433" spans="4:4">
      <c r="D433" s="131"/>
    </row>
    <row r="434" spans="4:4">
      <c r="D434" s="131"/>
    </row>
    <row r="435" spans="4:4">
      <c r="D435" s="131"/>
    </row>
    <row r="436" spans="4:4">
      <c r="D436" s="131"/>
    </row>
    <row r="437" spans="4:4">
      <c r="D437" s="131"/>
    </row>
    <row r="438" spans="4:4">
      <c r="D438" s="131"/>
    </row>
    <row r="439" spans="4:4">
      <c r="D439" s="131"/>
    </row>
    <row r="440" spans="4:4">
      <c r="D440" s="131"/>
    </row>
    <row r="441" spans="4:4">
      <c r="D441" s="131"/>
    </row>
    <row r="442" spans="4:4">
      <c r="D442" s="131"/>
    </row>
    <row r="443" spans="4:4">
      <c r="D443" s="131"/>
    </row>
    <row r="444" spans="4:4">
      <c r="D444" s="131"/>
    </row>
    <row r="445" spans="4:4">
      <c r="D445" s="131"/>
    </row>
    <row r="446" spans="4:4">
      <c r="D446" s="131"/>
    </row>
    <row r="447" spans="4:4">
      <c r="D447" s="131"/>
    </row>
    <row r="448" spans="4:4">
      <c r="D448" s="131"/>
    </row>
    <row r="449" spans="4:4">
      <c r="D449" s="131"/>
    </row>
    <row r="450" spans="4:4">
      <c r="D450" s="131"/>
    </row>
    <row r="451" spans="4:4">
      <c r="D451" s="131"/>
    </row>
    <row r="452" spans="4:4">
      <c r="D452" s="131"/>
    </row>
    <row r="453" spans="4:4">
      <c r="D453" s="131"/>
    </row>
    <row r="454" spans="4:4">
      <c r="D454" s="131"/>
    </row>
    <row r="455" spans="4:4">
      <c r="D455" s="131"/>
    </row>
    <row r="456" spans="4:4">
      <c r="D456" s="131"/>
    </row>
    <row r="457" spans="4:4">
      <c r="D457" s="131"/>
    </row>
    <row r="458" spans="4:4">
      <c r="D458" s="131"/>
    </row>
    <row r="459" spans="4:4">
      <c r="D459" s="131"/>
    </row>
    <row r="460" spans="4:4">
      <c r="D460" s="131"/>
    </row>
    <row r="461" spans="4:4">
      <c r="D461" s="131"/>
    </row>
    <row r="462" spans="4:4">
      <c r="D462" s="131"/>
    </row>
    <row r="463" spans="4:4">
      <c r="D463" s="131"/>
    </row>
    <row r="464" spans="4:4">
      <c r="D464" s="131"/>
    </row>
    <row r="465" spans="4:4">
      <c r="D465" s="131"/>
    </row>
    <row r="466" spans="4:4">
      <c r="D466" s="131"/>
    </row>
    <row r="467" spans="4:4">
      <c r="D467" s="131"/>
    </row>
    <row r="468" spans="4:4">
      <c r="D468" s="131"/>
    </row>
    <row r="469" spans="4:4">
      <c r="D469" s="131"/>
    </row>
    <row r="470" spans="4:4">
      <c r="D470" s="131"/>
    </row>
    <row r="471" spans="4:4">
      <c r="D471" s="131"/>
    </row>
    <row r="472" spans="4:4">
      <c r="D472" s="131"/>
    </row>
    <row r="473" spans="4:4">
      <c r="D473" s="131"/>
    </row>
    <row r="474" spans="4:4">
      <c r="D474" s="131"/>
    </row>
    <row r="475" spans="4:4">
      <c r="D475" s="131"/>
    </row>
    <row r="476" spans="4:4">
      <c r="D476" s="131"/>
    </row>
    <row r="477" spans="4:4">
      <c r="D477" s="131"/>
    </row>
    <row r="478" spans="4:4">
      <c r="D478" s="131"/>
    </row>
    <row r="479" spans="4:4">
      <c r="D479" s="131"/>
    </row>
    <row r="480" spans="4:4">
      <c r="D480" s="131"/>
    </row>
    <row r="481" spans="4:4">
      <c r="D481" s="131"/>
    </row>
    <row r="482" spans="4:4">
      <c r="D482" s="131"/>
    </row>
    <row r="483" spans="4:4">
      <c r="D483" s="131"/>
    </row>
    <row r="484" spans="4:4">
      <c r="D484" s="131"/>
    </row>
    <row r="485" spans="4:4">
      <c r="D485" s="131"/>
    </row>
    <row r="486" spans="4:4">
      <c r="D486" s="131"/>
    </row>
    <row r="487" spans="4:4">
      <c r="D487" s="131"/>
    </row>
    <row r="488" spans="4:4">
      <c r="D488" s="131"/>
    </row>
    <row r="489" spans="4:4">
      <c r="D489" s="131"/>
    </row>
    <row r="490" spans="4:4">
      <c r="D490" s="131"/>
    </row>
    <row r="491" spans="4:4">
      <c r="D491" s="131"/>
    </row>
    <row r="492" spans="4:4">
      <c r="D492" s="131"/>
    </row>
    <row r="493" spans="4:4">
      <c r="D493" s="131"/>
    </row>
    <row r="494" spans="4:4">
      <c r="D494" s="131"/>
    </row>
    <row r="495" spans="4:4">
      <c r="D495" s="131"/>
    </row>
    <row r="496" spans="4:4">
      <c r="D496" s="131"/>
    </row>
    <row r="497" spans="4:4">
      <c r="D497" s="131"/>
    </row>
    <row r="498" spans="4:4">
      <c r="D498" s="131"/>
    </row>
    <row r="499" spans="4:4">
      <c r="D499" s="131"/>
    </row>
    <row r="500" spans="4:4">
      <c r="D500" s="131"/>
    </row>
    <row r="501" spans="4:4">
      <c r="D501" s="131"/>
    </row>
    <row r="502" spans="4:4">
      <c r="D502" s="131"/>
    </row>
    <row r="503" spans="4:4">
      <c r="D503" s="131"/>
    </row>
    <row r="504" spans="4:4">
      <c r="D504" s="131"/>
    </row>
    <row r="505" spans="4:4">
      <c r="D505" s="131"/>
    </row>
    <row r="506" spans="4:4">
      <c r="D506" s="131"/>
    </row>
    <row r="507" spans="4:4">
      <c r="D507" s="131"/>
    </row>
    <row r="508" spans="4:4">
      <c r="D508" s="131"/>
    </row>
    <row r="509" spans="4:4">
      <c r="D509" s="131"/>
    </row>
    <row r="510" spans="4:4">
      <c r="D510" s="131"/>
    </row>
    <row r="511" spans="4:4">
      <c r="D511" s="131"/>
    </row>
    <row r="512" spans="4:4">
      <c r="D512" s="131"/>
    </row>
    <row r="513" spans="4:4">
      <c r="D513" s="131"/>
    </row>
    <row r="514" spans="4:4">
      <c r="D514" s="131"/>
    </row>
    <row r="515" spans="4:4">
      <c r="D515" s="131"/>
    </row>
    <row r="516" spans="4:4">
      <c r="D516" s="131"/>
    </row>
    <row r="517" spans="4:4">
      <c r="D517" s="131"/>
    </row>
    <row r="518" spans="4:4">
      <c r="D518" s="131"/>
    </row>
    <row r="519" spans="4:4">
      <c r="D519" s="131"/>
    </row>
    <row r="520" spans="4:4">
      <c r="D520" s="131"/>
    </row>
    <row r="521" spans="4:4">
      <c r="D521" s="131"/>
    </row>
    <row r="522" spans="4:4">
      <c r="D522" s="131"/>
    </row>
    <row r="523" spans="4:4">
      <c r="D523" s="131"/>
    </row>
    <row r="524" spans="4:4">
      <c r="D524" s="131"/>
    </row>
    <row r="525" spans="4:4">
      <c r="D525" s="131"/>
    </row>
    <row r="526" spans="4:4">
      <c r="D526" s="131"/>
    </row>
    <row r="527" spans="4:4">
      <c r="D527" s="131"/>
    </row>
    <row r="528" spans="4:4">
      <c r="D528" s="131"/>
    </row>
    <row r="529" spans="4:4">
      <c r="D529" s="131"/>
    </row>
    <row r="530" spans="4:4">
      <c r="D530" s="131"/>
    </row>
    <row r="531" spans="4:4">
      <c r="D531" s="131"/>
    </row>
    <row r="532" spans="4:4">
      <c r="D532" s="131"/>
    </row>
    <row r="533" spans="4:4">
      <c r="D533" s="131"/>
    </row>
    <row r="534" spans="4:4">
      <c r="D534" s="131"/>
    </row>
    <row r="535" spans="4:4">
      <c r="D535" s="131"/>
    </row>
    <row r="536" spans="4:4">
      <c r="D536" s="131"/>
    </row>
    <row r="537" spans="4:4">
      <c r="D537" s="131"/>
    </row>
    <row r="538" spans="4:4">
      <c r="D538" s="131"/>
    </row>
    <row r="539" spans="4:4">
      <c r="D539" s="131"/>
    </row>
    <row r="540" spans="4:4">
      <c r="D540" s="131"/>
    </row>
    <row r="541" spans="4:4">
      <c r="D541" s="131"/>
    </row>
    <row r="542" spans="4:4">
      <c r="D542" s="131"/>
    </row>
    <row r="543" spans="4:4">
      <c r="D543" s="131"/>
    </row>
    <row r="544" spans="4:4">
      <c r="D544" s="131"/>
    </row>
    <row r="545" spans="4:4">
      <c r="D545" s="131"/>
    </row>
    <row r="546" spans="4:4">
      <c r="D546" s="131"/>
    </row>
    <row r="547" spans="4:4">
      <c r="D547" s="131"/>
    </row>
    <row r="548" spans="4:4">
      <c r="D548" s="131"/>
    </row>
    <row r="549" spans="4:4">
      <c r="D549" s="131"/>
    </row>
    <row r="550" spans="4:4">
      <c r="D550" s="131"/>
    </row>
    <row r="551" spans="4:4">
      <c r="D551" s="131"/>
    </row>
    <row r="552" spans="4:4">
      <c r="D552" s="131"/>
    </row>
    <row r="553" spans="4:4">
      <c r="D553" s="131"/>
    </row>
    <row r="554" spans="4:4">
      <c r="D554" s="131"/>
    </row>
    <row r="555" spans="4:4">
      <c r="D555" s="131"/>
    </row>
    <row r="556" spans="4:4">
      <c r="D556" s="131"/>
    </row>
    <row r="557" spans="4:4">
      <c r="D557" s="131"/>
    </row>
    <row r="558" spans="4:4">
      <c r="D558" s="131"/>
    </row>
    <row r="559" spans="4:4">
      <c r="D559" s="131"/>
    </row>
    <row r="560" spans="4:4">
      <c r="D560" s="131"/>
    </row>
    <row r="561" spans="4:4">
      <c r="D561" s="131"/>
    </row>
    <row r="562" spans="4:4">
      <c r="D562" s="131"/>
    </row>
    <row r="563" spans="4:4">
      <c r="D563" s="131"/>
    </row>
    <row r="564" spans="4:4">
      <c r="D564" s="131"/>
    </row>
    <row r="565" spans="4:4">
      <c r="D565" s="131"/>
    </row>
    <row r="566" spans="4:4">
      <c r="D566" s="131"/>
    </row>
    <row r="567" spans="4:4">
      <c r="D567" s="131"/>
    </row>
    <row r="568" spans="4:4">
      <c r="D568" s="131"/>
    </row>
    <row r="569" spans="4:4">
      <c r="D569" s="131"/>
    </row>
    <row r="570" spans="4:4">
      <c r="D570" s="131"/>
    </row>
    <row r="571" spans="4:4">
      <c r="D571" s="131"/>
    </row>
    <row r="572" spans="4:4">
      <c r="D572" s="131"/>
    </row>
    <row r="573" spans="4:4">
      <c r="D573" s="131"/>
    </row>
    <row r="574" spans="4:4">
      <c r="D574" s="131"/>
    </row>
    <row r="575" spans="4:4">
      <c r="D575" s="131"/>
    </row>
    <row r="576" spans="4:4">
      <c r="D576" s="131"/>
    </row>
    <row r="577" spans="4:4">
      <c r="D577" s="131"/>
    </row>
    <row r="578" spans="4:4">
      <c r="D578" s="131"/>
    </row>
    <row r="579" spans="4:4">
      <c r="D579" s="131"/>
    </row>
    <row r="580" spans="4:4">
      <c r="D580" s="131"/>
    </row>
    <row r="581" spans="4:4">
      <c r="D581" s="131"/>
    </row>
    <row r="582" spans="4:4">
      <c r="D582" s="131"/>
    </row>
    <row r="583" spans="4:4">
      <c r="D583" s="131"/>
    </row>
    <row r="584" spans="4:4">
      <c r="D584" s="131"/>
    </row>
    <row r="585" spans="4:4">
      <c r="D585" s="131"/>
    </row>
    <row r="586" spans="4:4">
      <c r="D586" s="131"/>
    </row>
    <row r="587" spans="4:4">
      <c r="D587" s="131"/>
    </row>
    <row r="588" spans="4:4">
      <c r="D588" s="131"/>
    </row>
    <row r="589" spans="4:4">
      <c r="D589" s="131"/>
    </row>
    <row r="590" spans="4:4">
      <c r="D590" s="131"/>
    </row>
    <row r="591" spans="4:4">
      <c r="D591" s="131"/>
    </row>
    <row r="592" spans="4:4">
      <c r="D592" s="131"/>
    </row>
    <row r="593" spans="4:4">
      <c r="D593" s="131"/>
    </row>
    <row r="594" spans="4:4">
      <c r="D594" s="131"/>
    </row>
    <row r="595" spans="4:4">
      <c r="D595" s="131"/>
    </row>
    <row r="596" spans="4:4">
      <c r="D596" s="131"/>
    </row>
    <row r="597" spans="4:4">
      <c r="D597" s="131"/>
    </row>
    <row r="598" spans="4:4">
      <c r="D598" s="131"/>
    </row>
    <row r="599" spans="4:4">
      <c r="D599" s="131"/>
    </row>
    <row r="600" spans="4:4">
      <c r="D600" s="131"/>
    </row>
    <row r="601" spans="4:4">
      <c r="D601" s="131"/>
    </row>
    <row r="602" spans="4:4">
      <c r="D602" s="131"/>
    </row>
    <row r="603" spans="4:4">
      <c r="D603" s="131"/>
    </row>
    <row r="604" spans="4:4">
      <c r="D604" s="131"/>
    </row>
    <row r="605" spans="4:4">
      <c r="D605" s="131"/>
    </row>
    <row r="606" spans="4:4">
      <c r="D606" s="131"/>
    </row>
    <row r="607" spans="4:4">
      <c r="D607" s="131"/>
    </row>
    <row r="608" spans="4:4">
      <c r="D608" s="131"/>
    </row>
    <row r="609" spans="4:4">
      <c r="D609" s="131"/>
    </row>
    <row r="610" spans="4:4">
      <c r="D610" s="131"/>
    </row>
    <row r="611" spans="4:4">
      <c r="D611" s="131"/>
    </row>
    <row r="612" spans="4:4">
      <c r="D612" s="131"/>
    </row>
    <row r="613" spans="4:4">
      <c r="D613" s="131"/>
    </row>
    <row r="614" spans="4:4">
      <c r="D614" s="131"/>
    </row>
    <row r="615" spans="4:4">
      <c r="D615" s="131"/>
    </row>
    <row r="616" spans="4:4">
      <c r="D616" s="131"/>
    </row>
    <row r="617" spans="4:4">
      <c r="D617" s="131"/>
    </row>
    <row r="618" spans="4:4">
      <c r="D618" s="131"/>
    </row>
    <row r="619" spans="4:4">
      <c r="D619" s="131"/>
    </row>
    <row r="620" spans="4:4">
      <c r="D620" s="131"/>
    </row>
    <row r="621" spans="4:4">
      <c r="D621" s="131"/>
    </row>
    <row r="622" spans="4:4">
      <c r="D622" s="131"/>
    </row>
    <row r="623" spans="4:4">
      <c r="D623" s="131"/>
    </row>
    <row r="624" spans="4:4">
      <c r="D624" s="131"/>
    </row>
    <row r="625" spans="4:4">
      <c r="D625" s="131"/>
    </row>
    <row r="626" spans="4:4">
      <c r="D626" s="131"/>
    </row>
    <row r="627" spans="4:4">
      <c r="D627" s="131"/>
    </row>
    <row r="628" spans="4:4">
      <c r="D628" s="131"/>
    </row>
    <row r="629" spans="4:4">
      <c r="D629" s="131"/>
    </row>
    <row r="630" spans="4:4">
      <c r="D630" s="131"/>
    </row>
    <row r="631" spans="4:4">
      <c r="D631" s="131"/>
    </row>
    <row r="632" spans="4:4">
      <c r="D632" s="131"/>
    </row>
    <row r="633" spans="4:4">
      <c r="D633" s="131"/>
    </row>
    <row r="634" spans="4:4">
      <c r="D634" s="131"/>
    </row>
    <row r="635" spans="4:4">
      <c r="D635" s="131"/>
    </row>
    <row r="636" spans="4:4">
      <c r="D636" s="131"/>
    </row>
    <row r="637" spans="4:4">
      <c r="D637" s="131"/>
    </row>
    <row r="638" spans="4:4">
      <c r="D638" s="131"/>
    </row>
    <row r="639" spans="4:4">
      <c r="D639" s="131"/>
    </row>
    <row r="640" spans="4:4">
      <c r="D640" s="131"/>
    </row>
    <row r="641" spans="4:4">
      <c r="D641" s="131"/>
    </row>
    <row r="642" spans="4:4">
      <c r="D642" s="131"/>
    </row>
    <row r="643" spans="4:4">
      <c r="D643" s="131"/>
    </row>
    <row r="644" spans="4:4">
      <c r="D644" s="131"/>
    </row>
    <row r="645" spans="4:4">
      <c r="D645" s="131"/>
    </row>
    <row r="646" spans="4:4">
      <c r="D646" s="131"/>
    </row>
    <row r="647" spans="4:4">
      <c r="D647" s="131"/>
    </row>
    <row r="648" spans="4:4">
      <c r="D648" s="131"/>
    </row>
    <row r="649" spans="4:4">
      <c r="D649" s="131"/>
    </row>
    <row r="650" spans="4:4">
      <c r="D650" s="131"/>
    </row>
    <row r="651" spans="4:4">
      <c r="D651" s="131"/>
    </row>
    <row r="652" spans="4:4">
      <c r="D652" s="131"/>
    </row>
    <row r="653" spans="4:4">
      <c r="D653" s="131"/>
    </row>
    <row r="654" spans="4:4">
      <c r="D654" s="131"/>
    </row>
    <row r="655" spans="4:4">
      <c r="D655" s="131"/>
    </row>
    <row r="656" spans="4:4">
      <c r="D656" s="131"/>
    </row>
    <row r="657" spans="4:4">
      <c r="D657" s="131"/>
    </row>
    <row r="658" spans="4:4">
      <c r="D658" s="131"/>
    </row>
    <row r="659" spans="4:4">
      <c r="D659" s="131"/>
    </row>
    <row r="660" spans="4:4">
      <c r="D660" s="131"/>
    </row>
    <row r="661" spans="4:4">
      <c r="D661" s="131"/>
    </row>
    <row r="662" spans="4:4">
      <c r="D662" s="131"/>
    </row>
    <row r="663" spans="4:4">
      <c r="D663" s="131"/>
    </row>
    <row r="664" spans="4:4">
      <c r="D664" s="131"/>
    </row>
    <row r="665" spans="4:4">
      <c r="D665" s="131"/>
    </row>
    <row r="666" spans="4:4">
      <c r="D666" s="131"/>
    </row>
    <row r="667" spans="4:4">
      <c r="D667" s="131"/>
    </row>
    <row r="668" spans="4:4">
      <c r="D668" s="131"/>
    </row>
    <row r="669" spans="4:4">
      <c r="D669" s="131"/>
    </row>
    <row r="670" spans="4:4">
      <c r="D670" s="131"/>
    </row>
    <row r="671" spans="4:4">
      <c r="D671" s="131"/>
    </row>
    <row r="672" spans="4:4">
      <c r="D672" s="131"/>
    </row>
    <row r="673" spans="4:4">
      <c r="D673" s="131"/>
    </row>
    <row r="674" spans="4:4">
      <c r="D674" s="131"/>
    </row>
    <row r="675" spans="4:4">
      <c r="D675" s="131"/>
    </row>
    <row r="676" spans="4:4">
      <c r="D676" s="131"/>
    </row>
    <row r="677" spans="4:4">
      <c r="D677" s="131"/>
    </row>
    <row r="678" spans="4:4">
      <c r="D678" s="131"/>
    </row>
    <row r="679" spans="4:4">
      <c r="D679" s="131"/>
    </row>
    <row r="680" spans="4:4">
      <c r="D680" s="131"/>
    </row>
    <row r="681" spans="4:4">
      <c r="D681" s="131"/>
    </row>
    <row r="682" spans="4:4">
      <c r="D682" s="131"/>
    </row>
    <row r="683" spans="4:4">
      <c r="D683" s="131"/>
    </row>
    <row r="684" spans="4:4">
      <c r="D684" s="131"/>
    </row>
    <row r="685" spans="4:4">
      <c r="D685" s="131"/>
    </row>
    <row r="686" spans="4:4">
      <c r="D686" s="131"/>
    </row>
    <row r="687" spans="4:4">
      <c r="D687" s="131"/>
    </row>
    <row r="688" spans="4:4">
      <c r="D688" s="131"/>
    </row>
    <row r="689" spans="4:4">
      <c r="D689" s="131"/>
    </row>
    <row r="690" spans="4:4">
      <c r="D690" s="131"/>
    </row>
    <row r="691" spans="4:4">
      <c r="D691" s="131"/>
    </row>
    <row r="692" spans="4:4">
      <c r="D692" s="131"/>
    </row>
    <row r="693" spans="4:4">
      <c r="D693" s="131"/>
    </row>
    <row r="694" spans="4:4">
      <c r="D694" s="131"/>
    </row>
    <row r="695" spans="4:4">
      <c r="D695" s="131"/>
    </row>
    <row r="696" spans="4:4">
      <c r="D696" s="131"/>
    </row>
    <row r="697" spans="4:4">
      <c r="D697" s="131"/>
    </row>
    <row r="698" spans="4:4">
      <c r="D698" s="131"/>
    </row>
    <row r="699" spans="4:4">
      <c r="D699" s="131"/>
    </row>
    <row r="700" spans="4:4">
      <c r="D700" s="131"/>
    </row>
    <row r="701" spans="4:4">
      <c r="D701" s="131"/>
    </row>
    <row r="702" spans="4:4">
      <c r="D702" s="131"/>
    </row>
    <row r="703" spans="4:4">
      <c r="D703" s="131"/>
    </row>
    <row r="704" spans="4:4">
      <c r="D704" s="131"/>
    </row>
    <row r="705" spans="4:4">
      <c r="D705" s="131"/>
    </row>
    <row r="706" spans="4:4">
      <c r="D706" s="131"/>
    </row>
    <row r="707" spans="4:4">
      <c r="D707" s="131"/>
    </row>
    <row r="708" spans="4:4">
      <c r="D708" s="131"/>
    </row>
    <row r="709" spans="4:4">
      <c r="D709" s="131"/>
    </row>
    <row r="710" spans="4:4">
      <c r="D710" s="131"/>
    </row>
    <row r="711" spans="4:4">
      <c r="D711" s="131"/>
    </row>
    <row r="712" spans="4:4">
      <c r="D712" s="131"/>
    </row>
    <row r="713" spans="4:4">
      <c r="D713" s="131"/>
    </row>
    <row r="714" spans="4:4">
      <c r="D714" s="131"/>
    </row>
    <row r="715" spans="4:4">
      <c r="D715" s="131"/>
    </row>
    <row r="716" spans="4:4">
      <c r="D716" s="131"/>
    </row>
    <row r="717" spans="4:4">
      <c r="D717" s="131"/>
    </row>
    <row r="718" spans="4:4">
      <c r="D718" s="131"/>
    </row>
    <row r="719" spans="4:4">
      <c r="D719" s="131"/>
    </row>
    <row r="720" spans="4:4">
      <c r="D720" s="131"/>
    </row>
    <row r="721" spans="4:4">
      <c r="D721" s="131"/>
    </row>
    <row r="722" spans="4:4">
      <c r="D722" s="131"/>
    </row>
    <row r="723" spans="4:4">
      <c r="D723" s="131"/>
    </row>
    <row r="724" spans="4:4">
      <c r="D724" s="131"/>
    </row>
    <row r="725" spans="4:4">
      <c r="D725" s="131"/>
    </row>
    <row r="726" spans="4:4">
      <c r="D726" s="131"/>
    </row>
    <row r="727" spans="4:4">
      <c r="D727" s="131"/>
    </row>
    <row r="728" spans="4:4">
      <c r="D728" s="131"/>
    </row>
    <row r="729" spans="4:4">
      <c r="D729" s="131"/>
    </row>
    <row r="730" spans="4:4">
      <c r="D730" s="131"/>
    </row>
    <row r="731" spans="4:4">
      <c r="D731" s="131"/>
    </row>
    <row r="732" spans="4:4">
      <c r="D732" s="131"/>
    </row>
    <row r="733" spans="4:4">
      <c r="D733" s="131"/>
    </row>
    <row r="734" spans="4:4">
      <c r="D734" s="131"/>
    </row>
    <row r="735" spans="4:4">
      <c r="D735" s="131"/>
    </row>
    <row r="736" spans="4:4">
      <c r="D736" s="131"/>
    </row>
    <row r="737" spans="4:4">
      <c r="D737" s="131"/>
    </row>
    <row r="738" spans="4:4">
      <c r="D738" s="131"/>
    </row>
    <row r="739" spans="4:4">
      <c r="D739" s="131"/>
    </row>
    <row r="740" spans="4:4">
      <c r="D740" s="131"/>
    </row>
    <row r="741" spans="4:4">
      <c r="D741" s="131"/>
    </row>
    <row r="742" spans="4:4">
      <c r="D742" s="131"/>
    </row>
    <row r="743" spans="4:4">
      <c r="D743" s="131"/>
    </row>
    <row r="744" spans="4:4">
      <c r="D744" s="131"/>
    </row>
    <row r="745" spans="4:4">
      <c r="D745" s="131"/>
    </row>
    <row r="746" spans="4:4">
      <c r="D746" s="131"/>
    </row>
    <row r="747" spans="4:4">
      <c r="D747" s="131"/>
    </row>
    <row r="748" spans="4:4">
      <c r="D748" s="131"/>
    </row>
    <row r="749" spans="4:4">
      <c r="D749" s="131"/>
    </row>
    <row r="750" spans="4:4">
      <c r="D750" s="131"/>
    </row>
    <row r="751" spans="4:4">
      <c r="D751" s="131"/>
    </row>
    <row r="752" spans="4:4">
      <c r="D752" s="131"/>
    </row>
    <row r="753" spans="4:4">
      <c r="D753" s="131"/>
    </row>
    <row r="754" spans="4:4">
      <c r="D754" s="131"/>
    </row>
    <row r="755" spans="4:4">
      <c r="D755" s="131"/>
    </row>
    <row r="756" spans="4:4">
      <c r="D756" s="131"/>
    </row>
    <row r="757" spans="4:4">
      <c r="D757" s="131"/>
    </row>
    <row r="758" spans="4:4">
      <c r="D758" s="131"/>
    </row>
    <row r="759" spans="4:4">
      <c r="D759" s="131"/>
    </row>
    <row r="760" spans="4:4">
      <c r="D760" s="131"/>
    </row>
    <row r="761" spans="4:4">
      <c r="D761" s="131"/>
    </row>
    <row r="762" spans="4:4">
      <c r="D762" s="131"/>
    </row>
    <row r="763" spans="4:4">
      <c r="D763" s="131"/>
    </row>
    <row r="764" spans="4:4">
      <c r="D764" s="131"/>
    </row>
    <row r="765" spans="4:4">
      <c r="D765" s="131"/>
    </row>
    <row r="766" spans="4:4">
      <c r="D766" s="131"/>
    </row>
    <row r="767" spans="4:4">
      <c r="D767" s="131"/>
    </row>
    <row r="768" spans="4:4">
      <c r="D768" s="131"/>
    </row>
    <row r="769" spans="4:4">
      <c r="D769" s="131"/>
    </row>
    <row r="770" spans="4:4">
      <c r="D770" s="131"/>
    </row>
    <row r="771" spans="4:4">
      <c r="D771" s="131"/>
    </row>
    <row r="772" spans="4:4">
      <c r="D772" s="131"/>
    </row>
    <row r="773" spans="4:4">
      <c r="D773" s="131"/>
    </row>
    <row r="774" spans="4:4">
      <c r="D774" s="131"/>
    </row>
    <row r="775" spans="4:4">
      <c r="D775" s="131"/>
    </row>
    <row r="776" spans="4:4">
      <c r="D776" s="131"/>
    </row>
    <row r="777" spans="4:4">
      <c r="D777" s="131"/>
    </row>
    <row r="778" spans="4:4">
      <c r="D778" s="131"/>
    </row>
    <row r="779" spans="4:4">
      <c r="D779" s="131"/>
    </row>
    <row r="780" spans="4:4">
      <c r="D780" s="131"/>
    </row>
    <row r="781" spans="4:4">
      <c r="D781" s="131"/>
    </row>
    <row r="782" spans="4:4">
      <c r="D782" s="131"/>
    </row>
    <row r="783" spans="4:4">
      <c r="D783" s="131"/>
    </row>
    <row r="784" spans="4:4">
      <c r="D784" s="131"/>
    </row>
    <row r="785" spans="4:4">
      <c r="D785" s="131"/>
    </row>
    <row r="786" spans="4:4">
      <c r="D786" s="131"/>
    </row>
    <row r="787" spans="4:4">
      <c r="D787" s="131"/>
    </row>
    <row r="788" spans="4:4">
      <c r="D788" s="131"/>
    </row>
    <row r="789" spans="4:4">
      <c r="D789" s="131"/>
    </row>
    <row r="790" spans="4:4">
      <c r="D790" s="131"/>
    </row>
    <row r="791" spans="4:4">
      <c r="D791" s="131"/>
    </row>
    <row r="792" spans="4:4">
      <c r="D792" s="131"/>
    </row>
    <row r="793" spans="4:4">
      <c r="D793" s="131"/>
    </row>
    <row r="794" spans="4:4">
      <c r="D794" s="131"/>
    </row>
    <row r="795" spans="4:4">
      <c r="D795" s="131"/>
    </row>
    <row r="796" spans="4:4">
      <c r="D796" s="131"/>
    </row>
    <row r="797" spans="4:4">
      <c r="D797" s="131"/>
    </row>
    <row r="798" spans="4:4">
      <c r="D798" s="131"/>
    </row>
    <row r="799" spans="4:4">
      <c r="D799" s="131"/>
    </row>
    <row r="800" spans="4:4">
      <c r="D800" s="131"/>
    </row>
    <row r="801" spans="4:4">
      <c r="D801" s="131"/>
    </row>
    <row r="802" spans="4:4">
      <c r="D802" s="131"/>
    </row>
    <row r="803" spans="4:4">
      <c r="D803" s="131"/>
    </row>
    <row r="804" spans="4:4">
      <c r="D804" s="131"/>
    </row>
    <row r="805" spans="4:4">
      <c r="D805" s="131"/>
    </row>
    <row r="806" spans="4:4">
      <c r="D806" s="131"/>
    </row>
    <row r="807" spans="4:4">
      <c r="D807" s="131"/>
    </row>
    <row r="808" spans="4:4">
      <c r="D808" s="131"/>
    </row>
    <row r="809" spans="4:4">
      <c r="D809" s="131"/>
    </row>
    <row r="810" spans="4:4">
      <c r="D810" s="131"/>
    </row>
    <row r="811" spans="4:4">
      <c r="D811" s="131"/>
    </row>
    <row r="812" spans="4:4">
      <c r="D812" s="131"/>
    </row>
    <row r="813" spans="4:4">
      <c r="D813" s="131"/>
    </row>
    <row r="814" spans="4:4">
      <c r="D814" s="131"/>
    </row>
    <row r="815" spans="4:4">
      <c r="D815" s="131"/>
    </row>
    <row r="816" spans="4:4">
      <c r="D816" s="131"/>
    </row>
    <row r="817" spans="4:4">
      <c r="D817" s="131"/>
    </row>
    <row r="818" spans="4:4">
      <c r="D818" s="131"/>
    </row>
    <row r="819" spans="4:4">
      <c r="D819" s="131"/>
    </row>
    <row r="820" spans="4:4">
      <c r="D820" s="131"/>
    </row>
    <row r="821" spans="4:4">
      <c r="D821" s="131"/>
    </row>
    <row r="822" spans="4:4">
      <c r="D822" s="131"/>
    </row>
    <row r="823" spans="4:4">
      <c r="D823" s="131"/>
    </row>
    <row r="824" spans="4:4">
      <c r="D824" s="131"/>
    </row>
    <row r="825" spans="4:4">
      <c r="D825" s="131"/>
    </row>
    <row r="826" spans="4:4">
      <c r="D826" s="131"/>
    </row>
    <row r="827" spans="4:4">
      <c r="D827" s="131"/>
    </row>
    <row r="828" spans="4:4">
      <c r="D828" s="131"/>
    </row>
    <row r="829" spans="4:4">
      <c r="D829" s="131"/>
    </row>
    <row r="830" spans="4:4">
      <c r="D830" s="131"/>
    </row>
    <row r="831" spans="4:4">
      <c r="D831" s="131"/>
    </row>
    <row r="832" spans="4:4">
      <c r="D832" s="131"/>
    </row>
    <row r="833" spans="4:4">
      <c r="D833" s="131"/>
    </row>
    <row r="834" spans="4:4">
      <c r="D834" s="131"/>
    </row>
    <row r="835" spans="4:4">
      <c r="D835" s="131"/>
    </row>
    <row r="836" spans="4:4">
      <c r="D836" s="131"/>
    </row>
    <row r="837" spans="4:4">
      <c r="D837" s="131"/>
    </row>
    <row r="838" spans="4:4">
      <c r="D838" s="131"/>
    </row>
    <row r="839" spans="4:4">
      <c r="D839" s="131"/>
    </row>
    <row r="840" spans="4:4">
      <c r="D840" s="131"/>
    </row>
    <row r="841" spans="4:4">
      <c r="D841" s="131"/>
    </row>
    <row r="842" spans="4:4">
      <c r="D842" s="131"/>
    </row>
    <row r="843" spans="4:4">
      <c r="D843" s="131"/>
    </row>
    <row r="844" spans="4:4">
      <c r="D844" s="131"/>
    </row>
    <row r="845" spans="4:4">
      <c r="D845" s="131"/>
    </row>
    <row r="846" spans="4:4">
      <c r="D846" s="131"/>
    </row>
    <row r="847" spans="4:4">
      <c r="D847" s="131"/>
    </row>
    <row r="848" spans="4:4">
      <c r="D848" s="131"/>
    </row>
    <row r="849" spans="4:4">
      <c r="D849" s="131"/>
    </row>
    <row r="850" spans="4:4">
      <c r="D850" s="131"/>
    </row>
    <row r="851" spans="4:4">
      <c r="D851" s="131"/>
    </row>
    <row r="852" spans="4:4">
      <c r="D852" s="131"/>
    </row>
    <row r="853" spans="4:4">
      <c r="D853" s="131"/>
    </row>
    <row r="854" spans="4:4">
      <c r="D854" s="131"/>
    </row>
    <row r="855" spans="4:4">
      <c r="D855" s="131"/>
    </row>
    <row r="856" spans="4:4">
      <c r="D856" s="131"/>
    </row>
    <row r="857" spans="4:4">
      <c r="D857" s="131"/>
    </row>
    <row r="858" spans="4:4">
      <c r="D858" s="131"/>
    </row>
    <row r="859" spans="4:4">
      <c r="D859" s="131"/>
    </row>
    <row r="860" spans="4:4">
      <c r="D860" s="131"/>
    </row>
    <row r="861" spans="4:4">
      <c r="D861" s="131"/>
    </row>
    <row r="862" spans="4:4">
      <c r="D862" s="131"/>
    </row>
    <row r="863" spans="4:4">
      <c r="D863" s="131"/>
    </row>
    <row r="864" spans="4:4">
      <c r="D864" s="131"/>
    </row>
    <row r="865" spans="4:4">
      <c r="D865" s="131"/>
    </row>
    <row r="866" spans="4:4">
      <c r="D866" s="131"/>
    </row>
    <row r="867" spans="4:4">
      <c r="D867" s="131"/>
    </row>
    <row r="868" spans="4:4">
      <c r="D868" s="131"/>
    </row>
    <row r="869" spans="4:4">
      <c r="D869" s="131"/>
    </row>
    <row r="870" spans="4:4">
      <c r="D870" s="131"/>
    </row>
    <row r="871" spans="4:4">
      <c r="D871" s="131"/>
    </row>
    <row r="872" spans="4:4">
      <c r="D872" s="131"/>
    </row>
    <row r="873" spans="4:4">
      <c r="D873" s="131"/>
    </row>
    <row r="874" spans="4:4">
      <c r="D874" s="131"/>
    </row>
    <row r="875" spans="4:4">
      <c r="D875" s="131"/>
    </row>
    <row r="876" spans="4:4">
      <c r="D876" s="131"/>
    </row>
    <row r="877" spans="4:4">
      <c r="D877" s="131"/>
    </row>
    <row r="878" spans="4:4">
      <c r="D878" s="131"/>
    </row>
    <row r="879" spans="4:4">
      <c r="D879" s="131"/>
    </row>
    <row r="880" spans="4:4">
      <c r="D880" s="131"/>
    </row>
    <row r="881" spans="4:4">
      <c r="D881" s="131"/>
    </row>
    <row r="882" spans="4:4">
      <c r="D882" s="131"/>
    </row>
    <row r="883" spans="4:4">
      <c r="D883" s="131"/>
    </row>
    <row r="884" spans="4:4">
      <c r="D884" s="131"/>
    </row>
    <row r="885" spans="4:4">
      <c r="D885" s="131"/>
    </row>
    <row r="886" spans="4:4">
      <c r="D886" s="131"/>
    </row>
    <row r="887" spans="4:4">
      <c r="D887" s="131"/>
    </row>
    <row r="888" spans="4:4">
      <c r="D888" s="131"/>
    </row>
    <row r="889" spans="4:4">
      <c r="D889" s="131"/>
    </row>
    <row r="890" spans="4:4">
      <c r="D890" s="131"/>
    </row>
    <row r="891" spans="4:4">
      <c r="D891" s="131"/>
    </row>
    <row r="892" spans="4:4">
      <c r="D892" s="131"/>
    </row>
    <row r="893" spans="4:4">
      <c r="D893" s="131"/>
    </row>
    <row r="894" spans="4:4">
      <c r="D894" s="131"/>
    </row>
    <row r="895" spans="4:4">
      <c r="D895" s="131"/>
    </row>
    <row r="896" spans="4:4">
      <c r="D896" s="131"/>
    </row>
    <row r="897" spans="4:4">
      <c r="D897" s="131"/>
    </row>
    <row r="898" spans="4:4">
      <c r="D898" s="131"/>
    </row>
    <row r="899" spans="4:4">
      <c r="D899" s="131"/>
    </row>
    <row r="900" spans="4:4">
      <c r="D900" s="131"/>
    </row>
    <row r="901" spans="4:4">
      <c r="D901" s="131"/>
    </row>
    <row r="902" spans="4:4">
      <c r="D902" s="131"/>
    </row>
    <row r="903" spans="4:4">
      <c r="D903" s="131"/>
    </row>
    <row r="904" spans="4:4">
      <c r="D904" s="131"/>
    </row>
    <row r="905" spans="4:4">
      <c r="D905" s="131"/>
    </row>
    <row r="906" spans="4:4">
      <c r="D906" s="131"/>
    </row>
    <row r="907" spans="4:4">
      <c r="D907" s="131"/>
    </row>
    <row r="908" spans="4:4">
      <c r="D908" s="131"/>
    </row>
    <row r="909" spans="4:4">
      <c r="D909" s="131"/>
    </row>
    <row r="910" spans="4:4">
      <c r="D910" s="131"/>
    </row>
    <row r="911" spans="4:4">
      <c r="D911" s="131"/>
    </row>
    <row r="912" spans="4:4">
      <c r="D912" s="131"/>
    </row>
    <row r="913" spans="4:4">
      <c r="D913" s="131"/>
    </row>
    <row r="914" spans="4:4">
      <c r="D914" s="131"/>
    </row>
    <row r="915" spans="4:4">
      <c r="D915" s="131"/>
    </row>
    <row r="916" spans="4:4">
      <c r="D916" s="131"/>
    </row>
    <row r="917" spans="4:4">
      <c r="D917" s="131"/>
    </row>
    <row r="918" spans="4:4">
      <c r="D918" s="131"/>
    </row>
    <row r="919" spans="4:4">
      <c r="D919" s="131"/>
    </row>
    <row r="920" spans="4:4">
      <c r="D920" s="131"/>
    </row>
    <row r="921" spans="4:4">
      <c r="D921" s="131"/>
    </row>
    <row r="922" spans="4:4">
      <c r="D922" s="131"/>
    </row>
    <row r="923" spans="4:4">
      <c r="D923" s="131"/>
    </row>
    <row r="924" spans="4:4">
      <c r="D924" s="131"/>
    </row>
    <row r="925" spans="4:4">
      <c r="D925" s="131"/>
    </row>
    <row r="926" spans="4:4">
      <c r="D926" s="131"/>
    </row>
    <row r="927" spans="4:4">
      <c r="D927" s="131"/>
    </row>
    <row r="928" spans="4:4">
      <c r="D928" s="131"/>
    </row>
    <row r="929" spans="4:4">
      <c r="D929" s="131"/>
    </row>
    <row r="930" spans="4:4">
      <c r="D930" s="131"/>
    </row>
    <row r="931" spans="4:4">
      <c r="D931" s="131"/>
    </row>
    <row r="932" spans="4:4">
      <c r="D932" s="131"/>
    </row>
    <row r="933" spans="4:4">
      <c r="D933" s="131"/>
    </row>
    <row r="934" spans="4:4">
      <c r="D934" s="131"/>
    </row>
    <row r="935" spans="4:4">
      <c r="D935" s="131"/>
    </row>
    <row r="936" spans="4:4">
      <c r="D936" s="131"/>
    </row>
    <row r="937" spans="4:4">
      <c r="D937" s="131"/>
    </row>
    <row r="938" spans="4:4">
      <c r="D938" s="131"/>
    </row>
    <row r="939" spans="4:4">
      <c r="D939" s="131"/>
    </row>
    <row r="940" spans="4:4">
      <c r="D940" s="131"/>
    </row>
    <row r="941" spans="4:4">
      <c r="D941" s="131"/>
    </row>
    <row r="942" spans="4:4">
      <c r="D942" s="131"/>
    </row>
    <row r="943" spans="4:4">
      <c r="D943" s="131"/>
    </row>
    <row r="944" spans="4:4">
      <c r="D944" s="131"/>
    </row>
    <row r="945" spans="4:4">
      <c r="D945" s="131"/>
    </row>
    <row r="946" spans="4:4">
      <c r="D946" s="131"/>
    </row>
    <row r="947" spans="4:4">
      <c r="D947" s="131"/>
    </row>
    <row r="948" spans="4:4">
      <c r="D948" s="131"/>
    </row>
    <row r="949" spans="4:4">
      <c r="D949" s="131"/>
    </row>
    <row r="950" spans="4:4">
      <c r="D950" s="131"/>
    </row>
    <row r="951" spans="4:4">
      <c r="D951" s="131"/>
    </row>
    <row r="952" spans="4:4">
      <c r="D952" s="131"/>
    </row>
    <row r="953" spans="4:4">
      <c r="D953" s="131"/>
    </row>
    <row r="954" spans="4:4">
      <c r="D954" s="131"/>
    </row>
    <row r="955" spans="4:4">
      <c r="D955" s="131"/>
    </row>
    <row r="956" spans="4:4">
      <c r="D956" s="131"/>
    </row>
    <row r="957" spans="4:4">
      <c r="D957" s="131"/>
    </row>
    <row r="958" spans="4:4">
      <c r="D958" s="131"/>
    </row>
    <row r="959" spans="4:4">
      <c r="D959" s="131"/>
    </row>
    <row r="960" spans="4:4">
      <c r="D960" s="131"/>
    </row>
    <row r="961" spans="4:4">
      <c r="D961" s="131"/>
    </row>
    <row r="962" spans="4:4">
      <c r="D962" s="131"/>
    </row>
    <row r="963" spans="4:4">
      <c r="D963" s="131"/>
    </row>
    <row r="964" spans="4:4">
      <c r="D964" s="131"/>
    </row>
    <row r="965" spans="4:4">
      <c r="D965" s="131"/>
    </row>
    <row r="966" spans="4:4">
      <c r="D966" s="131"/>
    </row>
    <row r="967" spans="4:4">
      <c r="D967" s="131"/>
    </row>
    <row r="968" spans="4:4">
      <c r="D968" s="131"/>
    </row>
    <row r="969" spans="4:4">
      <c r="D969" s="131"/>
    </row>
    <row r="970" spans="4:4">
      <c r="D970" s="131"/>
    </row>
    <row r="971" spans="4:4">
      <c r="D971" s="131"/>
    </row>
    <row r="972" spans="4:4">
      <c r="D972" s="131"/>
    </row>
    <row r="973" spans="4:4">
      <c r="D973" s="131"/>
    </row>
    <row r="974" spans="4:4">
      <c r="D974" s="131"/>
    </row>
    <row r="975" spans="4:4">
      <c r="D975" s="131"/>
    </row>
    <row r="976" spans="4:4">
      <c r="D976" s="131"/>
    </row>
    <row r="977" spans="4:4">
      <c r="D977" s="131"/>
    </row>
    <row r="978" spans="4:4">
      <c r="D978" s="131"/>
    </row>
    <row r="979" spans="4:4">
      <c r="D979" s="131"/>
    </row>
    <row r="980" spans="4:4">
      <c r="D980" s="131"/>
    </row>
    <row r="981" spans="4:4">
      <c r="D981" s="131"/>
    </row>
    <row r="982" spans="4:4">
      <c r="D982" s="131"/>
    </row>
    <row r="983" spans="4:4">
      <c r="D983" s="131"/>
    </row>
    <row r="984" spans="4:4">
      <c r="D984" s="131"/>
    </row>
    <row r="985" spans="4:4">
      <c r="D985" s="131"/>
    </row>
    <row r="986" spans="4:4">
      <c r="D986" s="131"/>
    </row>
    <row r="987" spans="4:4">
      <c r="D987" s="131"/>
    </row>
    <row r="988" spans="4:4">
      <c r="D988" s="131"/>
    </row>
    <row r="989" spans="4:4">
      <c r="D989" s="131"/>
    </row>
    <row r="990" spans="4:4">
      <c r="D990" s="131"/>
    </row>
    <row r="991" spans="4:4">
      <c r="D991" s="131"/>
    </row>
    <row r="992" spans="4:4">
      <c r="D992" s="131"/>
    </row>
    <row r="993" spans="4:4">
      <c r="D993" s="131"/>
    </row>
    <row r="994" spans="4:4">
      <c r="D994" s="131"/>
    </row>
    <row r="995" spans="4:4">
      <c r="D995" s="131"/>
    </row>
    <row r="996" spans="4:4">
      <c r="D996" s="131"/>
    </row>
    <row r="997" spans="4:4">
      <c r="D997" s="131"/>
    </row>
    <row r="998" spans="4:4">
      <c r="D998" s="131"/>
    </row>
    <row r="999" spans="4:4">
      <c r="D999" s="131"/>
    </row>
    <row r="1000" spans="4:4">
      <c r="D1000" s="131"/>
    </row>
    <row r="1001" spans="4:4">
      <c r="D1001" s="131"/>
    </row>
    <row r="1002" spans="4:4">
      <c r="D1002" s="131"/>
    </row>
    <row r="1003" spans="4:4">
      <c r="D1003" s="131"/>
    </row>
    <row r="1004" spans="4:4">
      <c r="D1004" s="131"/>
    </row>
    <row r="1005" spans="4:4">
      <c r="D1005" s="131"/>
    </row>
    <row r="1006" spans="4:4">
      <c r="D1006" s="131"/>
    </row>
    <row r="1007" spans="4:4">
      <c r="D1007" s="131"/>
    </row>
    <row r="1008" spans="4:4">
      <c r="D1008" s="131"/>
    </row>
    <row r="1009" spans="4:4">
      <c r="D1009" s="131"/>
    </row>
    <row r="1010" spans="4:4">
      <c r="D1010" s="131"/>
    </row>
    <row r="1011" spans="4:4">
      <c r="D1011" s="131"/>
    </row>
    <row r="1012" spans="4:4">
      <c r="D1012" s="131"/>
    </row>
    <row r="1013" spans="4:4">
      <c r="D1013" s="131"/>
    </row>
    <row r="1014" spans="4:4">
      <c r="D1014" s="131"/>
    </row>
    <row r="1015" spans="4:4">
      <c r="D1015" s="131"/>
    </row>
    <row r="1016" spans="4:4">
      <c r="D1016" s="131"/>
    </row>
    <row r="1017" spans="4:4">
      <c r="D1017" s="131"/>
    </row>
    <row r="1018" spans="4:4">
      <c r="D1018" s="131"/>
    </row>
    <row r="1019" spans="4:4">
      <c r="D1019" s="131"/>
    </row>
    <row r="1020" spans="4:4">
      <c r="D1020" s="131"/>
    </row>
    <row r="1021" spans="4:4">
      <c r="D1021" s="131"/>
    </row>
    <row r="1022" spans="4:4">
      <c r="D1022" s="131"/>
    </row>
    <row r="1023" spans="4:4">
      <c r="D1023" s="131"/>
    </row>
    <row r="1024" spans="4:4">
      <c r="D1024" s="131"/>
    </row>
    <row r="1025" spans="4:4">
      <c r="D1025" s="131"/>
    </row>
    <row r="1026" spans="4:4">
      <c r="D1026" s="131"/>
    </row>
    <row r="1027" spans="4:4">
      <c r="D1027" s="131"/>
    </row>
    <row r="1028" spans="4:4">
      <c r="D1028" s="131"/>
    </row>
    <row r="1029" spans="4:4">
      <c r="D1029" s="131"/>
    </row>
    <row r="1030" spans="4:4">
      <c r="D1030" s="131"/>
    </row>
    <row r="1031" spans="4:4">
      <c r="D1031" s="131"/>
    </row>
    <row r="1032" spans="4:4">
      <c r="D1032" s="131"/>
    </row>
    <row r="1033" spans="4:4">
      <c r="D1033" s="131"/>
    </row>
    <row r="1034" spans="4:4">
      <c r="D1034" s="131"/>
    </row>
    <row r="1035" spans="4:4">
      <c r="D1035" s="131"/>
    </row>
    <row r="1036" spans="4:4">
      <c r="D1036" s="131"/>
    </row>
    <row r="1037" spans="4:4">
      <c r="D1037" s="131"/>
    </row>
    <row r="1038" spans="4:4">
      <c r="D1038" s="131"/>
    </row>
    <row r="1039" spans="4:4">
      <c r="D1039" s="131"/>
    </row>
    <row r="1040" spans="4:4">
      <c r="D1040" s="131"/>
    </row>
    <row r="1041" spans="4:4">
      <c r="D1041" s="131"/>
    </row>
    <row r="1042" spans="4:4">
      <c r="D1042" s="131"/>
    </row>
    <row r="1043" spans="4:4">
      <c r="D1043" s="131"/>
    </row>
    <row r="1044" spans="4:4">
      <c r="D1044" s="131"/>
    </row>
    <row r="1045" spans="4:4">
      <c r="D1045" s="131"/>
    </row>
    <row r="1046" spans="4:4">
      <c r="D1046" s="131"/>
    </row>
    <row r="1047" spans="4:4">
      <c r="D1047" s="131"/>
    </row>
    <row r="1048" spans="4:4">
      <c r="D1048" s="131"/>
    </row>
    <row r="1049" spans="4:4">
      <c r="D1049" s="131"/>
    </row>
    <row r="1050" spans="4:4">
      <c r="D1050" s="131"/>
    </row>
    <row r="1051" spans="4:4">
      <c r="D1051" s="131"/>
    </row>
    <row r="1052" spans="4:4">
      <c r="D1052" s="131"/>
    </row>
    <row r="1053" spans="4:4">
      <c r="D1053" s="131"/>
    </row>
    <row r="1054" spans="4:4">
      <c r="D1054" s="131"/>
    </row>
    <row r="1055" spans="4:4">
      <c r="D1055" s="131"/>
    </row>
    <row r="1056" spans="4:4">
      <c r="D1056" s="131"/>
    </row>
    <row r="1057" spans="4:4">
      <c r="D1057" s="131"/>
    </row>
    <row r="1058" spans="4:4">
      <c r="D1058" s="131"/>
    </row>
    <row r="1059" spans="4:4">
      <c r="D1059" s="131"/>
    </row>
    <row r="1060" spans="4:4">
      <c r="D1060" s="131"/>
    </row>
    <row r="1061" spans="4:4">
      <c r="D1061" s="131"/>
    </row>
    <row r="1062" spans="4:4">
      <c r="D1062" s="131"/>
    </row>
    <row r="1063" spans="4:4">
      <c r="D1063" s="131"/>
    </row>
    <row r="1064" spans="4:4">
      <c r="D1064" s="131"/>
    </row>
    <row r="1065" spans="4:4">
      <c r="D1065" s="131"/>
    </row>
    <row r="1066" spans="4:4">
      <c r="D1066" s="131"/>
    </row>
    <row r="1067" spans="4:4">
      <c r="D1067" s="131"/>
    </row>
    <row r="1068" spans="4:4">
      <c r="D1068" s="131"/>
    </row>
    <row r="1069" spans="4:4">
      <c r="D1069" s="131"/>
    </row>
    <row r="1070" spans="4:4">
      <c r="D1070" s="131"/>
    </row>
    <row r="1071" spans="4:4">
      <c r="D1071" s="131"/>
    </row>
    <row r="1072" spans="4:4">
      <c r="D1072" s="131"/>
    </row>
    <row r="1073" spans="4:4">
      <c r="D1073" s="131"/>
    </row>
    <row r="1074" spans="4:4">
      <c r="D1074" s="131"/>
    </row>
    <row r="1075" spans="4:4">
      <c r="D1075" s="131"/>
    </row>
    <row r="1076" spans="4:4">
      <c r="D1076" s="131"/>
    </row>
    <row r="1077" spans="4:4">
      <c r="D1077" s="131"/>
    </row>
    <row r="1078" spans="4:4">
      <c r="D1078" s="131"/>
    </row>
    <row r="1079" spans="4:4">
      <c r="D1079" s="131"/>
    </row>
    <row r="1080" spans="4:4">
      <c r="D1080" s="131"/>
    </row>
    <row r="1081" spans="4:4">
      <c r="D1081" s="131"/>
    </row>
    <row r="1082" spans="4:4">
      <c r="D1082" s="131"/>
    </row>
    <row r="1083" spans="4:4">
      <c r="D1083" s="131"/>
    </row>
    <row r="1084" spans="4:4">
      <c r="D1084" s="131"/>
    </row>
    <row r="1085" spans="4:4">
      <c r="D1085" s="131"/>
    </row>
    <row r="1086" spans="4:4">
      <c r="D1086" s="131"/>
    </row>
    <row r="1087" spans="4:4">
      <c r="D1087" s="131"/>
    </row>
    <row r="1088" spans="4:4">
      <c r="D1088" s="131"/>
    </row>
    <row r="1089" spans="4:4">
      <c r="D1089" s="131"/>
    </row>
    <row r="1090" spans="4:4">
      <c r="D1090" s="131"/>
    </row>
    <row r="1091" spans="4:4">
      <c r="D1091" s="131"/>
    </row>
    <row r="1092" spans="4:4">
      <c r="D1092" s="131"/>
    </row>
    <row r="1093" spans="4:4">
      <c r="D1093" s="131"/>
    </row>
    <row r="1094" spans="4:4">
      <c r="D1094" s="131"/>
    </row>
    <row r="1095" spans="4:4">
      <c r="D1095" s="131"/>
    </row>
    <row r="1096" spans="4:4">
      <c r="D1096" s="131"/>
    </row>
    <row r="1097" spans="4:4">
      <c r="D1097" s="131"/>
    </row>
    <row r="1098" spans="4:4">
      <c r="D1098" s="131"/>
    </row>
    <row r="1099" spans="4:4">
      <c r="D1099" s="131"/>
    </row>
    <row r="1100" spans="4:4">
      <c r="D1100" s="131"/>
    </row>
    <row r="1101" spans="4:4">
      <c r="D1101" s="131"/>
    </row>
    <row r="1102" spans="4:4">
      <c r="D1102" s="131"/>
    </row>
    <row r="1103" spans="4:4">
      <c r="D1103" s="131"/>
    </row>
    <row r="1104" spans="4:4">
      <c r="D1104" s="131"/>
    </row>
    <row r="1105" spans="4:4">
      <c r="D1105" s="131"/>
    </row>
    <row r="1106" spans="4:4">
      <c r="D1106" s="131"/>
    </row>
    <row r="1107" spans="4:4">
      <c r="D1107" s="131"/>
    </row>
    <row r="1108" spans="4:4">
      <c r="D1108" s="131"/>
    </row>
    <row r="1109" spans="4:4">
      <c r="D1109" s="131"/>
    </row>
    <row r="1110" spans="4:4">
      <c r="D1110" s="131"/>
    </row>
    <row r="1111" spans="4:4">
      <c r="D1111" s="131"/>
    </row>
    <row r="1112" spans="4:4">
      <c r="D1112" s="131"/>
    </row>
    <row r="1113" spans="4:4">
      <c r="D1113" s="131"/>
    </row>
    <row r="1114" spans="4:4">
      <c r="D1114" s="131"/>
    </row>
    <row r="1115" spans="4:4">
      <c r="D1115" s="131"/>
    </row>
    <row r="1116" spans="4:4">
      <c r="D1116" s="131"/>
    </row>
    <row r="1117" spans="4:4">
      <c r="D1117" s="131"/>
    </row>
    <row r="1118" spans="4:4">
      <c r="D1118" s="131"/>
    </row>
    <row r="1119" spans="4:4">
      <c r="D1119" s="131"/>
    </row>
    <row r="1120" spans="4:4">
      <c r="D1120" s="131"/>
    </row>
    <row r="1121" spans="4:4">
      <c r="D1121" s="131"/>
    </row>
    <row r="1122" spans="4:4">
      <c r="D1122" s="131"/>
    </row>
    <row r="1123" spans="4:4">
      <c r="D1123" s="131"/>
    </row>
    <row r="1124" spans="4:4">
      <c r="D1124" s="131"/>
    </row>
    <row r="1125" spans="4:4">
      <c r="D1125" s="131"/>
    </row>
    <row r="1126" spans="4:4">
      <c r="D1126" s="131"/>
    </row>
    <row r="1127" spans="4:4">
      <c r="D1127" s="131"/>
    </row>
    <row r="1128" spans="4:4">
      <c r="D1128" s="131"/>
    </row>
    <row r="1129" spans="4:4">
      <c r="D1129" s="131"/>
    </row>
    <row r="1130" spans="4:4">
      <c r="D1130" s="131"/>
    </row>
    <row r="1131" spans="4:4">
      <c r="D1131" s="131"/>
    </row>
    <row r="1132" spans="4:4">
      <c r="D1132" s="131"/>
    </row>
    <row r="1133" spans="4:4">
      <c r="D1133" s="131"/>
    </row>
    <row r="1134" spans="4:4">
      <c r="D1134" s="131"/>
    </row>
    <row r="1135" spans="4:4">
      <c r="D1135" s="131"/>
    </row>
    <row r="1136" spans="4:4">
      <c r="D1136" s="131"/>
    </row>
    <row r="1137" spans="4:4">
      <c r="D1137" s="131"/>
    </row>
    <row r="1138" spans="4:4">
      <c r="D1138" s="131"/>
    </row>
    <row r="1139" spans="4:4">
      <c r="D1139" s="131"/>
    </row>
    <row r="1140" spans="4:4">
      <c r="D1140" s="131"/>
    </row>
    <row r="1141" spans="4:4">
      <c r="D1141" s="131"/>
    </row>
    <row r="1142" spans="4:4">
      <c r="D1142" s="131"/>
    </row>
    <row r="1143" spans="4:4">
      <c r="D1143" s="131"/>
    </row>
    <row r="1144" spans="4:4">
      <c r="D1144" s="131"/>
    </row>
    <row r="1145" spans="4:4">
      <c r="D1145" s="131"/>
    </row>
    <row r="1146" spans="4:4">
      <c r="D1146" s="131"/>
    </row>
    <row r="1147" spans="4:4">
      <c r="D1147" s="131"/>
    </row>
    <row r="1148" spans="4:4">
      <c r="D1148" s="131"/>
    </row>
    <row r="1149" spans="4:4">
      <c r="D1149" s="131"/>
    </row>
    <row r="1150" spans="4:4">
      <c r="D1150" s="131"/>
    </row>
    <row r="1151" spans="4:4">
      <c r="D1151" s="131"/>
    </row>
    <row r="1152" spans="4:4">
      <c r="D1152" s="131"/>
    </row>
    <row r="1153" spans="4:4">
      <c r="D1153" s="131"/>
    </row>
    <row r="1154" spans="4:4">
      <c r="D1154" s="131"/>
    </row>
    <row r="1155" spans="4:4">
      <c r="D1155" s="131"/>
    </row>
    <row r="1156" spans="4:4">
      <c r="D1156" s="131"/>
    </row>
    <row r="1157" spans="4:4">
      <c r="D1157" s="131"/>
    </row>
    <row r="1158" spans="4:4">
      <c r="D1158" s="131"/>
    </row>
    <row r="1159" spans="4:4">
      <c r="D1159" s="131"/>
    </row>
    <row r="1160" spans="4:4">
      <c r="D1160" s="131"/>
    </row>
    <row r="1161" spans="4:4">
      <c r="D1161" s="131"/>
    </row>
    <row r="1162" spans="4:4">
      <c r="D1162" s="131"/>
    </row>
    <row r="1163" spans="4:4">
      <c r="D1163" s="131"/>
    </row>
    <row r="1164" spans="4:4">
      <c r="D1164" s="131"/>
    </row>
    <row r="1165" spans="4:4">
      <c r="D1165" s="131"/>
    </row>
    <row r="1166" spans="4:4">
      <c r="D1166" s="131"/>
    </row>
    <row r="1167" spans="4:4">
      <c r="D1167" s="131"/>
    </row>
    <row r="1168" spans="4:4">
      <c r="D1168" s="131"/>
    </row>
    <row r="1169" spans="4:4">
      <c r="D1169" s="131"/>
    </row>
    <row r="1170" spans="4:4">
      <c r="D1170" s="131"/>
    </row>
    <row r="1171" spans="4:4">
      <c r="D1171" s="131"/>
    </row>
    <row r="1172" spans="4:4">
      <c r="D1172" s="131"/>
    </row>
    <row r="1173" spans="4:4">
      <c r="D1173" s="131"/>
    </row>
    <row r="1174" spans="4:4">
      <c r="D1174" s="131"/>
    </row>
    <row r="1175" spans="4:4">
      <c r="D1175" s="131"/>
    </row>
    <row r="1176" spans="4:4">
      <c r="D1176" s="131"/>
    </row>
    <row r="1177" spans="4:4">
      <c r="D1177" s="131"/>
    </row>
    <row r="1178" spans="4:4">
      <c r="D1178" s="131"/>
    </row>
    <row r="1179" spans="4:4">
      <c r="D1179" s="131"/>
    </row>
    <row r="1180" spans="4:4">
      <c r="D1180" s="131"/>
    </row>
    <row r="1181" spans="4:4">
      <c r="D1181" s="131"/>
    </row>
    <row r="1182" spans="4:4">
      <c r="D1182" s="131"/>
    </row>
    <row r="1183" spans="4:4">
      <c r="D1183" s="131"/>
    </row>
    <row r="1184" spans="4:4">
      <c r="D1184" s="131"/>
    </row>
    <row r="1185" spans="4:4">
      <c r="D1185" s="131"/>
    </row>
    <row r="1186" spans="4:4">
      <c r="D1186" s="131"/>
    </row>
    <row r="1187" spans="4:4">
      <c r="D1187" s="131"/>
    </row>
    <row r="1188" spans="4:4">
      <c r="D1188" s="131"/>
    </row>
    <row r="1189" spans="4:4">
      <c r="D1189" s="131"/>
    </row>
    <row r="1190" spans="4:4">
      <c r="D1190" s="131"/>
    </row>
    <row r="1191" spans="4:4">
      <c r="D1191" s="131"/>
    </row>
    <row r="1192" spans="4:4">
      <c r="D1192" s="131"/>
    </row>
    <row r="1193" spans="4:4">
      <c r="D1193" s="131"/>
    </row>
    <row r="1194" spans="4:4">
      <c r="D1194" s="131"/>
    </row>
    <row r="1195" spans="4:4">
      <c r="D1195" s="131"/>
    </row>
    <row r="1196" spans="4:4">
      <c r="D1196" s="131"/>
    </row>
    <row r="1197" spans="4:4">
      <c r="D1197" s="131"/>
    </row>
    <row r="1198" spans="4:4">
      <c r="D1198" s="131"/>
    </row>
    <row r="1199" spans="4:4">
      <c r="D1199" s="131"/>
    </row>
    <row r="1200" spans="4:4">
      <c r="D1200" s="131"/>
    </row>
    <row r="1201" spans="4:4">
      <c r="D1201" s="131"/>
    </row>
    <row r="1202" spans="4:4">
      <c r="D1202" s="131"/>
    </row>
    <row r="1203" spans="4:4">
      <c r="D1203" s="131"/>
    </row>
    <row r="1204" spans="4:4">
      <c r="D1204" s="131"/>
    </row>
    <row r="1205" spans="4:4">
      <c r="D1205" s="131"/>
    </row>
    <row r="1206" spans="4:4">
      <c r="D1206" s="131"/>
    </row>
    <row r="1207" spans="4:4">
      <c r="D1207" s="131"/>
    </row>
    <row r="1208" spans="4:4">
      <c r="D1208" s="131"/>
    </row>
    <row r="1209" spans="4:4">
      <c r="D1209" s="131"/>
    </row>
    <row r="1210" spans="4:4">
      <c r="D1210" s="131"/>
    </row>
    <row r="1211" spans="4:4">
      <c r="D1211" s="131"/>
    </row>
    <row r="1212" spans="4:4">
      <c r="D1212" s="131"/>
    </row>
    <row r="1213" spans="4:4">
      <c r="D1213" s="131"/>
    </row>
    <row r="1214" spans="4:4">
      <c r="D1214" s="131"/>
    </row>
    <row r="1215" spans="4:4">
      <c r="D1215" s="131"/>
    </row>
    <row r="1216" spans="4:4">
      <c r="D1216" s="131"/>
    </row>
    <row r="1217" spans="4:4">
      <c r="D1217" s="131"/>
    </row>
    <row r="1218" spans="4:4">
      <c r="D1218" s="131"/>
    </row>
    <row r="1219" spans="4:4">
      <c r="D1219" s="131"/>
    </row>
    <row r="1220" spans="4:4">
      <c r="D1220" s="131"/>
    </row>
    <row r="1221" spans="4:4">
      <c r="D1221" s="131"/>
    </row>
    <row r="1222" spans="4:4">
      <c r="D1222" s="131"/>
    </row>
    <row r="1223" spans="4:4">
      <c r="D1223" s="131"/>
    </row>
    <row r="1224" spans="4:4">
      <c r="D1224" s="131"/>
    </row>
    <row r="1225" spans="4:4">
      <c r="D1225" s="131"/>
    </row>
    <row r="1226" spans="4:4">
      <c r="D1226" s="131"/>
    </row>
    <row r="1227" spans="4:4">
      <c r="D1227" s="131"/>
    </row>
    <row r="1228" spans="4:4">
      <c r="D1228" s="131"/>
    </row>
    <row r="1229" spans="4:4">
      <c r="D1229" s="131"/>
    </row>
    <row r="1230" spans="4:4">
      <c r="D1230" s="131"/>
    </row>
    <row r="1231" spans="4:4">
      <c r="D1231" s="131"/>
    </row>
    <row r="1232" spans="4:4">
      <c r="D1232" s="131"/>
    </row>
    <row r="1233" spans="4:4">
      <c r="D1233" s="131"/>
    </row>
    <row r="1234" spans="4:4">
      <c r="D1234" s="131"/>
    </row>
    <row r="1235" spans="4:4">
      <c r="D1235" s="131"/>
    </row>
    <row r="1236" spans="4:4">
      <c r="D1236" s="131"/>
    </row>
    <row r="1237" spans="4:4">
      <c r="D1237" s="131"/>
    </row>
    <row r="1238" spans="4:4">
      <c r="D1238" s="131"/>
    </row>
    <row r="1239" spans="4:4">
      <c r="D1239" s="131"/>
    </row>
    <row r="1240" spans="4:4">
      <c r="D1240" s="131"/>
    </row>
    <row r="1241" spans="4:4">
      <c r="D1241" s="131"/>
    </row>
    <row r="1242" spans="4:4">
      <c r="D1242" s="131"/>
    </row>
    <row r="1243" spans="4:4">
      <c r="D1243" s="131"/>
    </row>
    <row r="1244" spans="4:4">
      <c r="D1244" s="131"/>
    </row>
    <row r="1245" spans="4:4">
      <c r="D1245" s="131"/>
    </row>
    <row r="1246" spans="4:4">
      <c r="D1246" s="131"/>
    </row>
    <row r="1247" spans="4:4">
      <c r="D1247" s="131"/>
    </row>
    <row r="1248" spans="4:4">
      <c r="D1248" s="131"/>
    </row>
    <row r="1249" spans="4:4">
      <c r="D1249" s="131"/>
    </row>
    <row r="1250" spans="4:4">
      <c r="D1250" s="131"/>
    </row>
    <row r="1251" spans="4:4">
      <c r="D1251" s="131"/>
    </row>
    <row r="1252" spans="4:4">
      <c r="D1252" s="131"/>
    </row>
    <row r="1253" spans="4:4">
      <c r="D1253" s="131"/>
    </row>
    <row r="1254" spans="4:4">
      <c r="D1254" s="131"/>
    </row>
    <row r="1255" spans="4:4">
      <c r="D1255" s="131"/>
    </row>
    <row r="1256" spans="4:4">
      <c r="D1256" s="131"/>
    </row>
    <row r="1257" spans="4:4">
      <c r="D1257" s="131"/>
    </row>
    <row r="1258" spans="4:4">
      <c r="D1258" s="131"/>
    </row>
    <row r="1259" spans="4:4">
      <c r="D1259" s="131"/>
    </row>
    <row r="1260" spans="4:4">
      <c r="D1260" s="131"/>
    </row>
    <row r="1261" spans="4:4">
      <c r="D1261" s="131"/>
    </row>
    <row r="1262" spans="4:4">
      <c r="D1262" s="131"/>
    </row>
    <row r="1263" spans="4:4">
      <c r="D1263" s="131"/>
    </row>
    <row r="1264" spans="4:4">
      <c r="D1264" s="131"/>
    </row>
    <row r="1265" spans="4:4">
      <c r="D1265" s="131"/>
    </row>
    <row r="1266" spans="4:4">
      <c r="D1266" s="131"/>
    </row>
    <row r="1267" spans="4:4">
      <c r="D1267" s="131"/>
    </row>
    <row r="1268" spans="4:4">
      <c r="D1268" s="131"/>
    </row>
    <row r="1269" spans="4:4">
      <c r="D1269" s="131"/>
    </row>
    <row r="1270" spans="4:4">
      <c r="D1270" s="131"/>
    </row>
    <row r="1271" spans="4:4">
      <c r="D1271" s="131"/>
    </row>
    <row r="1272" spans="4:4">
      <c r="D1272" s="131"/>
    </row>
    <row r="1273" spans="4:4">
      <c r="D1273" s="131"/>
    </row>
    <row r="1274" spans="4:4">
      <c r="D1274" s="131"/>
    </row>
    <row r="1275" spans="4:4">
      <c r="D1275" s="131"/>
    </row>
    <row r="1276" spans="4:4">
      <c r="D1276" s="131"/>
    </row>
    <row r="1277" spans="4:4">
      <c r="D1277" s="131"/>
    </row>
    <row r="1278" spans="4:4">
      <c r="D1278" s="131"/>
    </row>
    <row r="1279" spans="4:4">
      <c r="D1279" s="131"/>
    </row>
    <row r="1280" spans="4:4">
      <c r="D1280" s="131"/>
    </row>
    <row r="1281" spans="4:4">
      <c r="D1281" s="131"/>
    </row>
    <row r="1282" spans="4:4">
      <c r="D1282" s="131"/>
    </row>
    <row r="1283" spans="4:4">
      <c r="D1283" s="131"/>
    </row>
    <row r="1284" spans="4:4">
      <c r="D1284" s="131"/>
    </row>
    <row r="1285" spans="4:4">
      <c r="D1285" s="131"/>
    </row>
    <row r="1286" spans="4:4">
      <c r="D1286" s="131"/>
    </row>
    <row r="1287" spans="4:4">
      <c r="D1287" s="131"/>
    </row>
    <row r="1288" spans="4:4">
      <c r="D1288" s="131"/>
    </row>
    <row r="1289" spans="4:4">
      <c r="D1289" s="131"/>
    </row>
    <row r="1290" spans="4:4">
      <c r="D1290" s="131"/>
    </row>
    <row r="1291" spans="4:4">
      <c r="D1291" s="131"/>
    </row>
    <row r="1292" spans="4:4">
      <c r="D1292" s="131"/>
    </row>
    <row r="1293" spans="4:4">
      <c r="D1293" s="131"/>
    </row>
    <row r="1294" spans="4:4">
      <c r="D1294" s="131"/>
    </row>
    <row r="1295" spans="4:4">
      <c r="D1295" s="131"/>
    </row>
    <row r="1296" spans="4:4">
      <c r="D1296" s="131"/>
    </row>
    <row r="1297" spans="4:4">
      <c r="D1297" s="131"/>
    </row>
    <row r="1298" spans="4:4">
      <c r="D1298" s="131"/>
    </row>
    <row r="1299" spans="4:4">
      <c r="D1299" s="131"/>
    </row>
    <row r="1300" spans="4:4">
      <c r="D1300" s="131"/>
    </row>
    <row r="1301" spans="4:4">
      <c r="D1301" s="131"/>
    </row>
    <row r="1302" spans="4:4">
      <c r="D1302" s="131"/>
    </row>
    <row r="1303" spans="4:4">
      <c r="D1303" s="131"/>
    </row>
    <row r="1304" spans="4:4">
      <c r="D1304" s="131"/>
    </row>
    <row r="1305" spans="4:4">
      <c r="D1305" s="131"/>
    </row>
    <row r="1306" spans="4:4">
      <c r="D1306" s="131"/>
    </row>
    <row r="1307" spans="4:4">
      <c r="D1307" s="131"/>
    </row>
    <row r="1308" spans="4:4">
      <c r="D1308" s="131"/>
    </row>
    <row r="1309" spans="4:4">
      <c r="D1309" s="131"/>
    </row>
    <row r="1310" spans="4:4">
      <c r="D1310" s="131"/>
    </row>
    <row r="1311" spans="4:4">
      <c r="D1311" s="131"/>
    </row>
    <row r="1312" spans="4:4">
      <c r="D1312" s="131"/>
    </row>
    <row r="1313" spans="4:4">
      <c r="D1313" s="131"/>
    </row>
    <row r="1314" spans="4:4">
      <c r="D1314" s="131"/>
    </row>
    <row r="1315" spans="4:4">
      <c r="D1315" s="131"/>
    </row>
    <row r="1316" spans="4:4">
      <c r="D1316" s="131"/>
    </row>
    <row r="1317" spans="4:4">
      <c r="D1317" s="131"/>
    </row>
    <row r="1318" spans="4:4">
      <c r="D1318" s="131"/>
    </row>
    <row r="1319" spans="4:4">
      <c r="D1319" s="131"/>
    </row>
    <row r="1320" spans="4:4">
      <c r="D1320" s="131"/>
    </row>
    <row r="1321" spans="4:4">
      <c r="D1321" s="131"/>
    </row>
    <row r="1322" spans="4:4">
      <c r="D1322" s="131"/>
    </row>
    <row r="1323" spans="4:4">
      <c r="D1323" s="131"/>
    </row>
    <row r="1324" spans="4:4">
      <c r="D1324" s="131"/>
    </row>
    <row r="1325" spans="4:4">
      <c r="D1325" s="131"/>
    </row>
    <row r="1326" spans="4:4">
      <c r="D1326" s="131"/>
    </row>
    <row r="1327" spans="4:4">
      <c r="D1327" s="131"/>
    </row>
    <row r="1328" spans="4:4">
      <c r="D1328" s="131"/>
    </row>
    <row r="1329" spans="4:4">
      <c r="D1329" s="131"/>
    </row>
    <row r="1330" spans="4:4">
      <c r="D1330" s="131"/>
    </row>
    <row r="1331" spans="4:4">
      <c r="D1331" s="131"/>
    </row>
    <row r="1332" spans="4:4">
      <c r="D1332" s="131"/>
    </row>
    <row r="1333" spans="4:4">
      <c r="D1333" s="131"/>
    </row>
    <row r="1334" spans="4:4">
      <c r="D1334" s="131"/>
    </row>
    <row r="1335" spans="4:4">
      <c r="D1335" s="131"/>
    </row>
    <row r="1336" spans="4:4">
      <c r="D1336" s="131"/>
    </row>
    <row r="1337" spans="4:4">
      <c r="D1337" s="131"/>
    </row>
    <row r="1338" spans="4:4">
      <c r="D1338" s="131"/>
    </row>
    <row r="1339" spans="4:4">
      <c r="D1339" s="131"/>
    </row>
    <row r="1340" spans="4:4">
      <c r="D1340" s="131"/>
    </row>
    <row r="1341" spans="4:4">
      <c r="D1341" s="131"/>
    </row>
    <row r="1342" spans="4:4">
      <c r="D1342" s="131"/>
    </row>
    <row r="1343" spans="4:4">
      <c r="D1343" s="131"/>
    </row>
    <row r="1344" spans="4:4">
      <c r="D1344" s="131"/>
    </row>
    <row r="1345" spans="4:4">
      <c r="D1345" s="131"/>
    </row>
    <row r="1346" spans="4:4">
      <c r="D1346" s="131"/>
    </row>
    <row r="1347" spans="4:4">
      <c r="D1347" s="131"/>
    </row>
    <row r="1348" spans="4:4">
      <c r="D1348" s="131"/>
    </row>
    <row r="1349" spans="4:4">
      <c r="D1349" s="131"/>
    </row>
    <row r="1350" spans="4:4">
      <c r="D1350" s="131"/>
    </row>
    <row r="1351" spans="4:4">
      <c r="D1351" s="131"/>
    </row>
    <row r="1352" spans="4:4">
      <c r="D1352" s="131"/>
    </row>
    <row r="1353" spans="4:4">
      <c r="D1353" s="131"/>
    </row>
    <row r="1354" spans="4:4">
      <c r="D1354" s="131"/>
    </row>
    <row r="1355" spans="4:4">
      <c r="D1355" s="131"/>
    </row>
    <row r="1356" spans="4:4">
      <c r="D1356" s="131"/>
    </row>
    <row r="1357" spans="4:4">
      <c r="D1357" s="131"/>
    </row>
    <row r="1358" spans="4:4">
      <c r="D1358" s="131"/>
    </row>
    <row r="1359" spans="4:4">
      <c r="D1359" s="131"/>
    </row>
    <row r="1360" spans="4:4">
      <c r="D1360" s="131"/>
    </row>
    <row r="1361" spans="4:4">
      <c r="D1361" s="131"/>
    </row>
    <row r="1362" spans="4:4">
      <c r="D1362" s="131"/>
    </row>
    <row r="1363" spans="4:4">
      <c r="D1363" s="131"/>
    </row>
    <row r="1364" spans="4:4">
      <c r="D1364" s="131"/>
    </row>
    <row r="1365" spans="4:4">
      <c r="D1365" s="131"/>
    </row>
    <row r="1366" spans="4:4">
      <c r="D1366" s="131"/>
    </row>
    <row r="1367" spans="4:4">
      <c r="D1367" s="131"/>
    </row>
    <row r="1368" spans="4:4">
      <c r="D1368" s="131"/>
    </row>
    <row r="1369" spans="4:4">
      <c r="D1369" s="131"/>
    </row>
    <row r="1370" spans="4:4">
      <c r="D1370" s="131"/>
    </row>
    <row r="1371" spans="4:4">
      <c r="D1371" s="131"/>
    </row>
    <row r="1372" spans="4:4">
      <c r="D1372" s="131"/>
    </row>
    <row r="1373" spans="4:4">
      <c r="D1373" s="131"/>
    </row>
    <row r="1374" spans="4:4">
      <c r="D1374" s="131"/>
    </row>
    <row r="1375" spans="4:4">
      <c r="D1375" s="131"/>
    </row>
    <row r="1376" spans="4:4">
      <c r="D1376" s="131"/>
    </row>
    <row r="1377" spans="4:4">
      <c r="D1377" s="131"/>
    </row>
    <row r="1378" spans="4:4">
      <c r="D1378" s="131"/>
    </row>
    <row r="1379" spans="4:4">
      <c r="D1379" s="131"/>
    </row>
    <row r="1380" spans="4:4">
      <c r="D1380" s="131"/>
    </row>
    <row r="1381" spans="4:4">
      <c r="D1381" s="131"/>
    </row>
    <row r="1382" spans="4:4">
      <c r="D1382" s="131"/>
    </row>
    <row r="1383" spans="4:4">
      <c r="D1383" s="131"/>
    </row>
    <row r="1384" spans="4:4">
      <c r="D1384" s="131"/>
    </row>
    <row r="1385" spans="4:4">
      <c r="D1385" s="131"/>
    </row>
    <row r="1386" spans="4:4">
      <c r="D1386" s="131"/>
    </row>
    <row r="1387" spans="4:4">
      <c r="D1387" s="131"/>
    </row>
    <row r="1388" spans="4:4">
      <c r="D1388" s="131"/>
    </row>
    <row r="1389" spans="4:4">
      <c r="D1389" s="131"/>
    </row>
    <row r="1390" spans="4:4">
      <c r="D1390" s="131"/>
    </row>
    <row r="1391" spans="4:4">
      <c r="D1391" s="131"/>
    </row>
    <row r="1392" spans="4:4">
      <c r="D1392" s="131"/>
    </row>
    <row r="1393" spans="4:4">
      <c r="D1393" s="131"/>
    </row>
    <row r="1394" spans="4:4">
      <c r="D1394" s="131"/>
    </row>
    <row r="1395" spans="4:4">
      <c r="D1395" s="131"/>
    </row>
    <row r="1396" spans="4:4">
      <c r="D1396" s="131"/>
    </row>
    <row r="1397" spans="4:4">
      <c r="D1397" s="131"/>
    </row>
    <row r="1398" spans="4:4">
      <c r="D1398" s="131"/>
    </row>
    <row r="1399" spans="4:4">
      <c r="D1399" s="131"/>
    </row>
    <row r="1400" spans="4:4">
      <c r="D1400" s="131"/>
    </row>
    <row r="1401" spans="4:4">
      <c r="D1401" s="131"/>
    </row>
    <row r="1402" spans="4:4">
      <c r="D1402" s="131"/>
    </row>
    <row r="1403" spans="4:4">
      <c r="D1403" s="131"/>
    </row>
    <row r="1404" spans="4:4">
      <c r="D1404" s="131"/>
    </row>
    <row r="1405" spans="4:4">
      <c r="D1405" s="131"/>
    </row>
    <row r="1406" spans="4:4">
      <c r="D1406" s="131"/>
    </row>
    <row r="1407" spans="4:4">
      <c r="D1407" s="131"/>
    </row>
    <row r="1408" spans="4:4">
      <c r="D1408" s="131"/>
    </row>
    <row r="1409" spans="4:4">
      <c r="D1409" s="131"/>
    </row>
    <row r="1410" spans="4:4">
      <c r="D1410" s="131"/>
    </row>
    <row r="1411" spans="4:4">
      <c r="D1411" s="131"/>
    </row>
    <row r="1412" spans="4:4">
      <c r="D1412" s="131"/>
    </row>
    <row r="1413" spans="4:4">
      <c r="D1413" s="131"/>
    </row>
    <row r="1414" spans="4:4">
      <c r="D1414" s="131"/>
    </row>
    <row r="1415" spans="4:4">
      <c r="D1415" s="131"/>
    </row>
    <row r="1416" spans="4:4">
      <c r="D1416" s="131"/>
    </row>
    <row r="1417" spans="4:4">
      <c r="D1417" s="131"/>
    </row>
    <row r="1418" spans="4:4">
      <c r="D1418" s="131"/>
    </row>
    <row r="1419" spans="4:4">
      <c r="D1419" s="131"/>
    </row>
    <row r="1420" spans="4:4">
      <c r="D1420" s="131"/>
    </row>
    <row r="1421" spans="4:4">
      <c r="D1421" s="131"/>
    </row>
    <row r="1422" spans="4:4">
      <c r="D1422" s="131"/>
    </row>
    <row r="1423" spans="4:4">
      <c r="D1423" s="131"/>
    </row>
    <row r="1424" spans="4:4">
      <c r="D1424" s="131"/>
    </row>
    <row r="1425" spans="4:4">
      <c r="D1425" s="131"/>
    </row>
    <row r="1426" spans="4:4">
      <c r="D1426" s="131"/>
    </row>
    <row r="1427" spans="4:4">
      <c r="D1427" s="131"/>
    </row>
    <row r="1428" spans="4:4">
      <c r="D1428" s="131"/>
    </row>
    <row r="1429" spans="4:4">
      <c r="D1429" s="131"/>
    </row>
    <row r="1430" spans="4:4">
      <c r="D1430" s="131"/>
    </row>
    <row r="1431" spans="4:4">
      <c r="D1431" s="131"/>
    </row>
    <row r="1432" spans="4:4">
      <c r="D1432" s="131"/>
    </row>
    <row r="1433" spans="4:4">
      <c r="D1433" s="131"/>
    </row>
    <row r="1434" spans="4:4">
      <c r="D1434" s="131"/>
    </row>
    <row r="1435" spans="4:4">
      <c r="D1435" s="131"/>
    </row>
    <row r="1436" spans="4:4">
      <c r="D1436" s="131"/>
    </row>
    <row r="1437" spans="4:4">
      <c r="D1437" s="131"/>
    </row>
    <row r="1438" spans="4:4">
      <c r="D1438" s="131"/>
    </row>
    <row r="1439" spans="4:4">
      <c r="D1439" s="131"/>
    </row>
    <row r="1440" spans="4:4">
      <c r="D1440" s="131"/>
    </row>
    <row r="1441" spans="4:4">
      <c r="D1441" s="131"/>
    </row>
    <row r="1442" spans="4:4">
      <c r="D1442" s="131"/>
    </row>
    <row r="1443" spans="4:4">
      <c r="D1443" s="131"/>
    </row>
    <row r="1444" spans="4:4">
      <c r="D1444" s="131"/>
    </row>
    <row r="1445" spans="4:4">
      <c r="D1445" s="131"/>
    </row>
    <row r="1446" spans="4:4">
      <c r="D1446" s="131"/>
    </row>
    <row r="1447" spans="4:4">
      <c r="D1447" s="131"/>
    </row>
    <row r="1448" spans="4:4">
      <c r="D1448" s="131"/>
    </row>
    <row r="1449" spans="4:4">
      <c r="D1449" s="131"/>
    </row>
    <row r="1450" spans="4:4">
      <c r="D1450" s="131"/>
    </row>
    <row r="1451" spans="4:4">
      <c r="D1451" s="131"/>
    </row>
    <row r="1452" spans="4:4">
      <c r="D1452" s="131"/>
    </row>
    <row r="1453" spans="4:4">
      <c r="D1453" s="131"/>
    </row>
    <row r="1454" spans="4:4">
      <c r="D1454" s="131"/>
    </row>
    <row r="1455" spans="4:4">
      <c r="D1455" s="131"/>
    </row>
    <row r="1456" spans="4:4">
      <c r="D1456" s="131"/>
    </row>
    <row r="1457" spans="4:4">
      <c r="D1457" s="131"/>
    </row>
    <row r="1458" spans="4:4">
      <c r="D1458" s="131"/>
    </row>
    <row r="1459" spans="4:4">
      <c r="D1459" s="131"/>
    </row>
    <row r="1460" spans="4:4">
      <c r="D1460" s="131"/>
    </row>
    <row r="1461" spans="4:4">
      <c r="D1461" s="131"/>
    </row>
    <row r="1462" spans="4:4">
      <c r="D1462" s="131"/>
    </row>
    <row r="1463" spans="4:4">
      <c r="D1463" s="131"/>
    </row>
    <row r="1464" spans="4:4">
      <c r="D1464" s="131"/>
    </row>
    <row r="1465" spans="4:4">
      <c r="D1465" s="131"/>
    </row>
    <row r="1466" spans="4:4">
      <c r="D1466" s="131"/>
    </row>
    <row r="1467" spans="4:4">
      <c r="D1467" s="131"/>
    </row>
    <row r="1468" spans="4:4">
      <c r="D1468" s="131"/>
    </row>
    <row r="1469" spans="4:4">
      <c r="D1469" s="131"/>
    </row>
    <row r="1470" spans="4:4">
      <c r="D1470" s="131"/>
    </row>
    <row r="1471" spans="4:4">
      <c r="D1471" s="131"/>
    </row>
    <row r="1472" spans="4:4">
      <c r="D1472" s="131"/>
    </row>
    <row r="1473" spans="4:4">
      <c r="D1473" s="131"/>
    </row>
    <row r="1474" spans="4:4">
      <c r="D1474" s="131"/>
    </row>
    <row r="1475" spans="4:4">
      <c r="D1475" s="131"/>
    </row>
    <row r="1476" spans="4:4">
      <c r="D1476" s="131"/>
    </row>
    <row r="1477" spans="4:4">
      <c r="D1477" s="131"/>
    </row>
    <row r="1478" spans="4:4">
      <c r="D1478" s="131"/>
    </row>
    <row r="1479" spans="4:4">
      <c r="D1479" s="131"/>
    </row>
    <row r="1480" spans="4:4">
      <c r="D1480" s="131"/>
    </row>
    <row r="1481" spans="4:4">
      <c r="D1481" s="131"/>
    </row>
    <row r="1482" spans="4:4">
      <c r="D1482" s="131"/>
    </row>
    <row r="1483" spans="4:4">
      <c r="D1483" s="131"/>
    </row>
    <row r="1484" spans="4:4">
      <c r="D1484" s="131"/>
    </row>
    <row r="1485" spans="4:4">
      <c r="D1485" s="131"/>
    </row>
    <row r="1486" spans="4:4">
      <c r="D1486" s="131"/>
    </row>
    <row r="1487" spans="4:4">
      <c r="D1487" s="131"/>
    </row>
    <row r="1488" spans="4:4">
      <c r="D1488" s="131"/>
    </row>
    <row r="1489" spans="4:4">
      <c r="D1489" s="131"/>
    </row>
    <row r="1490" spans="4:4">
      <c r="D1490" s="131"/>
    </row>
    <row r="1491" spans="4:4">
      <c r="D1491" s="131"/>
    </row>
    <row r="1492" spans="4:4">
      <c r="D1492" s="131"/>
    </row>
    <row r="1493" spans="4:4">
      <c r="D1493" s="131"/>
    </row>
    <row r="1494" spans="4:4">
      <c r="D1494" s="131"/>
    </row>
    <row r="1495" spans="4:4">
      <c r="D1495" s="131"/>
    </row>
    <row r="1496" spans="4:4">
      <c r="D1496" s="131"/>
    </row>
    <row r="1497" spans="4:4">
      <c r="D1497" s="131"/>
    </row>
    <row r="1498" spans="4:4">
      <c r="D1498" s="131"/>
    </row>
    <row r="1499" spans="4:4">
      <c r="D1499" s="131"/>
    </row>
    <row r="1500" spans="4:4">
      <c r="D1500" s="131"/>
    </row>
    <row r="1501" spans="4:4">
      <c r="D1501" s="131"/>
    </row>
    <row r="1502" spans="4:4">
      <c r="D1502" s="131"/>
    </row>
    <row r="1503" spans="4:4">
      <c r="D1503" s="131"/>
    </row>
    <row r="1504" spans="4:4">
      <c r="D1504" s="131"/>
    </row>
    <row r="1505" spans="4:4">
      <c r="D1505" s="131"/>
    </row>
    <row r="1506" spans="4:4">
      <c r="D1506" s="131"/>
    </row>
    <row r="1507" spans="4:4">
      <c r="D1507" s="131"/>
    </row>
    <row r="1508" spans="4:4">
      <c r="D1508" s="131"/>
    </row>
    <row r="1509" spans="4:4">
      <c r="D1509" s="131"/>
    </row>
    <row r="1510" spans="4:4">
      <c r="D1510" s="131"/>
    </row>
    <row r="1511" spans="4:4">
      <c r="D1511" s="131"/>
    </row>
    <row r="1512" spans="4:4">
      <c r="D1512" s="131"/>
    </row>
    <row r="1513" spans="4:4">
      <c r="D1513" s="131"/>
    </row>
    <row r="1514" spans="4:4">
      <c r="D1514" s="131"/>
    </row>
    <row r="1515" spans="4:4">
      <c r="D1515" s="131"/>
    </row>
    <row r="1516" spans="4:4">
      <c r="D1516" s="131"/>
    </row>
    <row r="1517" spans="4:4">
      <c r="D1517" s="131"/>
    </row>
    <row r="1518" spans="4:4">
      <c r="D1518" s="131"/>
    </row>
    <row r="1519" spans="4:4">
      <c r="D1519" s="131"/>
    </row>
    <row r="1520" spans="4:4">
      <c r="D1520" s="131"/>
    </row>
    <row r="1521" spans="4:4">
      <c r="D1521" s="131"/>
    </row>
    <row r="1522" spans="4:4">
      <c r="D1522" s="131"/>
    </row>
    <row r="1523" spans="4:4">
      <c r="D1523" s="131"/>
    </row>
    <row r="1524" spans="4:4">
      <c r="D1524" s="131"/>
    </row>
    <row r="1525" spans="4:4">
      <c r="D1525" s="131"/>
    </row>
    <row r="1526" spans="4:4">
      <c r="D1526" s="131"/>
    </row>
    <row r="1527" spans="4:4">
      <c r="D1527" s="131"/>
    </row>
    <row r="1528" spans="4:4">
      <c r="D1528" s="131"/>
    </row>
    <row r="1529" spans="4:4">
      <c r="D1529" s="131"/>
    </row>
    <row r="1530" spans="4:4">
      <c r="D1530" s="131"/>
    </row>
    <row r="1531" spans="4:4">
      <c r="D1531" s="131"/>
    </row>
    <row r="1532" spans="4:4">
      <c r="D1532" s="131"/>
    </row>
    <row r="1533" spans="4:4">
      <c r="D1533" s="131"/>
    </row>
    <row r="1534" spans="4:4">
      <c r="D1534" s="131"/>
    </row>
    <row r="1535" spans="4:4">
      <c r="D1535" s="131"/>
    </row>
    <row r="1536" spans="4:4">
      <c r="D1536" s="131"/>
    </row>
    <row r="1537" spans="4:4">
      <c r="D1537" s="131"/>
    </row>
    <row r="1538" spans="4:4">
      <c r="D1538" s="131"/>
    </row>
    <row r="1539" spans="4:4">
      <c r="D1539" s="131"/>
    </row>
    <row r="1540" spans="4:4">
      <c r="D1540" s="131"/>
    </row>
    <row r="1541" spans="4:4">
      <c r="D1541" s="131"/>
    </row>
    <row r="1542" spans="4:4">
      <c r="D1542" s="131"/>
    </row>
    <row r="1543" spans="4:4">
      <c r="D1543" s="131"/>
    </row>
    <row r="1544" spans="4:4">
      <c r="D1544" s="131"/>
    </row>
    <row r="1545" spans="4:4">
      <c r="D1545" s="131"/>
    </row>
    <row r="1546" spans="4:4">
      <c r="D1546" s="131"/>
    </row>
    <row r="1547" spans="4:4">
      <c r="D1547" s="131"/>
    </row>
    <row r="1548" spans="4:4">
      <c r="D1548" s="131"/>
    </row>
    <row r="1549" spans="4:4">
      <c r="D1549" s="131"/>
    </row>
    <row r="1550" spans="4:4">
      <c r="D1550" s="131"/>
    </row>
    <row r="1551" spans="4:4">
      <c r="D1551" s="131"/>
    </row>
    <row r="1552" spans="4:4">
      <c r="D1552" s="131"/>
    </row>
    <row r="1553" spans="4:4">
      <c r="D1553" s="131"/>
    </row>
    <row r="1554" spans="4:4">
      <c r="D1554" s="131"/>
    </row>
    <row r="1555" spans="4:4">
      <c r="D1555" s="131"/>
    </row>
    <row r="1556" spans="4:4">
      <c r="D1556" s="131"/>
    </row>
    <row r="1557" spans="4:4">
      <c r="D1557" s="131"/>
    </row>
    <row r="1558" spans="4:4">
      <c r="D1558" s="131"/>
    </row>
    <row r="1559" spans="4:4">
      <c r="D1559" s="131"/>
    </row>
    <row r="1560" spans="4:4">
      <c r="D1560" s="131"/>
    </row>
    <row r="1561" spans="4:4">
      <c r="D1561" s="131"/>
    </row>
    <row r="1562" spans="4:4">
      <c r="D1562" s="131"/>
    </row>
    <row r="1563" spans="4:4">
      <c r="D1563" s="131"/>
    </row>
    <row r="1564" spans="4:4">
      <c r="D1564" s="131"/>
    </row>
    <row r="1565" spans="4:4">
      <c r="D1565" s="131"/>
    </row>
    <row r="1566" spans="4:4">
      <c r="D1566" s="131"/>
    </row>
    <row r="1567" spans="4:4">
      <c r="D1567" s="131"/>
    </row>
    <row r="1568" spans="4:4">
      <c r="D1568" s="131"/>
    </row>
    <row r="1569" spans="4:4">
      <c r="D1569" s="131"/>
    </row>
    <row r="1570" spans="4:4">
      <c r="D1570" s="131"/>
    </row>
    <row r="1571" spans="4:4">
      <c r="D1571" s="131"/>
    </row>
    <row r="1572" spans="4:4">
      <c r="D1572" s="131"/>
    </row>
    <row r="1573" spans="4:4">
      <c r="D1573" s="131"/>
    </row>
    <row r="1574" spans="4:4">
      <c r="D1574" s="131"/>
    </row>
    <row r="1575" spans="4:4">
      <c r="D1575" s="131"/>
    </row>
    <row r="1576" spans="4:4">
      <c r="D1576" s="131"/>
    </row>
    <row r="1577" spans="4:4">
      <c r="D1577" s="131"/>
    </row>
    <row r="1578" spans="4:4">
      <c r="D1578" s="131"/>
    </row>
    <row r="1579" spans="4:4">
      <c r="D1579" s="131"/>
    </row>
    <row r="1580" spans="4:4">
      <c r="D1580" s="131"/>
    </row>
    <row r="1581" spans="4:4">
      <c r="D1581" s="131"/>
    </row>
    <row r="1582" spans="4:4">
      <c r="D1582" s="131"/>
    </row>
    <row r="1583" spans="4:4">
      <c r="D1583" s="131"/>
    </row>
    <row r="1584" spans="4:4">
      <c r="D1584" s="131"/>
    </row>
    <row r="1585" spans="4:4">
      <c r="D1585" s="131"/>
    </row>
    <row r="1586" spans="4:4">
      <c r="D1586" s="131"/>
    </row>
    <row r="1587" spans="4:4">
      <c r="D1587" s="131"/>
    </row>
    <row r="1588" spans="4:4">
      <c r="D1588" s="131"/>
    </row>
    <row r="1589" spans="4:4">
      <c r="D1589" s="131"/>
    </row>
    <row r="1590" spans="4:4">
      <c r="D1590" s="131"/>
    </row>
    <row r="1591" spans="4:4">
      <c r="D1591" s="131"/>
    </row>
    <row r="1592" spans="4:4">
      <c r="D1592" s="131"/>
    </row>
    <row r="1593" spans="4:4">
      <c r="D1593" s="131"/>
    </row>
    <row r="1594" spans="4:4">
      <c r="D1594" s="131"/>
    </row>
    <row r="1595" spans="4:4">
      <c r="D1595" s="131"/>
    </row>
    <row r="1596" spans="4:4">
      <c r="D1596" s="131"/>
    </row>
    <row r="1597" spans="4:4">
      <c r="D1597" s="131"/>
    </row>
    <row r="1598" spans="4:4">
      <c r="D1598" s="131"/>
    </row>
    <row r="1599" spans="4:4">
      <c r="D1599" s="131"/>
    </row>
    <row r="1600" spans="4:4">
      <c r="D1600" s="131"/>
    </row>
    <row r="1601" spans="4:4">
      <c r="D1601" s="131"/>
    </row>
    <row r="1602" spans="4:4">
      <c r="D1602" s="131"/>
    </row>
    <row r="1603" spans="4:4">
      <c r="D1603" s="131"/>
    </row>
    <row r="1604" spans="4:4">
      <c r="D1604" s="131"/>
    </row>
    <row r="1605" spans="4:4">
      <c r="D1605" s="131"/>
    </row>
    <row r="1606" spans="4:4">
      <c r="D1606" s="131"/>
    </row>
    <row r="1607" spans="4:4">
      <c r="D1607" s="131"/>
    </row>
    <row r="1608" spans="4:4">
      <c r="D1608" s="131"/>
    </row>
    <row r="1609" spans="4:4">
      <c r="D1609" s="131"/>
    </row>
    <row r="1610" spans="4:4">
      <c r="D1610" s="131"/>
    </row>
    <row r="1611" spans="4:4">
      <c r="D1611" s="131"/>
    </row>
    <row r="1612" spans="4:4">
      <c r="D1612" s="131"/>
    </row>
    <row r="1613" spans="4:4">
      <c r="D1613" s="131"/>
    </row>
    <row r="1614" spans="4:4">
      <c r="D1614" s="131"/>
    </row>
    <row r="1615" spans="4:4">
      <c r="D1615" s="131"/>
    </row>
    <row r="1616" spans="4:4">
      <c r="D1616" s="131"/>
    </row>
    <row r="1617" spans="4:4">
      <c r="D1617" s="131"/>
    </row>
    <row r="1618" spans="4:4">
      <c r="D1618" s="131"/>
    </row>
    <row r="1619" spans="4:4">
      <c r="D1619" s="131"/>
    </row>
    <row r="1620" spans="4:4">
      <c r="D1620" s="131"/>
    </row>
    <row r="1621" spans="4:4">
      <c r="D1621" s="131"/>
    </row>
    <row r="1622" spans="4:4">
      <c r="D1622" s="131"/>
    </row>
    <row r="1623" spans="4:4">
      <c r="D1623" s="131"/>
    </row>
    <row r="1624" spans="4:4">
      <c r="D1624" s="131"/>
    </row>
    <row r="1625" spans="4:4">
      <c r="D1625" s="131"/>
    </row>
    <row r="1626" spans="4:4">
      <c r="D1626" s="131"/>
    </row>
    <row r="1627" spans="4:4">
      <c r="D1627" s="131"/>
    </row>
    <row r="1628" spans="4:4">
      <c r="D1628" s="131"/>
    </row>
    <row r="1629" spans="4:4">
      <c r="D1629" s="131"/>
    </row>
    <row r="1630" spans="4:4">
      <c r="D1630" s="131"/>
    </row>
    <row r="1631" spans="4:4">
      <c r="D1631" s="131"/>
    </row>
    <row r="1632" spans="4:4">
      <c r="D1632" s="131"/>
    </row>
    <row r="1633" spans="4:4">
      <c r="D1633" s="131"/>
    </row>
    <row r="1634" spans="4:4">
      <c r="D1634" s="131"/>
    </row>
    <row r="1635" spans="4:4">
      <c r="D1635" s="131"/>
    </row>
    <row r="1636" spans="4:4">
      <c r="D1636" s="131"/>
    </row>
    <row r="1637" spans="4:4">
      <c r="D1637" s="131"/>
    </row>
    <row r="1638" spans="4:4">
      <c r="D1638" s="131"/>
    </row>
    <row r="1639" spans="4:4">
      <c r="D1639" s="131"/>
    </row>
    <row r="1640" spans="4:4">
      <c r="D1640" s="131"/>
    </row>
    <row r="1641" spans="4:4">
      <c r="D1641" s="131"/>
    </row>
    <row r="1642" spans="4:4">
      <c r="D1642" s="131"/>
    </row>
    <row r="1643" spans="4:4">
      <c r="D1643" s="131"/>
    </row>
    <row r="1644" spans="4:4">
      <c r="D1644" s="131"/>
    </row>
    <row r="1645" spans="4:4">
      <c r="D1645" s="131"/>
    </row>
    <row r="1646" spans="4:4">
      <c r="D1646" s="131"/>
    </row>
    <row r="1647" spans="4:4">
      <c r="D1647" s="131"/>
    </row>
    <row r="1648" spans="4:4">
      <c r="D1648" s="131"/>
    </row>
    <row r="1649" spans="4:4">
      <c r="D1649" s="131"/>
    </row>
    <row r="1650" spans="4:4">
      <c r="D1650" s="131"/>
    </row>
    <row r="1651" spans="4:4">
      <c r="D1651" s="131"/>
    </row>
    <row r="1652" spans="4:4">
      <c r="D1652" s="131"/>
    </row>
    <row r="1653" spans="4:4">
      <c r="D1653" s="131"/>
    </row>
    <row r="1654" spans="4:4">
      <c r="D1654" s="131"/>
    </row>
    <row r="1655" spans="4:4">
      <c r="D1655" s="131"/>
    </row>
    <row r="1656" spans="4:4">
      <c r="D1656" s="131"/>
    </row>
    <row r="1657" spans="4:4">
      <c r="D1657" s="131"/>
    </row>
    <row r="1658" spans="4:4">
      <c r="D1658" s="131"/>
    </row>
    <row r="1659" spans="4:4">
      <c r="D1659" s="131"/>
    </row>
    <row r="1660" spans="4:4">
      <c r="D1660" s="131"/>
    </row>
    <row r="1661" spans="4:4">
      <c r="D1661" s="131"/>
    </row>
    <row r="1662" spans="4:4">
      <c r="D1662" s="131"/>
    </row>
    <row r="1663" spans="4:4">
      <c r="D1663" s="131"/>
    </row>
    <row r="1664" spans="4:4">
      <c r="D1664" s="131"/>
    </row>
    <row r="1665" spans="4:4">
      <c r="D1665" s="131"/>
    </row>
    <row r="1666" spans="4:4">
      <c r="D1666" s="131"/>
    </row>
    <row r="1667" spans="4:4">
      <c r="D1667" s="131"/>
    </row>
    <row r="1668" spans="4:4">
      <c r="D1668" s="131"/>
    </row>
    <row r="1669" spans="4:4">
      <c r="D1669" s="131"/>
    </row>
    <row r="1670" spans="4:4">
      <c r="D1670" s="131"/>
    </row>
    <row r="1671" spans="4:4">
      <c r="D1671" s="131"/>
    </row>
    <row r="1672" spans="4:4">
      <c r="D1672" s="131"/>
    </row>
    <row r="1673" spans="4:4">
      <c r="D1673" s="131"/>
    </row>
    <row r="1674" spans="4:4">
      <c r="D1674" s="131"/>
    </row>
    <row r="1675" spans="4:4">
      <c r="D1675" s="131"/>
    </row>
    <row r="1676" spans="4:4">
      <c r="D1676" s="131"/>
    </row>
    <row r="1677" spans="4:4">
      <c r="D1677" s="131"/>
    </row>
    <row r="1678" spans="4:4">
      <c r="D1678" s="131"/>
    </row>
    <row r="1679" spans="4:4">
      <c r="D1679" s="131"/>
    </row>
    <row r="1680" spans="4:4">
      <c r="D1680" s="131"/>
    </row>
    <row r="1681" spans="4:4">
      <c r="D1681" s="131"/>
    </row>
    <row r="1682" spans="4:4">
      <c r="D1682" s="131"/>
    </row>
    <row r="1683" spans="4:4">
      <c r="D1683" s="131"/>
    </row>
    <row r="1684" spans="4:4">
      <c r="D1684" s="131"/>
    </row>
    <row r="1685" spans="4:4">
      <c r="D1685" s="131"/>
    </row>
    <row r="1686" spans="4:4">
      <c r="D1686" s="131"/>
    </row>
    <row r="1687" spans="4:4">
      <c r="D1687" s="131"/>
    </row>
    <row r="1688" spans="4:4">
      <c r="D1688" s="131"/>
    </row>
    <row r="1689" spans="4:4">
      <c r="D1689" s="131"/>
    </row>
    <row r="1690" spans="4:4">
      <c r="D1690" s="131"/>
    </row>
    <row r="1691" spans="4:4">
      <c r="D1691" s="131"/>
    </row>
    <row r="1692" spans="4:4">
      <c r="D1692" s="131"/>
    </row>
    <row r="1693" spans="4:4">
      <c r="D1693" s="131"/>
    </row>
    <row r="1694" spans="4:4">
      <c r="D1694" s="131"/>
    </row>
    <row r="1695" spans="4:4">
      <c r="D1695" s="131"/>
    </row>
    <row r="1696" spans="4:4">
      <c r="D1696" s="131"/>
    </row>
    <row r="1697" spans="4:4">
      <c r="D1697" s="131"/>
    </row>
    <row r="1698" spans="4:4">
      <c r="D1698" s="131"/>
    </row>
    <row r="1699" spans="4:4">
      <c r="D1699" s="131"/>
    </row>
    <row r="1700" spans="4:4">
      <c r="D1700" s="131"/>
    </row>
    <row r="1701" spans="4:4">
      <c r="D1701" s="131"/>
    </row>
    <row r="1702" spans="4:4">
      <c r="D1702" s="131"/>
    </row>
    <row r="1703" spans="4:4">
      <c r="D1703" s="131"/>
    </row>
    <row r="1704" spans="4:4">
      <c r="D1704" s="131"/>
    </row>
    <row r="1705" spans="4:4">
      <c r="D1705" s="131"/>
    </row>
    <row r="1706" spans="4:4">
      <c r="D1706" s="131"/>
    </row>
    <row r="1707" spans="4:4">
      <c r="D1707" s="131"/>
    </row>
    <row r="1708" spans="4:4">
      <c r="D1708" s="131"/>
    </row>
    <row r="1709" spans="4:4">
      <c r="D1709" s="131"/>
    </row>
    <row r="1710" spans="4:4">
      <c r="D1710" s="131"/>
    </row>
    <row r="1711" spans="4:4">
      <c r="D1711" s="131"/>
    </row>
    <row r="1712" spans="4:4">
      <c r="D1712" s="131"/>
    </row>
    <row r="1713" spans="4:4">
      <c r="D1713" s="131"/>
    </row>
    <row r="1714" spans="4:4">
      <c r="D1714" s="131"/>
    </row>
    <row r="1715" spans="4:4">
      <c r="D1715" s="131"/>
    </row>
    <row r="1716" spans="4:4">
      <c r="D1716" s="131"/>
    </row>
    <row r="1717" spans="4:4">
      <c r="D1717" s="131"/>
    </row>
    <row r="1718" spans="4:4">
      <c r="D1718" s="131"/>
    </row>
    <row r="1719" spans="4:4">
      <c r="D1719" s="131"/>
    </row>
    <row r="1720" spans="4:4">
      <c r="D1720" s="131"/>
    </row>
    <row r="1721" spans="4:4">
      <c r="D1721" s="131"/>
    </row>
    <row r="1722" spans="4:4">
      <c r="D1722" s="131"/>
    </row>
    <row r="1723" spans="4:4">
      <c r="D1723" s="131"/>
    </row>
    <row r="1724" spans="4:4">
      <c r="D1724" s="131"/>
    </row>
    <row r="1725" spans="4:4">
      <c r="D1725" s="131"/>
    </row>
    <row r="1726" spans="4:4">
      <c r="D1726" s="131"/>
    </row>
    <row r="1727" spans="4:4">
      <c r="D1727" s="131"/>
    </row>
    <row r="1728" spans="4:4">
      <c r="D1728" s="131"/>
    </row>
    <row r="1729" spans="4:4">
      <c r="D1729" s="131"/>
    </row>
    <row r="1730" spans="4:4">
      <c r="D1730" s="131"/>
    </row>
    <row r="1731" spans="4:4">
      <c r="D1731" s="131"/>
    </row>
    <row r="1732" spans="4:4">
      <c r="D1732" s="131"/>
    </row>
    <row r="1733" spans="4:4">
      <c r="D1733" s="131"/>
    </row>
    <row r="1734" spans="4:4">
      <c r="D1734" s="131"/>
    </row>
    <row r="1735" spans="4:4">
      <c r="D1735" s="131"/>
    </row>
    <row r="1736" spans="4:4">
      <c r="D1736" s="131"/>
    </row>
    <row r="1737" spans="4:4">
      <c r="D1737" s="131"/>
    </row>
    <row r="1738" spans="4:4">
      <c r="D1738" s="131"/>
    </row>
    <row r="1739" spans="4:4">
      <c r="D1739" s="131"/>
    </row>
    <row r="1740" spans="4:4">
      <c r="D1740" s="131"/>
    </row>
    <row r="1741" spans="4:4">
      <c r="D1741" s="131"/>
    </row>
    <row r="1742" spans="4:4">
      <c r="D1742" s="131"/>
    </row>
    <row r="1743" spans="4:4">
      <c r="D1743" s="131"/>
    </row>
    <row r="1744" spans="4:4">
      <c r="D1744" s="131"/>
    </row>
    <row r="1745" spans="4:4">
      <c r="D1745" s="131"/>
    </row>
    <row r="1746" spans="4:4">
      <c r="D1746" s="131"/>
    </row>
    <row r="1747" spans="4:4">
      <c r="D1747" s="131"/>
    </row>
    <row r="1748" spans="4:4">
      <c r="D1748" s="131"/>
    </row>
    <row r="1749" spans="4:4">
      <c r="D1749" s="131"/>
    </row>
    <row r="1750" spans="4:4">
      <c r="D1750" s="131"/>
    </row>
    <row r="1751" spans="4:4">
      <c r="D1751" s="131"/>
    </row>
    <row r="1752" spans="4:4">
      <c r="D1752" s="131"/>
    </row>
    <row r="1753" spans="4:4">
      <c r="D1753" s="131"/>
    </row>
    <row r="1754" spans="4:4">
      <c r="D1754" s="131"/>
    </row>
    <row r="1755" spans="4:4">
      <c r="D1755" s="131"/>
    </row>
    <row r="1756" spans="4:4">
      <c r="D1756" s="131"/>
    </row>
    <row r="1757" spans="4:4">
      <c r="D1757" s="131"/>
    </row>
    <row r="1758" spans="4:4">
      <c r="D1758" s="131"/>
    </row>
    <row r="1759" spans="4:4">
      <c r="D1759" s="131"/>
    </row>
    <row r="1760" spans="4:4">
      <c r="D1760" s="131"/>
    </row>
    <row r="1761" spans="4:4">
      <c r="D1761" s="131"/>
    </row>
    <row r="1762" spans="4:4">
      <c r="D1762" s="131"/>
    </row>
    <row r="1763" spans="4:4">
      <c r="D1763" s="131"/>
    </row>
    <row r="1764" spans="4:4">
      <c r="D1764" s="131"/>
    </row>
    <row r="1765" spans="4:4">
      <c r="D1765" s="131"/>
    </row>
    <row r="1766" spans="4:4">
      <c r="D1766" s="131"/>
    </row>
    <row r="1767" spans="4:4">
      <c r="D1767" s="131"/>
    </row>
    <row r="1768" spans="4:4">
      <c r="D1768" s="131"/>
    </row>
    <row r="1769" spans="4:4">
      <c r="D1769" s="131"/>
    </row>
    <row r="1770" spans="4:4">
      <c r="D1770" s="131"/>
    </row>
    <row r="1771" spans="4:4">
      <c r="D1771" s="131"/>
    </row>
    <row r="1772" spans="4:4">
      <c r="D1772" s="131"/>
    </row>
    <row r="1773" spans="4:4">
      <c r="D1773" s="131"/>
    </row>
    <row r="1774" spans="4:4">
      <c r="D1774" s="131"/>
    </row>
    <row r="1775" spans="4:4">
      <c r="D1775" s="131"/>
    </row>
    <row r="1776" spans="4:4">
      <c r="D1776" s="131"/>
    </row>
    <row r="1777" spans="4:4">
      <c r="D1777" s="131"/>
    </row>
    <row r="1778" spans="4:4">
      <c r="D1778" s="131"/>
    </row>
    <row r="1779" spans="4:4">
      <c r="D1779" s="131"/>
    </row>
    <row r="1780" spans="4:4">
      <c r="D1780" s="131"/>
    </row>
    <row r="1781" spans="4:4">
      <c r="D1781" s="131"/>
    </row>
    <row r="1782" spans="4:4">
      <c r="D1782" s="131"/>
    </row>
    <row r="1783" spans="4:4">
      <c r="D1783" s="131"/>
    </row>
    <row r="1784" spans="4:4">
      <c r="D1784" s="131"/>
    </row>
    <row r="1785" spans="4:4">
      <c r="D1785" s="131"/>
    </row>
    <row r="1786" spans="4:4">
      <c r="D1786" s="131"/>
    </row>
    <row r="1787" spans="4:4">
      <c r="D1787" s="131"/>
    </row>
    <row r="1788" spans="4:4">
      <c r="D1788" s="131"/>
    </row>
    <row r="1789" spans="4:4">
      <c r="D1789" s="131"/>
    </row>
    <row r="1790" spans="4:4">
      <c r="D1790" s="131"/>
    </row>
    <row r="1791" spans="4:4">
      <c r="D1791" s="131"/>
    </row>
    <row r="1792" spans="4:4">
      <c r="D1792" s="131"/>
    </row>
    <row r="1793" spans="4:4">
      <c r="D1793" s="131"/>
    </row>
    <row r="1794" spans="4:4">
      <c r="D1794" s="131"/>
    </row>
    <row r="1795" spans="4:4">
      <c r="D1795" s="131"/>
    </row>
    <row r="1796" spans="4:4">
      <c r="D1796" s="131"/>
    </row>
    <row r="1797" spans="4:4">
      <c r="D1797" s="131"/>
    </row>
    <row r="1798" spans="4:4">
      <c r="D1798" s="131"/>
    </row>
    <row r="1799" spans="4:4">
      <c r="D1799" s="131"/>
    </row>
    <row r="1800" spans="4:4">
      <c r="D1800" s="131"/>
    </row>
    <row r="1801" spans="4:4">
      <c r="D1801" s="131"/>
    </row>
    <row r="1802" spans="4:4">
      <c r="D1802" s="131"/>
    </row>
    <row r="1803" spans="4:4">
      <c r="D1803" s="131"/>
    </row>
    <row r="1804" spans="4:4">
      <c r="D1804" s="131"/>
    </row>
    <row r="1805" spans="4:4">
      <c r="D1805" s="131"/>
    </row>
    <row r="1806" spans="4:4">
      <c r="D1806" s="131"/>
    </row>
    <row r="1807" spans="4:4">
      <c r="D1807" s="131"/>
    </row>
    <row r="1808" spans="4:4">
      <c r="D1808" s="131"/>
    </row>
    <row r="1809" spans="4:4">
      <c r="D1809" s="131"/>
    </row>
    <row r="1810" spans="4:4">
      <c r="D1810" s="131"/>
    </row>
    <row r="1811" spans="4:4">
      <c r="D1811" s="131"/>
    </row>
    <row r="1812" spans="4:4">
      <c r="D1812" s="131"/>
    </row>
    <row r="1813" spans="4:4">
      <c r="D1813" s="131"/>
    </row>
    <row r="1814" spans="4:4">
      <c r="D1814" s="131"/>
    </row>
    <row r="1815" spans="4:4">
      <c r="D1815" s="131"/>
    </row>
    <row r="1816" spans="4:4">
      <c r="D1816" s="131"/>
    </row>
    <row r="1817" spans="4:4">
      <c r="D1817" s="131"/>
    </row>
    <row r="1818" spans="4:4">
      <c r="D1818" s="131"/>
    </row>
    <row r="1819" spans="4:4">
      <c r="D1819" s="131"/>
    </row>
    <row r="1820" spans="4:4">
      <c r="D1820" s="131"/>
    </row>
    <row r="1821" spans="4:4">
      <c r="D1821" s="131"/>
    </row>
    <row r="1822" spans="4:4">
      <c r="D1822" s="131"/>
    </row>
    <row r="1823" spans="4:4">
      <c r="D1823" s="131"/>
    </row>
    <row r="1824" spans="4:4">
      <c r="D1824" s="131"/>
    </row>
    <row r="1825" spans="4:4">
      <c r="D1825" s="131"/>
    </row>
    <row r="1826" spans="4:4">
      <c r="D1826" s="131"/>
    </row>
    <row r="1827" spans="4:4">
      <c r="D1827" s="131"/>
    </row>
    <row r="1828" spans="4:4">
      <c r="D1828" s="131"/>
    </row>
    <row r="1829" spans="4:4">
      <c r="D1829" s="131"/>
    </row>
    <row r="1830" spans="4:4">
      <c r="D1830" s="131"/>
    </row>
    <row r="1831" spans="4:4">
      <c r="D1831" s="131"/>
    </row>
    <row r="1832" spans="4:4">
      <c r="D1832" s="131"/>
    </row>
    <row r="1833" spans="4:4">
      <c r="D1833" s="131"/>
    </row>
    <row r="1834" spans="4:4">
      <c r="D1834" s="131"/>
    </row>
    <row r="1835" spans="4:4">
      <c r="D1835" s="131"/>
    </row>
    <row r="1836" spans="4:4">
      <c r="D1836" s="131"/>
    </row>
    <row r="1837" spans="4:4">
      <c r="D1837" s="131"/>
    </row>
    <row r="1838" spans="4:4">
      <c r="D1838" s="131"/>
    </row>
    <row r="1839" spans="4:4">
      <c r="D1839" s="131"/>
    </row>
    <row r="1840" spans="4:4">
      <c r="D1840" s="131"/>
    </row>
    <row r="1841" spans="4:4">
      <c r="D1841" s="131"/>
    </row>
    <row r="1842" spans="4:4">
      <c r="D1842" s="131"/>
    </row>
    <row r="1843" spans="4:4">
      <c r="D1843" s="131"/>
    </row>
    <row r="1844" spans="4:4">
      <c r="D1844" s="131"/>
    </row>
    <row r="1845" spans="4:4">
      <c r="D1845" s="131"/>
    </row>
    <row r="1846" spans="4:4">
      <c r="D1846" s="131"/>
    </row>
    <row r="1847" spans="4:4">
      <c r="D1847" s="131"/>
    </row>
    <row r="1848" spans="4:4">
      <c r="D1848" s="131"/>
    </row>
    <row r="1849" spans="4:4">
      <c r="D1849" s="131"/>
    </row>
    <row r="1850" spans="4:4">
      <c r="D1850" s="131"/>
    </row>
    <row r="1851" spans="4:4">
      <c r="D1851" s="131"/>
    </row>
    <row r="1852" spans="4:4">
      <c r="D1852" s="131"/>
    </row>
    <row r="1853" spans="4:4">
      <c r="D1853" s="131"/>
    </row>
    <row r="1854" spans="4:4">
      <c r="D1854" s="131"/>
    </row>
    <row r="1855" spans="4:4">
      <c r="D1855" s="131"/>
    </row>
    <row r="1856" spans="4:4">
      <c r="D1856" s="131"/>
    </row>
    <row r="1857" spans="4:4">
      <c r="D1857" s="131"/>
    </row>
    <row r="1858" spans="4:4">
      <c r="D1858" s="131"/>
    </row>
    <row r="1859" spans="4:4">
      <c r="D1859" s="131"/>
    </row>
    <row r="1860" spans="4:4">
      <c r="D1860" s="131"/>
    </row>
    <row r="1861" spans="4:4">
      <c r="D1861" s="131"/>
    </row>
    <row r="1862" spans="4:4">
      <c r="D1862" s="131"/>
    </row>
    <row r="1863" spans="4:4">
      <c r="D1863" s="131"/>
    </row>
    <row r="1864" spans="4:4">
      <c r="D1864" s="131"/>
    </row>
    <row r="1865" spans="4:4">
      <c r="D1865" s="131"/>
    </row>
    <row r="1866" spans="4:4">
      <c r="D1866" s="131"/>
    </row>
    <row r="1867" spans="4:4">
      <c r="D1867" s="131"/>
    </row>
    <row r="1868" spans="4:4">
      <c r="D1868" s="131"/>
    </row>
    <row r="1869" spans="4:4">
      <c r="D1869" s="131"/>
    </row>
    <row r="1870" spans="4:4">
      <c r="D1870" s="131"/>
    </row>
    <row r="1871" spans="4:4">
      <c r="D1871" s="131"/>
    </row>
    <row r="1872" spans="4:4">
      <c r="D1872" s="131"/>
    </row>
    <row r="1873" spans="4:4">
      <c r="D1873" s="131"/>
    </row>
    <row r="1874" spans="4:4">
      <c r="D1874" s="131"/>
    </row>
    <row r="1875" spans="4:4">
      <c r="D1875" s="131"/>
    </row>
    <row r="1876" spans="4:4">
      <c r="D1876" s="131"/>
    </row>
    <row r="1877" spans="4:4">
      <c r="D1877" s="131"/>
    </row>
    <row r="1878" spans="4:4">
      <c r="D1878" s="131"/>
    </row>
    <row r="1879" spans="4:4">
      <c r="D1879" s="131"/>
    </row>
    <row r="1880" spans="4:4">
      <c r="D1880" s="131"/>
    </row>
    <row r="1881" spans="4:4">
      <c r="D1881" s="131"/>
    </row>
    <row r="1882" spans="4:4">
      <c r="D1882" s="131"/>
    </row>
    <row r="1883" spans="4:4">
      <c r="D1883" s="131"/>
    </row>
    <row r="1884" spans="4:4">
      <c r="D1884" s="131"/>
    </row>
    <row r="1885" spans="4:4">
      <c r="D1885" s="131"/>
    </row>
    <row r="1886" spans="4:4">
      <c r="D1886" s="131"/>
    </row>
    <row r="1887" spans="4:4">
      <c r="D1887" s="131"/>
    </row>
    <row r="1888" spans="4:4">
      <c r="D1888" s="131"/>
    </row>
    <row r="1889" spans="4:4">
      <c r="D1889" s="131"/>
    </row>
    <row r="1890" spans="4:4">
      <c r="D1890" s="131"/>
    </row>
    <row r="1891" spans="4:4">
      <c r="D1891" s="131"/>
    </row>
    <row r="1892" spans="4:4">
      <c r="D1892" s="131"/>
    </row>
    <row r="1893" spans="4:4">
      <c r="D1893" s="131"/>
    </row>
    <row r="1894" spans="4:4">
      <c r="D1894" s="131"/>
    </row>
    <row r="1895" spans="4:4">
      <c r="D1895" s="131"/>
    </row>
    <row r="1896" spans="4:4">
      <c r="D1896" s="131"/>
    </row>
    <row r="1897" spans="4:4">
      <c r="D1897" s="131"/>
    </row>
    <row r="1898" spans="4:4">
      <c r="D1898" s="131"/>
    </row>
    <row r="1899" spans="4:4">
      <c r="D1899" s="131"/>
    </row>
    <row r="1900" spans="4:4">
      <c r="D1900" s="131"/>
    </row>
    <row r="1901" spans="4:4">
      <c r="D1901" s="131"/>
    </row>
    <row r="1902" spans="4:4">
      <c r="D1902" s="131"/>
    </row>
    <row r="1903" spans="4:4">
      <c r="D1903" s="131"/>
    </row>
    <row r="1904" spans="4:4">
      <c r="D1904" s="131"/>
    </row>
    <row r="1905" spans="4:4">
      <c r="D1905" s="131"/>
    </row>
    <row r="1906" spans="4:4">
      <c r="D1906" s="131"/>
    </row>
    <row r="1907" spans="4:4">
      <c r="D1907" s="131"/>
    </row>
    <row r="1908" spans="4:4">
      <c r="D1908" s="131"/>
    </row>
    <row r="1909" spans="4:4">
      <c r="D1909" s="131"/>
    </row>
    <row r="1910" spans="4:4">
      <c r="D1910" s="131"/>
    </row>
    <row r="1911" spans="4:4">
      <c r="D1911" s="131"/>
    </row>
    <row r="1912" spans="4:4">
      <c r="D1912" s="131"/>
    </row>
    <row r="1913" spans="4:4">
      <c r="D1913" s="131"/>
    </row>
    <row r="1914" spans="4:4">
      <c r="D1914" s="131"/>
    </row>
    <row r="1915" spans="4:4">
      <c r="D1915" s="131"/>
    </row>
    <row r="1916" spans="4:4">
      <c r="D1916" s="131"/>
    </row>
    <row r="1917" spans="4:4">
      <c r="D1917" s="131"/>
    </row>
    <row r="1918" spans="4:4">
      <c r="D1918" s="131"/>
    </row>
    <row r="1919" spans="4:4">
      <c r="D1919" s="131"/>
    </row>
    <row r="1920" spans="4:4">
      <c r="D1920" s="131"/>
    </row>
    <row r="1921" spans="4:4">
      <c r="D1921" s="131"/>
    </row>
    <row r="1922" spans="4:4">
      <c r="D1922" s="131"/>
    </row>
    <row r="1923" spans="4:4">
      <c r="D1923" s="131"/>
    </row>
    <row r="1924" spans="4:4">
      <c r="D1924" s="131"/>
    </row>
    <row r="1925" spans="4:4">
      <c r="D1925" s="131"/>
    </row>
    <row r="1926" spans="4:4">
      <c r="D1926" s="131"/>
    </row>
    <row r="1927" spans="4:4">
      <c r="D1927" s="131"/>
    </row>
    <row r="1928" spans="4:4">
      <c r="D1928" s="131"/>
    </row>
    <row r="1929" spans="4:4">
      <c r="D1929" s="131"/>
    </row>
    <row r="1930" spans="4:4">
      <c r="D1930" s="131"/>
    </row>
    <row r="1931" spans="4:4">
      <c r="D1931" s="131"/>
    </row>
    <row r="1932" spans="4:4">
      <c r="D1932" s="131"/>
    </row>
    <row r="1933" spans="4:4">
      <c r="D1933" s="131"/>
    </row>
    <row r="1934" spans="4:4">
      <c r="D1934" s="131"/>
    </row>
    <row r="1935" spans="4:4">
      <c r="D1935" s="131"/>
    </row>
    <row r="1936" spans="4:4">
      <c r="D1936" s="131"/>
    </row>
    <row r="1937" spans="4:4">
      <c r="D1937" s="131"/>
    </row>
    <row r="1938" spans="4:4">
      <c r="D1938" s="131"/>
    </row>
    <row r="1939" spans="4:4">
      <c r="D1939" s="131"/>
    </row>
    <row r="1940" spans="4:4">
      <c r="D1940" s="131"/>
    </row>
    <row r="1941" spans="4:4">
      <c r="D1941" s="131"/>
    </row>
    <row r="1942" spans="4:4">
      <c r="D1942" s="131"/>
    </row>
    <row r="1943" spans="4:4">
      <c r="D1943" s="131"/>
    </row>
    <row r="1944" spans="4:4">
      <c r="D1944" s="131"/>
    </row>
    <row r="1945" spans="4:4">
      <c r="D1945" s="131"/>
    </row>
    <row r="1946" spans="4:4">
      <c r="D1946" s="131"/>
    </row>
    <row r="1947" spans="4:4">
      <c r="D1947" s="131"/>
    </row>
    <row r="1948" spans="4:4">
      <c r="D1948" s="131"/>
    </row>
    <row r="1949" spans="4:4">
      <c r="D1949" s="131"/>
    </row>
    <row r="1950" spans="4:4">
      <c r="D1950" s="131"/>
    </row>
    <row r="1951" spans="4:4">
      <c r="D1951" s="131"/>
    </row>
    <row r="1952" spans="4:4">
      <c r="D1952" s="131"/>
    </row>
    <row r="1953" spans="4:4">
      <c r="D1953" s="131"/>
    </row>
    <row r="1954" spans="4:4">
      <c r="D1954" s="131"/>
    </row>
    <row r="1955" spans="4:4">
      <c r="D1955" s="131"/>
    </row>
    <row r="1956" spans="4:4">
      <c r="D1956" s="131"/>
    </row>
    <row r="1957" spans="4:4">
      <c r="D1957" s="131"/>
    </row>
    <row r="1958" spans="4:4">
      <c r="D1958" s="131"/>
    </row>
    <row r="1959" spans="4:4">
      <c r="D1959" s="131"/>
    </row>
    <row r="1960" spans="4:4">
      <c r="D1960" s="131"/>
    </row>
    <row r="1961" spans="4:4">
      <c r="D1961" s="131"/>
    </row>
    <row r="1962" spans="4:4">
      <c r="D1962" s="131"/>
    </row>
    <row r="1963" spans="4:4">
      <c r="D1963" s="131"/>
    </row>
    <row r="1964" spans="4:4">
      <c r="D1964" s="131"/>
    </row>
    <row r="1965" spans="4:4">
      <c r="D1965" s="131"/>
    </row>
    <row r="1966" spans="4:4">
      <c r="D1966" s="131"/>
    </row>
    <row r="1967" spans="4:4">
      <c r="D1967" s="131"/>
    </row>
    <row r="1968" spans="4:4">
      <c r="D1968" s="131"/>
    </row>
    <row r="1969" spans="4:4">
      <c r="D1969" s="131"/>
    </row>
    <row r="1970" spans="4:4">
      <c r="D1970" s="131"/>
    </row>
    <row r="1971" spans="4:4">
      <c r="D1971" s="131"/>
    </row>
    <row r="1972" spans="4:4">
      <c r="D1972" s="131"/>
    </row>
    <row r="1973" spans="4:4">
      <c r="D1973" s="131"/>
    </row>
    <row r="1974" spans="4:4">
      <c r="D1974" s="131"/>
    </row>
    <row r="1975" spans="4:4">
      <c r="D1975" s="131"/>
    </row>
    <row r="1976" spans="4:4">
      <c r="D1976" s="131"/>
    </row>
    <row r="1977" spans="4:4">
      <c r="D1977" s="131"/>
    </row>
    <row r="1978" spans="4:4">
      <c r="D1978" s="131"/>
    </row>
    <row r="1979" spans="4:4">
      <c r="D1979" s="131"/>
    </row>
    <row r="1980" spans="4:4">
      <c r="D1980" s="131"/>
    </row>
    <row r="1981" spans="4:4">
      <c r="D1981" s="131"/>
    </row>
    <row r="1982" spans="4:4">
      <c r="D1982" s="131"/>
    </row>
    <row r="1983" spans="4:4">
      <c r="D1983" s="131"/>
    </row>
    <row r="1984" spans="4:4">
      <c r="D1984" s="131"/>
    </row>
    <row r="1985" spans="4:4">
      <c r="D1985" s="131"/>
    </row>
    <row r="1986" spans="4:4">
      <c r="D1986" s="131"/>
    </row>
    <row r="1987" spans="4:4">
      <c r="D1987" s="131"/>
    </row>
    <row r="1988" spans="4:4">
      <c r="D1988" s="131"/>
    </row>
    <row r="1989" spans="4:4">
      <c r="D1989" s="131"/>
    </row>
    <row r="1990" spans="4:4">
      <c r="D1990" s="131"/>
    </row>
    <row r="1991" spans="4:4">
      <c r="D1991" s="131"/>
    </row>
    <row r="1992" spans="4:4">
      <c r="D1992" s="131"/>
    </row>
    <row r="1993" spans="4:4">
      <c r="D1993" s="131"/>
    </row>
    <row r="1994" spans="4:4">
      <c r="D1994" s="131"/>
    </row>
    <row r="1995" spans="4:4">
      <c r="D1995" s="131"/>
    </row>
    <row r="1996" spans="4:4">
      <c r="D1996" s="131"/>
    </row>
    <row r="1997" spans="4:4">
      <c r="D1997" s="131"/>
    </row>
    <row r="1998" spans="4:4">
      <c r="D1998" s="131"/>
    </row>
    <row r="1999" spans="4:4">
      <c r="D1999" s="131"/>
    </row>
    <row r="2000" spans="4:4">
      <c r="D2000" s="131"/>
    </row>
    <row r="2001" spans="4:4">
      <c r="D2001" s="131"/>
    </row>
    <row r="2002" spans="4:4">
      <c r="D2002" s="131"/>
    </row>
    <row r="2003" spans="4:4">
      <c r="D2003" s="131"/>
    </row>
    <row r="2004" spans="4:4">
      <c r="D2004" s="131"/>
    </row>
    <row r="2005" spans="4:4">
      <c r="D2005" s="131"/>
    </row>
    <row r="2006" spans="4:4">
      <c r="D2006" s="131"/>
    </row>
    <row r="2007" spans="4:4">
      <c r="D2007" s="131"/>
    </row>
    <row r="2008" spans="4:4">
      <c r="D2008" s="131"/>
    </row>
    <row r="2009" spans="4:4">
      <c r="D2009" s="131"/>
    </row>
    <row r="2010" spans="4:4">
      <c r="D2010" s="131"/>
    </row>
    <row r="2011" spans="4:4">
      <c r="D2011" s="131"/>
    </row>
    <row r="2012" spans="4:4">
      <c r="D2012" s="131"/>
    </row>
    <row r="2013" spans="4:4">
      <c r="D2013" s="131"/>
    </row>
    <row r="2014" spans="4:4">
      <c r="D2014" s="131"/>
    </row>
    <row r="2015" spans="4:4">
      <c r="D2015" s="131"/>
    </row>
    <row r="2016" spans="4:4">
      <c r="D2016" s="131"/>
    </row>
    <row r="2017" spans="4:4">
      <c r="D2017" s="131"/>
    </row>
    <row r="2018" spans="4:4">
      <c r="D2018" s="131"/>
    </row>
    <row r="2019" spans="4:4">
      <c r="D2019" s="131"/>
    </row>
    <row r="2020" spans="4:4">
      <c r="D2020" s="131"/>
    </row>
    <row r="2021" spans="4:4">
      <c r="D2021" s="131"/>
    </row>
    <row r="2022" spans="4:4">
      <c r="D2022" s="131"/>
    </row>
    <row r="2023" spans="4:4">
      <c r="D2023" s="131"/>
    </row>
    <row r="2024" spans="4:4">
      <c r="D2024" s="131"/>
    </row>
    <row r="2025" spans="4:4">
      <c r="D2025" s="131"/>
    </row>
    <row r="2026" spans="4:4">
      <c r="D2026" s="131"/>
    </row>
    <row r="2027" spans="4:4">
      <c r="D2027" s="131"/>
    </row>
    <row r="2028" spans="4:4">
      <c r="D2028" s="131"/>
    </row>
    <row r="2029" spans="4:4">
      <c r="D2029" s="131"/>
    </row>
    <row r="2030" spans="4:4">
      <c r="D2030" s="131"/>
    </row>
    <row r="2031" spans="4:4">
      <c r="D2031" s="131"/>
    </row>
    <row r="2032" spans="4:4">
      <c r="D2032" s="131"/>
    </row>
    <row r="2033" spans="4:4">
      <c r="D2033" s="131"/>
    </row>
    <row r="2034" spans="4:4">
      <c r="D2034" s="131"/>
    </row>
    <row r="2035" spans="4:4">
      <c r="D2035" s="131"/>
    </row>
    <row r="2036" spans="4:4">
      <c r="D2036" s="131"/>
    </row>
    <row r="2037" spans="4:4">
      <c r="D2037" s="131"/>
    </row>
    <row r="2038" spans="4:4">
      <c r="D2038" s="131"/>
    </row>
    <row r="2039" spans="4:4">
      <c r="D2039" s="131"/>
    </row>
    <row r="2040" spans="4:4">
      <c r="D2040" s="131"/>
    </row>
    <row r="2041" spans="4:4">
      <c r="D2041" s="131"/>
    </row>
    <row r="2042" spans="4:4">
      <c r="D2042" s="131"/>
    </row>
    <row r="2043" spans="4:4">
      <c r="D2043" s="131"/>
    </row>
    <row r="2044" spans="4:4">
      <c r="D2044" s="131"/>
    </row>
    <row r="2045" spans="4:4">
      <c r="D2045" s="131"/>
    </row>
    <row r="2046" spans="4:4">
      <c r="D2046" s="131"/>
    </row>
    <row r="2047" spans="4:4">
      <c r="D2047" s="131"/>
    </row>
    <row r="2048" spans="4:4">
      <c r="D2048" s="131"/>
    </row>
    <row r="2049" spans="4:4">
      <c r="D2049" s="131"/>
    </row>
    <row r="2050" spans="4:4">
      <c r="D2050" s="131"/>
    </row>
    <row r="2051" spans="4:4">
      <c r="D2051" s="131"/>
    </row>
    <row r="2052" spans="4:4">
      <c r="D2052" s="131"/>
    </row>
    <row r="2053" spans="4:4">
      <c r="D2053" s="131"/>
    </row>
    <row r="2054" spans="4:4">
      <c r="D2054" s="131"/>
    </row>
    <row r="2055" spans="4:4">
      <c r="D2055" s="131"/>
    </row>
    <row r="2056" spans="4:4">
      <c r="D2056" s="131"/>
    </row>
    <row r="2057" spans="4:4">
      <c r="D2057" s="131"/>
    </row>
    <row r="2058" spans="4:4">
      <c r="D2058" s="131"/>
    </row>
    <row r="2059" spans="4:4">
      <c r="D2059" s="131"/>
    </row>
    <row r="2060" spans="4:4">
      <c r="D2060" s="131"/>
    </row>
    <row r="2061" spans="4:4">
      <c r="D2061" s="131"/>
    </row>
    <row r="2062" spans="4:4">
      <c r="D2062" s="131"/>
    </row>
    <row r="2063" spans="4:4">
      <c r="D2063" s="131"/>
    </row>
    <row r="2064" spans="4:4">
      <c r="D2064" s="131"/>
    </row>
    <row r="2065" spans="4:4">
      <c r="D2065" s="131"/>
    </row>
    <row r="2066" spans="4:4">
      <c r="D2066" s="131"/>
    </row>
    <row r="2067" spans="4:4">
      <c r="D2067" s="131"/>
    </row>
    <row r="2068" spans="4:4">
      <c r="D2068" s="131"/>
    </row>
    <row r="2069" spans="4:4">
      <c r="D2069" s="131"/>
    </row>
    <row r="2070" spans="4:4">
      <c r="D2070" s="131"/>
    </row>
    <row r="2071" spans="4:4">
      <c r="D2071" s="131"/>
    </row>
    <row r="2072" spans="4:4">
      <c r="D2072" s="131"/>
    </row>
    <row r="2073" spans="4:4">
      <c r="D2073" s="131"/>
    </row>
    <row r="2074" spans="4:4">
      <c r="D2074" s="131"/>
    </row>
    <row r="2075" spans="4:4">
      <c r="D2075" s="131"/>
    </row>
    <row r="2076" spans="4:4">
      <c r="D2076" s="131"/>
    </row>
    <row r="2077" spans="4:4">
      <c r="D2077" s="131"/>
    </row>
    <row r="2078" spans="4:4">
      <c r="D2078" s="131"/>
    </row>
    <row r="2079" spans="4:4">
      <c r="D2079" s="131"/>
    </row>
    <row r="2080" spans="4:4">
      <c r="D2080" s="131"/>
    </row>
    <row r="2081" spans="4:4">
      <c r="D2081" s="131"/>
    </row>
    <row r="2082" spans="4:4">
      <c r="D2082" s="131"/>
    </row>
    <row r="2083" spans="4:4">
      <c r="D2083" s="131"/>
    </row>
    <row r="2084" spans="4:4">
      <c r="D2084" s="131"/>
    </row>
    <row r="2085" spans="4:4">
      <c r="D2085" s="131"/>
    </row>
    <row r="2086" spans="4:4">
      <c r="D2086" s="131"/>
    </row>
    <row r="2087" spans="4:4">
      <c r="D2087" s="131"/>
    </row>
    <row r="2088" spans="4:4">
      <c r="D2088" s="131"/>
    </row>
    <row r="2089" spans="4:4">
      <c r="D2089" s="131"/>
    </row>
    <row r="2090" spans="4:4">
      <c r="D2090" s="131"/>
    </row>
    <row r="2091" spans="4:4">
      <c r="D2091" s="131"/>
    </row>
    <row r="2092" spans="4:4">
      <c r="D2092" s="131"/>
    </row>
    <row r="2093" spans="4:4">
      <c r="D2093" s="131"/>
    </row>
    <row r="2094" spans="4:4">
      <c r="D2094" s="131"/>
    </row>
    <row r="2095" spans="4:4">
      <c r="D2095" s="131"/>
    </row>
    <row r="2096" spans="4:4">
      <c r="D2096" s="131"/>
    </row>
    <row r="2097" spans="4:4">
      <c r="D2097" s="131"/>
    </row>
    <row r="2098" spans="4:4">
      <c r="D2098" s="131"/>
    </row>
    <row r="2099" spans="4:4">
      <c r="D2099" s="131"/>
    </row>
    <row r="2100" spans="4:4">
      <c r="D2100" s="131"/>
    </row>
    <row r="2101" spans="4:4">
      <c r="D2101" s="131"/>
    </row>
    <row r="2102" spans="4:4">
      <c r="D2102" s="131"/>
    </row>
    <row r="2103" spans="4:4">
      <c r="D2103" s="131"/>
    </row>
    <row r="2104" spans="4:4">
      <c r="D2104" s="131"/>
    </row>
    <row r="2105" spans="4:4">
      <c r="D2105" s="131"/>
    </row>
    <row r="2106" spans="4:4">
      <c r="D2106" s="131"/>
    </row>
    <row r="2107" spans="4:4">
      <c r="D2107" s="131"/>
    </row>
    <row r="2108" spans="4:4">
      <c r="D2108" s="131"/>
    </row>
    <row r="2109" spans="4:4">
      <c r="D2109" s="131"/>
    </row>
    <row r="2110" spans="4:4">
      <c r="D2110" s="131"/>
    </row>
    <row r="2111" spans="4:4">
      <c r="D2111" s="131"/>
    </row>
    <row r="2112" spans="4:4">
      <c r="D2112" s="131"/>
    </row>
    <row r="2113" spans="4:4">
      <c r="D2113" s="131"/>
    </row>
    <row r="2114" spans="4:4">
      <c r="D2114" s="131"/>
    </row>
    <row r="2115" spans="4:4">
      <c r="D2115" s="131"/>
    </row>
    <row r="2116" spans="4:4">
      <c r="D2116" s="131"/>
    </row>
    <row r="2117" spans="4:4">
      <c r="D2117" s="131"/>
    </row>
    <row r="2118" spans="4:4">
      <c r="D2118" s="131"/>
    </row>
    <row r="2119" spans="4:4">
      <c r="D2119" s="131"/>
    </row>
    <row r="2120" spans="4:4">
      <c r="D2120" s="131"/>
    </row>
    <row r="2121" spans="4:4">
      <c r="D2121" s="131"/>
    </row>
    <row r="2122" spans="4:4">
      <c r="D2122" s="131"/>
    </row>
    <row r="2123" spans="4:4">
      <c r="D2123" s="131"/>
    </row>
    <row r="2124" spans="4:4">
      <c r="D2124" s="131"/>
    </row>
    <row r="2125" spans="4:4">
      <c r="D2125" s="131"/>
    </row>
    <row r="2126" spans="4:4">
      <c r="D2126" s="131"/>
    </row>
    <row r="2127" spans="4:4">
      <c r="D2127" s="131"/>
    </row>
    <row r="2128" spans="4:4">
      <c r="D2128" s="131"/>
    </row>
    <row r="2129" spans="4:4">
      <c r="D2129" s="131"/>
    </row>
    <row r="2130" spans="4:4">
      <c r="D2130" s="131"/>
    </row>
    <row r="2131" spans="4:4">
      <c r="D2131" s="131"/>
    </row>
    <row r="2132" spans="4:4">
      <c r="D2132" s="131"/>
    </row>
    <row r="2133" spans="4:4">
      <c r="D2133" s="131"/>
    </row>
    <row r="2134" spans="4:4">
      <c r="D2134" s="131"/>
    </row>
    <row r="2135" spans="4:4">
      <c r="D2135" s="131"/>
    </row>
    <row r="2136" spans="4:4">
      <c r="D2136" s="131"/>
    </row>
    <row r="2137" spans="4:4">
      <c r="D2137" s="131"/>
    </row>
    <row r="2138" spans="4:4">
      <c r="D2138" s="131"/>
    </row>
    <row r="2139" spans="4:4">
      <c r="D2139" s="131"/>
    </row>
    <row r="2140" spans="4:4">
      <c r="D2140" s="131"/>
    </row>
    <row r="2141" spans="4:4">
      <c r="D2141" s="131"/>
    </row>
    <row r="2142" spans="4:4">
      <c r="D2142" s="131"/>
    </row>
    <row r="2143" spans="4:4">
      <c r="D2143" s="131"/>
    </row>
    <row r="2144" spans="4:4">
      <c r="D2144" s="131"/>
    </row>
    <row r="2145" spans="4:4">
      <c r="D2145" s="131"/>
    </row>
    <row r="2146" spans="4:4">
      <c r="D2146" s="131"/>
    </row>
    <row r="2147" spans="4:4">
      <c r="D2147" s="131"/>
    </row>
    <row r="2148" spans="4:4">
      <c r="D2148" s="131"/>
    </row>
    <row r="2149" spans="4:4">
      <c r="D2149" s="131"/>
    </row>
    <row r="2150" spans="4:4">
      <c r="D2150" s="131"/>
    </row>
    <row r="2151" spans="4:4">
      <c r="D2151" s="131"/>
    </row>
    <row r="2152" spans="4:4">
      <c r="D2152" s="131"/>
    </row>
    <row r="2153" spans="4:4">
      <c r="D2153" s="131"/>
    </row>
    <row r="2154" spans="4:4">
      <c r="D2154" s="131"/>
    </row>
    <row r="2155" spans="4:4">
      <c r="D2155" s="131"/>
    </row>
    <row r="2156" spans="4:4">
      <c r="D2156" s="131"/>
    </row>
    <row r="2157" spans="4:4">
      <c r="D2157" s="131"/>
    </row>
    <row r="2158" spans="4:4">
      <c r="D2158" s="131"/>
    </row>
    <row r="2159" spans="4:4">
      <c r="D2159" s="131"/>
    </row>
    <row r="2160" spans="4:4">
      <c r="D2160" s="131"/>
    </row>
    <row r="2161" spans="4:4">
      <c r="D2161" s="131"/>
    </row>
    <row r="2162" spans="4:4">
      <c r="D2162" s="131"/>
    </row>
    <row r="2163" spans="4:4">
      <c r="D2163" s="131"/>
    </row>
    <row r="2164" spans="4:4">
      <c r="D2164" s="131"/>
    </row>
    <row r="2165" spans="4:4">
      <c r="D2165" s="131"/>
    </row>
    <row r="2166" spans="4:4">
      <c r="D2166" s="131"/>
    </row>
    <row r="2167" spans="4:4">
      <c r="D2167" s="131"/>
    </row>
    <row r="2168" spans="4:4">
      <c r="D2168" s="131"/>
    </row>
    <row r="2169" spans="4:4">
      <c r="D2169" s="131"/>
    </row>
    <row r="2170" spans="4:4">
      <c r="D2170" s="131"/>
    </row>
    <row r="2171" spans="4:4">
      <c r="D2171" s="131"/>
    </row>
    <row r="2172" spans="4:4">
      <c r="D2172" s="131"/>
    </row>
    <row r="2173" spans="4:4">
      <c r="D2173" s="131"/>
    </row>
    <row r="2174" spans="4:4">
      <c r="D2174" s="131"/>
    </row>
    <row r="2175" spans="4:4">
      <c r="D2175" s="131"/>
    </row>
    <row r="2176" spans="4:4">
      <c r="D2176" s="131"/>
    </row>
    <row r="2177" spans="4:4">
      <c r="D2177" s="131"/>
    </row>
    <row r="2178" spans="4:4">
      <c r="D2178" s="131"/>
    </row>
    <row r="2179" spans="4:4">
      <c r="D2179" s="131"/>
    </row>
    <row r="2180" spans="4:4">
      <c r="D2180" s="131"/>
    </row>
    <row r="2181" spans="4:4">
      <c r="D2181" s="131"/>
    </row>
    <row r="2182" spans="4:4">
      <c r="D2182" s="131"/>
    </row>
    <row r="2183" spans="4:4">
      <c r="D2183" s="131"/>
    </row>
    <row r="2184" spans="4:4">
      <c r="D2184" s="131"/>
    </row>
    <row r="2185" spans="4:4">
      <c r="D2185" s="131"/>
    </row>
    <row r="2186" spans="4:4">
      <c r="D2186" s="131"/>
    </row>
    <row r="2187" spans="4:4">
      <c r="D2187" s="131"/>
    </row>
    <row r="2188" spans="4:4">
      <c r="D2188" s="131"/>
    </row>
    <row r="2189" spans="4:4">
      <c r="D2189" s="131"/>
    </row>
    <row r="2190" spans="4:4">
      <c r="D2190" s="131"/>
    </row>
    <row r="2191" spans="4:4">
      <c r="D2191" s="131"/>
    </row>
    <row r="2192" spans="4:4">
      <c r="D2192" s="131"/>
    </row>
    <row r="2193" spans="4:4">
      <c r="D2193" s="131"/>
    </row>
    <row r="2194" spans="4:4">
      <c r="D2194" s="131"/>
    </row>
    <row r="2195" spans="4:4">
      <c r="D2195" s="131"/>
    </row>
    <row r="2196" spans="4:4">
      <c r="D2196" s="131"/>
    </row>
    <row r="2197" spans="4:4">
      <c r="D2197" s="131"/>
    </row>
    <row r="2198" spans="4:4">
      <c r="D2198" s="131"/>
    </row>
    <row r="2199" spans="4:4">
      <c r="D2199" s="131"/>
    </row>
    <row r="2200" spans="4:4">
      <c r="D2200" s="131"/>
    </row>
    <row r="2201" spans="4:4">
      <c r="D2201" s="131"/>
    </row>
    <row r="2202" spans="4:4">
      <c r="D2202" s="131"/>
    </row>
    <row r="2203" spans="4:4">
      <c r="D2203" s="131"/>
    </row>
    <row r="2204" spans="4:4">
      <c r="D2204" s="131"/>
    </row>
    <row r="2205" spans="4:4">
      <c r="D2205" s="131"/>
    </row>
    <row r="2206" spans="4:4">
      <c r="D2206" s="131"/>
    </row>
    <row r="2207" spans="4:4">
      <c r="D2207" s="131"/>
    </row>
    <row r="2208" spans="4:4">
      <c r="D2208" s="131"/>
    </row>
    <row r="2209" spans="4:4">
      <c r="D2209" s="131"/>
    </row>
    <row r="2210" spans="4:4">
      <c r="D2210" s="131"/>
    </row>
    <row r="2211" spans="4:4">
      <c r="D2211" s="131"/>
    </row>
    <row r="2212" spans="4:4">
      <c r="D2212" s="131"/>
    </row>
    <row r="2213" spans="4:4">
      <c r="D2213" s="131"/>
    </row>
    <row r="2214" spans="4:4">
      <c r="D2214" s="131"/>
    </row>
    <row r="2215" spans="4:4">
      <c r="D2215" s="131"/>
    </row>
    <row r="2216" spans="4:4">
      <c r="D2216" s="131"/>
    </row>
    <row r="2217" spans="4:4">
      <c r="D2217" s="131"/>
    </row>
    <row r="2218" spans="4:4">
      <c r="D2218" s="131"/>
    </row>
    <row r="2219" spans="4:4">
      <c r="D2219" s="131"/>
    </row>
    <row r="2220" spans="4:4">
      <c r="D2220" s="131"/>
    </row>
    <row r="2221" spans="4:4">
      <c r="D2221" s="131"/>
    </row>
    <row r="2222" spans="4:4">
      <c r="D2222" s="131"/>
    </row>
    <row r="2223" spans="4:4">
      <c r="D2223" s="131"/>
    </row>
    <row r="2224" spans="4:4">
      <c r="D2224" s="131"/>
    </row>
    <row r="2225" spans="4:4">
      <c r="D2225" s="131"/>
    </row>
    <row r="2226" spans="4:4">
      <c r="D2226" s="131"/>
    </row>
    <row r="2227" spans="4:4">
      <c r="D2227" s="131"/>
    </row>
    <row r="2228" spans="4:4">
      <c r="D2228" s="131"/>
    </row>
    <row r="2229" spans="4:4">
      <c r="D2229" s="131"/>
    </row>
    <row r="2230" spans="4:4">
      <c r="D2230" s="131"/>
    </row>
    <row r="2231" spans="4:4">
      <c r="D2231" s="131"/>
    </row>
    <row r="2232" spans="4:4">
      <c r="D2232" s="131"/>
    </row>
    <row r="2233" spans="4:4">
      <c r="D2233" s="131"/>
    </row>
    <row r="2234" spans="4:4">
      <c r="D2234" s="131"/>
    </row>
    <row r="2235" spans="4:4">
      <c r="D2235" s="131"/>
    </row>
    <row r="2236" spans="4:4">
      <c r="D2236" s="131"/>
    </row>
    <row r="2237" spans="4:4">
      <c r="D2237" s="131"/>
    </row>
    <row r="2238" spans="4:4">
      <c r="D2238" s="131"/>
    </row>
    <row r="2239" spans="4:4">
      <c r="D2239" s="131"/>
    </row>
    <row r="2240" spans="4:4">
      <c r="D2240" s="131"/>
    </row>
    <row r="2241" spans="4:4">
      <c r="D2241" s="131"/>
    </row>
    <row r="2242" spans="4:4">
      <c r="D2242" s="131"/>
    </row>
    <row r="2243" spans="4:4">
      <c r="D2243" s="131"/>
    </row>
    <row r="2244" spans="4:4">
      <c r="D2244" s="131"/>
    </row>
    <row r="2245" spans="4:4">
      <c r="D2245" s="131"/>
    </row>
    <row r="2246" spans="4:4">
      <c r="D2246" s="131"/>
    </row>
    <row r="2247" spans="4:4">
      <c r="D2247" s="131"/>
    </row>
    <row r="2248" spans="4:4">
      <c r="D2248" s="131"/>
    </row>
    <row r="2249" spans="4:4">
      <c r="D2249" s="131"/>
    </row>
    <row r="2250" spans="4:4">
      <c r="D2250" s="131"/>
    </row>
    <row r="2251" spans="4:4">
      <c r="D2251" s="131"/>
    </row>
    <row r="2252" spans="4:4">
      <c r="D2252" s="131"/>
    </row>
    <row r="2253" spans="4:4">
      <c r="D2253" s="131"/>
    </row>
    <row r="2254" spans="4:4">
      <c r="D2254" s="131"/>
    </row>
    <row r="2255" spans="4:4">
      <c r="D2255" s="131"/>
    </row>
    <row r="2256" spans="4:4">
      <c r="D2256" s="131"/>
    </row>
    <row r="2257" spans="4:4">
      <c r="D2257" s="131"/>
    </row>
    <row r="2258" spans="4:4">
      <c r="D2258" s="131"/>
    </row>
    <row r="2259" spans="4:4">
      <c r="D2259" s="131"/>
    </row>
    <row r="2260" spans="4:4">
      <c r="D2260" s="131"/>
    </row>
    <row r="2261" spans="4:4">
      <c r="D2261" s="131"/>
    </row>
    <row r="2262" spans="4:4">
      <c r="D2262" s="131"/>
    </row>
    <row r="2263" spans="4:4">
      <c r="D2263" s="131"/>
    </row>
    <row r="2264" spans="4:4">
      <c r="D2264" s="131"/>
    </row>
    <row r="2265" spans="4:4">
      <c r="D2265" s="131"/>
    </row>
    <row r="2266" spans="4:4">
      <c r="D2266" s="131"/>
    </row>
    <row r="2267" spans="4:4">
      <c r="D2267" s="131"/>
    </row>
    <row r="2268" spans="4:4">
      <c r="D2268" s="131"/>
    </row>
    <row r="2269" spans="4:4">
      <c r="D2269" s="131"/>
    </row>
    <row r="2270" spans="4:4">
      <c r="D2270" s="131"/>
    </row>
    <row r="2271" spans="4:4">
      <c r="D2271" s="131"/>
    </row>
    <row r="2272" spans="4:4">
      <c r="D2272" s="131"/>
    </row>
    <row r="2273" spans="4:4">
      <c r="D2273" s="131"/>
    </row>
    <row r="2274" spans="4:4">
      <c r="D2274" s="131"/>
    </row>
    <row r="2275" spans="4:4">
      <c r="D2275" s="131"/>
    </row>
    <row r="2276" spans="4:4">
      <c r="D2276" s="131"/>
    </row>
    <row r="2277" spans="4:4">
      <c r="D2277" s="131"/>
    </row>
    <row r="2278" spans="4:4">
      <c r="D2278" s="131"/>
    </row>
    <row r="2279" spans="4:4">
      <c r="D2279" s="131"/>
    </row>
    <row r="2280" spans="4:4">
      <c r="D2280" s="131"/>
    </row>
    <row r="2281" spans="4:4">
      <c r="D2281" s="131"/>
    </row>
    <row r="2282" spans="4:4">
      <c r="D2282" s="131"/>
    </row>
    <row r="2283" spans="4:4">
      <c r="D2283" s="131"/>
    </row>
    <row r="2284" spans="4:4">
      <c r="D2284" s="131"/>
    </row>
    <row r="2285" spans="4:4">
      <c r="D2285" s="131"/>
    </row>
    <row r="2286" spans="4:4">
      <c r="D2286" s="131"/>
    </row>
    <row r="2287" spans="4:4">
      <c r="D2287" s="131"/>
    </row>
    <row r="2288" spans="4:4">
      <c r="D2288" s="131"/>
    </row>
    <row r="2289" spans="4:4">
      <c r="D2289" s="131"/>
    </row>
    <row r="2290" spans="4:4">
      <c r="D2290" s="131"/>
    </row>
    <row r="2291" spans="4:4">
      <c r="D2291" s="131"/>
    </row>
    <row r="2292" spans="4:4">
      <c r="D2292" s="131"/>
    </row>
    <row r="2293" spans="4:4">
      <c r="D2293" s="131"/>
    </row>
    <row r="2294" spans="4:4">
      <c r="D2294" s="131"/>
    </row>
    <row r="2295" spans="4:4">
      <c r="D2295" s="131"/>
    </row>
    <row r="2296" spans="4:4">
      <c r="D2296" s="131"/>
    </row>
    <row r="2297" spans="4:4">
      <c r="D2297" s="131"/>
    </row>
    <row r="2298" spans="4:4">
      <c r="D2298" s="131"/>
    </row>
    <row r="2299" spans="4:4">
      <c r="D2299" s="131"/>
    </row>
    <row r="2300" spans="4:4">
      <c r="D2300" s="131"/>
    </row>
    <row r="2301" spans="4:4">
      <c r="D2301" s="131"/>
    </row>
    <row r="2302" spans="4:4">
      <c r="D2302" s="131"/>
    </row>
    <row r="2303" spans="4:4">
      <c r="D2303" s="131"/>
    </row>
    <row r="2304" spans="4:4">
      <c r="D2304" s="131"/>
    </row>
    <row r="2305" spans="4:4">
      <c r="D2305" s="131"/>
    </row>
    <row r="2306" spans="4:4">
      <c r="D2306" s="131"/>
    </row>
    <row r="2307" spans="4:4">
      <c r="D2307" s="131"/>
    </row>
    <row r="2308" spans="4:4">
      <c r="D2308" s="131"/>
    </row>
    <row r="2309" spans="4:4">
      <c r="D2309" s="131"/>
    </row>
    <row r="2310" spans="4:4">
      <c r="D2310" s="131"/>
    </row>
    <row r="2311" spans="4:4">
      <c r="D2311" s="131"/>
    </row>
    <row r="2312" spans="4:4">
      <c r="D2312" s="131"/>
    </row>
    <row r="2313" spans="4:4">
      <c r="D2313" s="131"/>
    </row>
    <row r="2314" spans="4:4">
      <c r="D2314" s="131"/>
    </row>
    <row r="2315" spans="4:4">
      <c r="D2315" s="131"/>
    </row>
    <row r="2316" spans="4:4">
      <c r="D2316" s="131"/>
    </row>
    <row r="2317" spans="4:4">
      <c r="D2317" s="131"/>
    </row>
    <row r="2318" spans="4:4">
      <c r="D2318" s="131"/>
    </row>
    <row r="2319" spans="4:4">
      <c r="D2319" s="131"/>
    </row>
    <row r="2320" spans="4:4">
      <c r="D2320" s="131"/>
    </row>
    <row r="2321" spans="4:4">
      <c r="D2321" s="131"/>
    </row>
    <row r="2322" spans="4:4">
      <c r="D2322" s="131"/>
    </row>
    <row r="2323" spans="4:4">
      <c r="D2323" s="131"/>
    </row>
    <row r="2324" spans="4:4">
      <c r="D2324" s="131"/>
    </row>
    <row r="2325" spans="4:4">
      <c r="D2325" s="131"/>
    </row>
    <row r="2326" spans="4:4">
      <c r="D2326" s="131"/>
    </row>
    <row r="2327" spans="4:4">
      <c r="D2327" s="131"/>
    </row>
    <row r="2328" spans="4:4">
      <c r="D2328" s="131"/>
    </row>
    <row r="2329" spans="4:4">
      <c r="D2329" s="131"/>
    </row>
    <row r="2330" spans="4:4">
      <c r="D2330" s="131"/>
    </row>
    <row r="2331" spans="4:4">
      <c r="D2331" s="131"/>
    </row>
    <row r="2332" spans="4:4">
      <c r="D2332" s="131"/>
    </row>
    <row r="2333" spans="4:4">
      <c r="D2333" s="131"/>
    </row>
    <row r="2334" spans="4:4">
      <c r="D2334" s="131"/>
    </row>
    <row r="2335" spans="4:4">
      <c r="D2335" s="131"/>
    </row>
    <row r="2336" spans="4:4">
      <c r="D2336" s="131"/>
    </row>
    <row r="2337" spans="4:4">
      <c r="D2337" s="131"/>
    </row>
    <row r="2338" spans="4:4">
      <c r="D2338" s="131"/>
    </row>
    <row r="2339" spans="4:4">
      <c r="D2339" s="131"/>
    </row>
    <row r="2340" spans="4:4">
      <c r="D2340" s="131"/>
    </row>
    <row r="2341" spans="4:4">
      <c r="D2341" s="131"/>
    </row>
    <row r="2342" spans="4:4">
      <c r="D2342" s="131"/>
    </row>
    <row r="2343" spans="4:4">
      <c r="D2343" s="131"/>
    </row>
    <row r="2344" spans="4:4">
      <c r="D2344" s="131"/>
    </row>
    <row r="2345" spans="4:4">
      <c r="D2345" s="131"/>
    </row>
    <row r="2346" spans="4:4">
      <c r="D2346" s="131"/>
    </row>
    <row r="2347" spans="4:4">
      <c r="D2347" s="131"/>
    </row>
    <row r="2348" spans="4:4">
      <c r="D2348" s="131"/>
    </row>
    <row r="2349" spans="4:4">
      <c r="D2349" s="131"/>
    </row>
    <row r="2350" spans="4:4">
      <c r="D2350" s="131"/>
    </row>
    <row r="2351" spans="4:4">
      <c r="D2351" s="131"/>
    </row>
    <row r="2352" spans="4:4">
      <c r="D2352" s="131"/>
    </row>
    <row r="2353" spans="4:4">
      <c r="D2353" s="131"/>
    </row>
    <row r="2354" spans="4:4">
      <c r="D2354" s="131"/>
    </row>
    <row r="2355" spans="4:4">
      <c r="D2355" s="131"/>
    </row>
    <row r="2356" spans="4:4">
      <c r="D2356" s="131"/>
    </row>
    <row r="2357" spans="4:4">
      <c r="D2357" s="131"/>
    </row>
    <row r="2358" spans="4:4">
      <c r="D2358" s="131"/>
    </row>
    <row r="2359" spans="4:4">
      <c r="D2359" s="131"/>
    </row>
    <row r="2360" spans="4:4">
      <c r="D2360" s="131"/>
    </row>
    <row r="2361" spans="4:4">
      <c r="D2361" s="131"/>
    </row>
    <row r="2362" spans="4:4">
      <c r="D2362" s="131"/>
    </row>
    <row r="2363" spans="4:4">
      <c r="D2363" s="131"/>
    </row>
    <row r="2364" spans="4:4">
      <c r="D2364" s="131"/>
    </row>
    <row r="2365" spans="4:4">
      <c r="D2365" s="131"/>
    </row>
    <row r="2366" spans="4:4">
      <c r="D2366" s="131"/>
    </row>
    <row r="2367" spans="4:4">
      <c r="D2367" s="131"/>
    </row>
    <row r="2368" spans="4:4">
      <c r="D2368" s="131"/>
    </row>
    <row r="2369" spans="4:4">
      <c r="D2369" s="131"/>
    </row>
    <row r="2370" spans="4:4">
      <c r="D2370" s="131"/>
    </row>
    <row r="2371" spans="4:4">
      <c r="D2371" s="131"/>
    </row>
    <row r="2372" spans="4:4">
      <c r="D2372" s="131"/>
    </row>
    <row r="2373" spans="4:4">
      <c r="D2373" s="131"/>
    </row>
    <row r="2374" spans="4:4">
      <c r="D2374" s="131"/>
    </row>
    <row r="2375" spans="4:4">
      <c r="D2375" s="131"/>
    </row>
    <row r="2376" spans="4:4">
      <c r="D2376" s="131"/>
    </row>
    <row r="2377" spans="4:4">
      <c r="D2377" s="131"/>
    </row>
    <row r="2378" spans="4:4">
      <c r="D2378" s="131"/>
    </row>
    <row r="2379" spans="4:4">
      <c r="D2379" s="131"/>
    </row>
    <row r="2380" spans="4:4">
      <c r="D2380" s="131"/>
    </row>
    <row r="2381" spans="4:4">
      <c r="D2381" s="131"/>
    </row>
    <row r="2382" spans="4:4">
      <c r="D2382" s="131"/>
    </row>
    <row r="2383" spans="4:4">
      <c r="D2383" s="131"/>
    </row>
    <row r="2384" spans="4:4">
      <c r="D2384" s="131"/>
    </row>
    <row r="2385" spans="4:4">
      <c r="D2385" s="131"/>
    </row>
    <row r="2386" spans="4:4">
      <c r="D2386" s="131"/>
    </row>
    <row r="2387" spans="4:4">
      <c r="D2387" s="131"/>
    </row>
    <row r="2388" spans="4:4">
      <c r="D2388" s="131"/>
    </row>
    <row r="2389" spans="4:4">
      <c r="D2389" s="131"/>
    </row>
    <row r="2390" spans="4:4">
      <c r="D2390" s="131"/>
    </row>
    <row r="2391" spans="4:4">
      <c r="D2391" s="131"/>
    </row>
    <row r="2392" spans="4:4">
      <c r="D2392" s="131"/>
    </row>
    <row r="2393" spans="4:4">
      <c r="D2393" s="131"/>
    </row>
    <row r="2394" spans="4:4">
      <c r="D2394" s="131"/>
    </row>
    <row r="2395" spans="4:4">
      <c r="D2395" s="131"/>
    </row>
    <row r="2396" spans="4:4">
      <c r="D2396" s="131"/>
    </row>
    <row r="2397" spans="4:4">
      <c r="D2397" s="131"/>
    </row>
    <row r="2398" spans="4:4">
      <c r="D2398" s="131"/>
    </row>
    <row r="2399" spans="4:4">
      <c r="D2399" s="131"/>
    </row>
    <row r="2400" spans="4:4">
      <c r="D2400" s="131"/>
    </row>
    <row r="2401" spans="4:4">
      <c r="D2401" s="131"/>
    </row>
    <row r="2402" spans="4:4">
      <c r="D2402" s="131"/>
    </row>
    <row r="2403" spans="4:4">
      <c r="D2403" s="131"/>
    </row>
    <row r="2404" spans="4:4">
      <c r="D2404" s="131"/>
    </row>
    <row r="2405" spans="4:4">
      <c r="D2405" s="131"/>
    </row>
    <row r="2406" spans="4:4">
      <c r="D2406" s="131"/>
    </row>
    <row r="2407" spans="4:4">
      <c r="D2407" s="131"/>
    </row>
    <row r="2408" spans="4:4">
      <c r="D2408" s="131"/>
    </row>
    <row r="2409" spans="4:4">
      <c r="D2409" s="131"/>
    </row>
    <row r="2410" spans="4:4">
      <c r="D2410" s="131"/>
    </row>
    <row r="2411" spans="4:4">
      <c r="D2411" s="131"/>
    </row>
    <row r="2412" spans="4:4">
      <c r="D2412" s="131"/>
    </row>
    <row r="2413" spans="4:4">
      <c r="D2413" s="131"/>
    </row>
    <row r="2414" spans="4:4">
      <c r="D2414" s="131"/>
    </row>
    <row r="2415" spans="4:4">
      <c r="D2415" s="131"/>
    </row>
    <row r="2416" spans="4:4">
      <c r="D2416" s="131"/>
    </row>
    <row r="2417" spans="4:4">
      <c r="D2417" s="131"/>
    </row>
    <row r="2418" spans="4:4">
      <c r="D2418" s="131"/>
    </row>
    <row r="2419" spans="4:4">
      <c r="D2419" s="131"/>
    </row>
    <row r="2420" spans="4:4">
      <c r="D2420" s="131"/>
    </row>
    <row r="2421" spans="4:4">
      <c r="D2421" s="131"/>
    </row>
    <row r="2422" spans="4:4">
      <c r="D2422" s="131"/>
    </row>
    <row r="2423" spans="4:4">
      <c r="D2423" s="131"/>
    </row>
    <row r="2424" spans="4:4">
      <c r="D2424" s="131"/>
    </row>
    <row r="2425" spans="4:4">
      <c r="D2425" s="131"/>
    </row>
    <row r="2426" spans="4:4">
      <c r="D2426" s="131"/>
    </row>
    <row r="2427" spans="4:4">
      <c r="D2427" s="131"/>
    </row>
    <row r="2428" spans="4:4">
      <c r="D2428" s="131"/>
    </row>
    <row r="2429" spans="4:4">
      <c r="D2429" s="131"/>
    </row>
    <row r="2430" spans="4:4">
      <c r="D2430" s="131"/>
    </row>
    <row r="2431" spans="4:4">
      <c r="D2431" s="131"/>
    </row>
    <row r="2432" spans="4:4">
      <c r="D2432" s="131"/>
    </row>
    <row r="2433" spans="4:4">
      <c r="D2433" s="131"/>
    </row>
    <row r="2434" spans="4:4">
      <c r="D2434" s="131"/>
    </row>
    <row r="2435" spans="4:4">
      <c r="D2435" s="131"/>
    </row>
    <row r="2436" spans="4:4">
      <c r="D2436" s="131"/>
    </row>
    <row r="2437" spans="4:4">
      <c r="D2437" s="131"/>
    </row>
    <row r="2438" spans="4:4">
      <c r="D2438" s="131"/>
    </row>
    <row r="2439" spans="4:4">
      <c r="D2439" s="131"/>
    </row>
    <row r="2440" spans="4:4">
      <c r="D2440" s="131"/>
    </row>
    <row r="2441" spans="4:4">
      <c r="D2441" s="131"/>
    </row>
    <row r="2442" spans="4:4">
      <c r="D2442" s="131"/>
    </row>
    <row r="2443" spans="4:4">
      <c r="D2443" s="131"/>
    </row>
    <row r="2444" spans="4:4">
      <c r="D2444" s="131"/>
    </row>
    <row r="2445" spans="4:4">
      <c r="D2445" s="131"/>
    </row>
    <row r="2446" spans="4:4">
      <c r="D2446" s="131"/>
    </row>
    <row r="2447" spans="4:4">
      <c r="D2447" s="131"/>
    </row>
    <row r="2448" spans="4:4">
      <c r="D2448" s="131"/>
    </row>
    <row r="2449" spans="4:4">
      <c r="D2449" s="131"/>
    </row>
    <row r="2450" spans="4:4">
      <c r="D2450" s="131"/>
    </row>
    <row r="2451" spans="4:4">
      <c r="D2451" s="131"/>
    </row>
    <row r="2452" spans="4:4">
      <c r="D2452" s="131"/>
    </row>
    <row r="2453" spans="4:4">
      <c r="D2453" s="131"/>
    </row>
    <row r="2454" spans="4:4">
      <c r="D2454" s="131"/>
    </row>
    <row r="2455" spans="4:4">
      <c r="D2455" s="131"/>
    </row>
    <row r="2456" spans="4:4">
      <c r="D2456" s="131"/>
    </row>
    <row r="2457" spans="4:4">
      <c r="D2457" s="131"/>
    </row>
    <row r="2458" spans="4:4">
      <c r="D2458" s="131"/>
    </row>
    <row r="2459" spans="4:4">
      <c r="D2459" s="131"/>
    </row>
    <row r="2460" spans="4:4">
      <c r="D2460" s="131"/>
    </row>
    <row r="2461" spans="4:4">
      <c r="D2461" s="131"/>
    </row>
    <row r="2462" spans="4:4">
      <c r="D2462" s="131"/>
    </row>
    <row r="2463" spans="4:4">
      <c r="D2463" s="131"/>
    </row>
    <row r="2464" spans="4:4">
      <c r="D2464" s="131"/>
    </row>
    <row r="2465" spans="4:4">
      <c r="D2465" s="131"/>
    </row>
    <row r="2466" spans="4:4">
      <c r="D2466" s="131"/>
    </row>
    <row r="2467" spans="4:4">
      <c r="D2467" s="131"/>
    </row>
    <row r="2468" spans="4:4">
      <c r="D2468" s="131"/>
    </row>
    <row r="2469" spans="4:4">
      <c r="D2469" s="131"/>
    </row>
    <row r="2470" spans="4:4">
      <c r="D2470" s="131"/>
    </row>
    <row r="2471" spans="4:4">
      <c r="D2471" s="131"/>
    </row>
    <row r="2472" spans="4:4">
      <c r="D2472" s="131"/>
    </row>
    <row r="2473" spans="4:4">
      <c r="D2473" s="131"/>
    </row>
    <row r="2474" spans="4:4">
      <c r="D2474" s="131"/>
    </row>
    <row r="2475" spans="4:4">
      <c r="D2475" s="131"/>
    </row>
    <row r="2476" spans="4:4">
      <c r="D2476" s="131"/>
    </row>
    <row r="2477" spans="4:4">
      <c r="D2477" s="131"/>
    </row>
    <row r="2478" spans="4:4">
      <c r="D2478" s="131"/>
    </row>
    <row r="2479" spans="4:4">
      <c r="D2479" s="131"/>
    </row>
    <row r="2480" spans="4:4">
      <c r="D2480" s="131"/>
    </row>
    <row r="2481" spans="4:4">
      <c r="D2481" s="131"/>
    </row>
    <row r="2482" spans="4:4">
      <c r="D2482" s="131"/>
    </row>
    <row r="2483" spans="4:4">
      <c r="D2483" s="131"/>
    </row>
    <row r="2484" spans="4:4">
      <c r="D2484" s="131"/>
    </row>
    <row r="2485" spans="4:4">
      <c r="D2485" s="131"/>
    </row>
    <row r="2486" spans="4:4">
      <c r="D2486" s="131"/>
    </row>
    <row r="2487" spans="4:4">
      <c r="D2487" s="131"/>
    </row>
    <row r="2488" spans="4:4">
      <c r="D2488" s="131"/>
    </row>
    <row r="2489" spans="4:4">
      <c r="D2489" s="131"/>
    </row>
    <row r="2490" spans="4:4">
      <c r="D2490" s="131"/>
    </row>
    <row r="2491" spans="4:4">
      <c r="D2491" s="131"/>
    </row>
    <row r="2492" spans="4:4">
      <c r="D2492" s="131"/>
    </row>
    <row r="2493" spans="4:4">
      <c r="D2493" s="131"/>
    </row>
    <row r="2494" spans="4:4">
      <c r="D2494" s="131"/>
    </row>
    <row r="2495" spans="4:4">
      <c r="D2495" s="131"/>
    </row>
    <row r="2496" spans="4:4">
      <c r="D2496" s="131"/>
    </row>
    <row r="2497" spans="4:4">
      <c r="D2497" s="131"/>
    </row>
    <row r="2498" spans="4:4">
      <c r="D2498" s="131"/>
    </row>
    <row r="2499" spans="4:4">
      <c r="D2499" s="131"/>
    </row>
    <row r="2500" spans="4:4">
      <c r="D2500" s="131"/>
    </row>
    <row r="2501" spans="4:4">
      <c r="D2501" s="131"/>
    </row>
    <row r="2502" spans="4:4">
      <c r="D2502" s="131"/>
    </row>
    <row r="2503" spans="4:4">
      <c r="D2503" s="131"/>
    </row>
    <row r="2504" spans="4:4">
      <c r="D2504" s="131"/>
    </row>
    <row r="2505" spans="4:4">
      <c r="D2505" s="131"/>
    </row>
    <row r="2506" spans="4:4">
      <c r="D2506" s="131"/>
    </row>
    <row r="2507" spans="4:4">
      <c r="D2507" s="131"/>
    </row>
    <row r="2508" spans="4:4">
      <c r="D2508" s="131"/>
    </row>
    <row r="2509" spans="4:4">
      <c r="D2509" s="131"/>
    </row>
    <row r="2510" spans="4:4">
      <c r="D2510" s="131"/>
    </row>
    <row r="2511" spans="4:4">
      <c r="D2511" s="131"/>
    </row>
    <row r="2512" spans="4:4">
      <c r="D2512" s="131"/>
    </row>
    <row r="2513" spans="4:4">
      <c r="D2513" s="131"/>
    </row>
    <row r="2514" spans="4:4">
      <c r="D2514" s="131"/>
    </row>
    <row r="2515" spans="4:4">
      <c r="D2515" s="131"/>
    </row>
    <row r="2516" spans="4:4">
      <c r="D2516" s="131"/>
    </row>
    <row r="2517" spans="4:4">
      <c r="D2517" s="131"/>
    </row>
    <row r="2518" spans="4:4">
      <c r="D2518" s="131"/>
    </row>
    <row r="2519" spans="4:4">
      <c r="D2519" s="131"/>
    </row>
    <row r="2520" spans="4:4">
      <c r="D2520" s="131"/>
    </row>
    <row r="2521" spans="4:4">
      <c r="D2521" s="131"/>
    </row>
    <row r="2522" spans="4:4">
      <c r="D2522" s="131"/>
    </row>
    <row r="2523" spans="4:4">
      <c r="D2523" s="131"/>
    </row>
    <row r="2524" spans="4:4">
      <c r="D2524" s="131"/>
    </row>
    <row r="2525" spans="4:4">
      <c r="D2525" s="131"/>
    </row>
    <row r="2526" spans="4:4">
      <c r="D2526" s="131"/>
    </row>
    <row r="2527" spans="4:4">
      <c r="D2527" s="131"/>
    </row>
    <row r="2528" spans="4:4">
      <c r="D2528" s="131"/>
    </row>
    <row r="2529" spans="4:4">
      <c r="D2529" s="131"/>
    </row>
    <row r="2530" spans="4:4">
      <c r="D2530" s="131"/>
    </row>
    <row r="2531" spans="4:4">
      <c r="D2531" s="131"/>
    </row>
    <row r="2532" spans="4:4">
      <c r="D2532" s="131"/>
    </row>
    <row r="2533" spans="4:4">
      <c r="D2533" s="131"/>
    </row>
    <row r="2534" spans="4:4">
      <c r="D2534" s="131"/>
    </row>
    <row r="2535" spans="4:4">
      <c r="D2535" s="131"/>
    </row>
    <row r="2536" spans="4:4">
      <c r="D2536" s="131"/>
    </row>
    <row r="2537" spans="4:4">
      <c r="D2537" s="131"/>
    </row>
    <row r="2538" spans="4:4">
      <c r="D2538" s="131"/>
    </row>
    <row r="2539" spans="4:4">
      <c r="D2539" s="131"/>
    </row>
    <row r="2540" spans="4:4">
      <c r="D2540" s="131"/>
    </row>
    <row r="2541" spans="4:4">
      <c r="D2541" s="131"/>
    </row>
    <row r="2542" spans="4:4">
      <c r="D2542" s="131"/>
    </row>
    <row r="2543" spans="4:4">
      <c r="D2543" s="131"/>
    </row>
    <row r="2544" spans="4:4">
      <c r="D2544" s="131"/>
    </row>
    <row r="2545" spans="4:4">
      <c r="D2545" s="131"/>
    </row>
    <row r="2546" spans="4:4">
      <c r="D2546" s="131"/>
    </row>
    <row r="2547" spans="4:4">
      <c r="D2547" s="131"/>
    </row>
    <row r="2548" spans="4:4">
      <c r="D2548" s="131"/>
    </row>
    <row r="2549" spans="4:4">
      <c r="D2549" s="131"/>
    </row>
    <row r="2550" spans="4:4">
      <c r="D2550" s="131"/>
    </row>
    <row r="2551" spans="4:4">
      <c r="D2551" s="131"/>
    </row>
    <row r="2552" spans="4:4">
      <c r="D2552" s="131"/>
    </row>
    <row r="2553" spans="4:4">
      <c r="D2553" s="131"/>
    </row>
    <row r="2554" spans="4:4">
      <c r="D2554" s="131"/>
    </row>
    <row r="2555" spans="4:4">
      <c r="D2555" s="131"/>
    </row>
    <row r="2556" spans="4:4">
      <c r="D2556" s="131"/>
    </row>
    <row r="2557" spans="4:4">
      <c r="D2557" s="131"/>
    </row>
    <row r="2558" spans="4:4">
      <c r="D2558" s="131"/>
    </row>
    <row r="2559" spans="4:4">
      <c r="D2559" s="131"/>
    </row>
    <row r="2560" spans="4:4">
      <c r="D2560" s="131"/>
    </row>
    <row r="2561" spans="4:4">
      <c r="D2561" s="131"/>
    </row>
    <row r="2562" spans="4:4">
      <c r="D2562" s="131"/>
    </row>
    <row r="2563" spans="4:4">
      <c r="D2563" s="131"/>
    </row>
    <row r="2564" spans="4:4">
      <c r="D2564" s="131"/>
    </row>
    <row r="2565" spans="4:4">
      <c r="D2565" s="131"/>
    </row>
    <row r="2566" spans="4:4">
      <c r="D2566" s="131"/>
    </row>
    <row r="2567" spans="4:4">
      <c r="D2567" s="131"/>
    </row>
    <row r="2568" spans="4:4">
      <c r="D2568" s="131"/>
    </row>
    <row r="2569" spans="4:4">
      <c r="D2569" s="131"/>
    </row>
    <row r="2570" spans="4:4">
      <c r="D2570" s="131"/>
    </row>
    <row r="2571" spans="4:4">
      <c r="D2571" s="131"/>
    </row>
    <row r="2572" spans="4:4">
      <c r="D2572" s="131"/>
    </row>
    <row r="2573" spans="4:4">
      <c r="D2573" s="131"/>
    </row>
    <row r="2574" spans="4:4">
      <c r="D2574" s="131"/>
    </row>
    <row r="2575" spans="4:4">
      <c r="D2575" s="131"/>
    </row>
    <row r="2576" spans="4:4">
      <c r="D2576" s="131"/>
    </row>
    <row r="2577" spans="4:4">
      <c r="D2577" s="131"/>
    </row>
    <row r="2578" spans="4:4">
      <c r="D2578" s="131"/>
    </row>
    <row r="2579" spans="4:4">
      <c r="D2579" s="131"/>
    </row>
    <row r="2580" spans="4:4">
      <c r="D2580" s="131"/>
    </row>
    <row r="2581" spans="4:4">
      <c r="D2581" s="131"/>
    </row>
    <row r="2582" spans="4:4">
      <c r="D2582" s="131"/>
    </row>
    <row r="2583" spans="4:4">
      <c r="D2583" s="131"/>
    </row>
    <row r="2584" spans="4:4">
      <c r="D2584" s="131"/>
    </row>
    <row r="2585" spans="4:4">
      <c r="D2585" s="131"/>
    </row>
    <row r="2586" spans="4:4">
      <c r="D2586" s="131"/>
    </row>
    <row r="2587" spans="4:4">
      <c r="D2587" s="131"/>
    </row>
    <row r="2588" spans="4:4">
      <c r="D2588" s="131"/>
    </row>
    <row r="2589" spans="4:4">
      <c r="D2589" s="131"/>
    </row>
    <row r="2590" spans="4:4">
      <c r="D2590" s="131"/>
    </row>
    <row r="2591" spans="4:4">
      <c r="D2591" s="131"/>
    </row>
    <row r="2592" spans="4:4">
      <c r="D2592" s="131"/>
    </row>
    <row r="2593" spans="4:4">
      <c r="D2593" s="131"/>
    </row>
    <row r="2594" spans="4:4">
      <c r="D2594" s="131"/>
    </row>
    <row r="2595" spans="4:4">
      <c r="D2595" s="131"/>
    </row>
    <row r="2596" spans="4:4">
      <c r="D2596" s="131"/>
    </row>
    <row r="2597" spans="4:4">
      <c r="D2597" s="131"/>
    </row>
    <row r="2598" spans="4:4">
      <c r="D2598" s="131"/>
    </row>
    <row r="2599" spans="4:4">
      <c r="D2599" s="131"/>
    </row>
    <row r="2600" spans="4:4">
      <c r="D2600" s="131"/>
    </row>
    <row r="2601" spans="4:4">
      <c r="D2601" s="131"/>
    </row>
    <row r="2602" spans="4:4">
      <c r="D2602" s="131"/>
    </row>
    <row r="2603" spans="4:4">
      <c r="D2603" s="131"/>
    </row>
    <row r="2604" spans="4:4">
      <c r="D2604" s="131"/>
    </row>
    <row r="2605" spans="4:4">
      <c r="D2605" s="131"/>
    </row>
    <row r="2606" spans="4:4">
      <c r="D2606" s="131"/>
    </row>
    <row r="2607" spans="4:4">
      <c r="D2607" s="131"/>
    </row>
    <row r="2608" spans="4:4">
      <c r="D2608" s="131"/>
    </row>
    <row r="2609" spans="4:4">
      <c r="D2609" s="131"/>
    </row>
    <row r="2610" spans="4:4">
      <c r="D2610" s="131"/>
    </row>
    <row r="2611" spans="4:4">
      <c r="D2611" s="131"/>
    </row>
    <row r="2612" spans="4:4">
      <c r="D2612" s="131"/>
    </row>
    <row r="2613" spans="4:4">
      <c r="D2613" s="131"/>
    </row>
    <row r="2614" spans="4:4">
      <c r="D2614" s="131"/>
    </row>
    <row r="2615" spans="4:4">
      <c r="D2615" s="131"/>
    </row>
    <row r="2616" spans="4:4">
      <c r="D2616" s="131"/>
    </row>
    <row r="2617" spans="4:4">
      <c r="D2617" s="131"/>
    </row>
    <row r="2618" spans="4:4">
      <c r="D2618" s="131"/>
    </row>
    <row r="2619" spans="4:4">
      <c r="D2619" s="131"/>
    </row>
    <row r="2620" spans="4:4">
      <c r="D2620" s="131"/>
    </row>
    <row r="2621" spans="4:4">
      <c r="D2621" s="131"/>
    </row>
    <row r="2622" spans="4:4">
      <c r="D2622" s="131"/>
    </row>
    <row r="2623" spans="4:4">
      <c r="D2623" s="131"/>
    </row>
    <row r="2624" spans="4:4">
      <c r="D2624" s="131"/>
    </row>
    <row r="2625" spans="4:4">
      <c r="D2625" s="131"/>
    </row>
    <row r="2626" spans="4:4">
      <c r="D2626" s="131"/>
    </row>
    <row r="2627" spans="4:4">
      <c r="D2627" s="131"/>
    </row>
    <row r="2628" spans="4:4">
      <c r="D2628" s="131"/>
    </row>
    <row r="2629" spans="4:4">
      <c r="D2629" s="131"/>
    </row>
    <row r="2630" spans="4:4">
      <c r="D2630" s="131"/>
    </row>
    <row r="2631" spans="4:4">
      <c r="D2631" s="131"/>
    </row>
    <row r="2632" spans="4:4">
      <c r="D2632" s="131"/>
    </row>
    <row r="2633" spans="4:4">
      <c r="D2633" s="131"/>
    </row>
    <row r="2634" spans="4:4">
      <c r="D2634" s="131"/>
    </row>
    <row r="2635" spans="4:4">
      <c r="D2635" s="131"/>
    </row>
    <row r="2636" spans="4:4">
      <c r="D2636" s="131"/>
    </row>
    <row r="2637" spans="4:4">
      <c r="D2637" s="131"/>
    </row>
    <row r="2638" spans="4:4">
      <c r="D2638" s="131"/>
    </row>
    <row r="2639" spans="4:4">
      <c r="D2639" s="131"/>
    </row>
    <row r="2640" spans="4:4">
      <c r="D2640" s="131"/>
    </row>
    <row r="2641" spans="4:4">
      <c r="D2641" s="131"/>
    </row>
    <row r="2642" spans="4:4">
      <c r="D2642" s="131"/>
    </row>
    <row r="2643" spans="4:4">
      <c r="D2643" s="131"/>
    </row>
    <row r="2644" spans="4:4">
      <c r="D2644" s="131"/>
    </row>
    <row r="2645" spans="4:4">
      <c r="D2645" s="131"/>
    </row>
    <row r="2646" spans="4:4">
      <c r="D2646" s="131"/>
    </row>
    <row r="2647" spans="4:4">
      <c r="D2647" s="131"/>
    </row>
    <row r="2648" spans="4:4">
      <c r="D2648" s="131"/>
    </row>
    <row r="2649" spans="4:4">
      <c r="D2649" s="131"/>
    </row>
    <row r="2650" spans="4:4">
      <c r="D2650" s="131"/>
    </row>
    <row r="2651" spans="4:4">
      <c r="D2651" s="131"/>
    </row>
    <row r="2652" spans="4:4">
      <c r="D2652" s="131"/>
    </row>
    <row r="2653" spans="4:4">
      <c r="D2653" s="131"/>
    </row>
    <row r="2654" spans="4:4">
      <c r="D2654" s="131"/>
    </row>
    <row r="2655" spans="4:4">
      <c r="D2655" s="131"/>
    </row>
    <row r="2656" spans="4:4">
      <c r="D2656" s="131"/>
    </row>
    <row r="2657" spans="4:4">
      <c r="D2657" s="131"/>
    </row>
    <row r="2658" spans="4:4">
      <c r="D2658" s="131"/>
    </row>
    <row r="2659" spans="4:4">
      <c r="D2659" s="131"/>
    </row>
    <row r="2660" spans="4:4">
      <c r="D2660" s="131"/>
    </row>
    <row r="2661" spans="4:4">
      <c r="D2661" s="131"/>
    </row>
    <row r="2662" spans="4:4">
      <c r="D2662" s="131"/>
    </row>
    <row r="2663" spans="4:4">
      <c r="D2663" s="131"/>
    </row>
    <row r="2664" spans="4:4">
      <c r="D2664" s="131"/>
    </row>
    <row r="2665" spans="4:4">
      <c r="D2665" s="131"/>
    </row>
    <row r="2666" spans="4:4">
      <c r="D2666" s="131"/>
    </row>
    <row r="2667" spans="4:4">
      <c r="D2667" s="131"/>
    </row>
    <row r="2668" spans="4:4">
      <c r="D2668" s="131"/>
    </row>
    <row r="2669" spans="4:4">
      <c r="D2669" s="131"/>
    </row>
    <row r="2670" spans="4:4">
      <c r="D2670" s="131"/>
    </row>
    <row r="2671" spans="4:4">
      <c r="D2671" s="131"/>
    </row>
    <row r="2672" spans="4:4">
      <c r="D2672" s="131"/>
    </row>
    <row r="2673" spans="4:4">
      <c r="D2673" s="131"/>
    </row>
    <row r="2674" spans="4:4">
      <c r="D2674" s="131"/>
    </row>
    <row r="2675" spans="4:4">
      <c r="D2675" s="131"/>
    </row>
    <row r="2676" spans="4:4">
      <c r="D2676" s="131"/>
    </row>
    <row r="2677" spans="4:4">
      <c r="D2677" s="131"/>
    </row>
    <row r="2678" spans="4:4">
      <c r="D2678" s="131"/>
    </row>
    <row r="2679" spans="4:4">
      <c r="D2679" s="131"/>
    </row>
    <row r="2680" spans="4:4">
      <c r="D2680" s="131"/>
    </row>
    <row r="2681" spans="4:4">
      <c r="D2681" s="131"/>
    </row>
    <row r="2682" spans="4:4">
      <c r="D2682" s="131"/>
    </row>
    <row r="2683" spans="4:4">
      <c r="D2683" s="131"/>
    </row>
    <row r="2684" spans="4:4">
      <c r="D2684" s="131"/>
    </row>
    <row r="2685" spans="4:4">
      <c r="D2685" s="131"/>
    </row>
    <row r="2686" spans="4:4">
      <c r="D2686" s="131"/>
    </row>
    <row r="2687" spans="4:4">
      <c r="D2687" s="131"/>
    </row>
    <row r="2688" spans="4:4">
      <c r="D2688" s="131"/>
    </row>
    <row r="2689" spans="4:4">
      <c r="D2689" s="131"/>
    </row>
    <row r="2690" spans="4:4">
      <c r="D2690" s="131"/>
    </row>
    <row r="2691" spans="4:4">
      <c r="D2691" s="131"/>
    </row>
    <row r="2692" spans="4:4">
      <c r="D2692" s="131"/>
    </row>
    <row r="2693" spans="4:4">
      <c r="D2693" s="131"/>
    </row>
    <row r="2694" spans="4:4">
      <c r="D2694" s="131"/>
    </row>
    <row r="2695" spans="4:4">
      <c r="D2695" s="131"/>
    </row>
    <row r="2696" spans="4:4">
      <c r="D2696" s="131"/>
    </row>
    <row r="2697" spans="4:4">
      <c r="D2697" s="131"/>
    </row>
    <row r="2698" spans="4:4">
      <c r="D2698" s="131"/>
    </row>
    <row r="2699" spans="4:4">
      <c r="D2699" s="131"/>
    </row>
    <row r="2700" spans="4:4">
      <c r="D2700" s="131"/>
    </row>
    <row r="2701" spans="4:4">
      <c r="D2701" s="131"/>
    </row>
    <row r="2702" spans="4:4">
      <c r="D2702" s="131"/>
    </row>
    <row r="2703" spans="4:4">
      <c r="D2703" s="131"/>
    </row>
    <row r="2704" spans="4:4">
      <c r="D2704" s="131"/>
    </row>
    <row r="2705" spans="4:4">
      <c r="D2705" s="131"/>
    </row>
    <row r="2706" spans="4:4">
      <c r="D2706" s="131"/>
    </row>
    <row r="2707" spans="4:4">
      <c r="D2707" s="131"/>
    </row>
    <row r="2708" spans="4:4">
      <c r="D2708" s="131"/>
    </row>
    <row r="2709" spans="4:4">
      <c r="D2709" s="131"/>
    </row>
    <row r="2710" spans="4:4">
      <c r="D2710" s="131"/>
    </row>
    <row r="2711" spans="4:4">
      <c r="D2711" s="131"/>
    </row>
    <row r="2712" spans="4:4">
      <c r="D2712" s="131"/>
    </row>
    <row r="2713" spans="4:4">
      <c r="D2713" s="131"/>
    </row>
    <row r="2714" spans="4:4">
      <c r="D2714" s="131"/>
    </row>
    <row r="2715" spans="4:4">
      <c r="D2715" s="131"/>
    </row>
    <row r="2716" spans="4:4">
      <c r="D2716" s="131"/>
    </row>
    <row r="2717" spans="4:4">
      <c r="D2717" s="131"/>
    </row>
    <row r="2718" spans="4:4">
      <c r="D2718" s="131"/>
    </row>
    <row r="2719" spans="4:4">
      <c r="D2719" s="131"/>
    </row>
    <row r="2720" spans="4:4">
      <c r="D2720" s="131"/>
    </row>
    <row r="2721" spans="4:4">
      <c r="D2721" s="131"/>
    </row>
    <row r="2722" spans="4:4">
      <c r="D2722" s="131"/>
    </row>
    <row r="2723" spans="4:4">
      <c r="D2723" s="131"/>
    </row>
    <row r="2724" spans="4:4">
      <c r="D2724" s="131"/>
    </row>
    <row r="2725" spans="4:4">
      <c r="D2725" s="131"/>
    </row>
    <row r="2726" spans="4:4">
      <c r="D2726" s="131"/>
    </row>
    <row r="2727" spans="4:4">
      <c r="D2727" s="131"/>
    </row>
    <row r="2728" spans="4:4">
      <c r="D2728" s="131"/>
    </row>
    <row r="2729" spans="4:4">
      <c r="D2729" s="131"/>
    </row>
    <row r="2730" spans="4:4">
      <c r="D2730" s="131"/>
    </row>
    <row r="2731" spans="4:4">
      <c r="D2731" s="131"/>
    </row>
    <row r="2732" spans="4:4">
      <c r="D2732" s="131"/>
    </row>
    <row r="2733" spans="4:4">
      <c r="D2733" s="131"/>
    </row>
    <row r="2734" spans="4:4">
      <c r="D2734" s="131"/>
    </row>
    <row r="2735" spans="4:4">
      <c r="D2735" s="131"/>
    </row>
    <row r="2736" spans="4:4">
      <c r="D2736" s="131"/>
    </row>
    <row r="2737" spans="4:4">
      <c r="D2737" s="131"/>
    </row>
    <row r="2738" spans="4:4">
      <c r="D2738" s="131"/>
    </row>
    <row r="2739" spans="4:4">
      <c r="D2739" s="131"/>
    </row>
    <row r="2740" spans="4:4">
      <c r="D2740" s="131"/>
    </row>
    <row r="2741" spans="4:4">
      <c r="D2741" s="131"/>
    </row>
    <row r="2742" spans="4:4">
      <c r="D2742" s="131"/>
    </row>
    <row r="2743" spans="4:4">
      <c r="D2743" s="131"/>
    </row>
    <row r="2744" spans="4:4">
      <c r="D2744" s="131"/>
    </row>
    <row r="2745" spans="4:4">
      <c r="D2745" s="131"/>
    </row>
    <row r="2746" spans="4:4">
      <c r="D2746" s="131"/>
    </row>
    <row r="2747" spans="4:4">
      <c r="D2747" s="131"/>
    </row>
    <row r="2748" spans="4:4">
      <c r="D2748" s="131"/>
    </row>
    <row r="2749" spans="4:4">
      <c r="D2749" s="131"/>
    </row>
    <row r="2750" spans="4:4">
      <c r="D2750" s="131"/>
    </row>
    <row r="2751" spans="4:4">
      <c r="D2751" s="131"/>
    </row>
    <row r="2752" spans="4:4">
      <c r="D2752" s="131"/>
    </row>
    <row r="2753" spans="4:4">
      <c r="D2753" s="131"/>
    </row>
    <row r="2754" spans="4:4">
      <c r="D2754" s="131"/>
    </row>
    <row r="2755" spans="4:4">
      <c r="D2755" s="131"/>
    </row>
    <row r="2756" spans="4:4">
      <c r="D2756" s="131"/>
    </row>
    <row r="2757" spans="4:4">
      <c r="D2757" s="131"/>
    </row>
    <row r="2758" spans="4:4">
      <c r="D2758" s="131"/>
    </row>
    <row r="2759" spans="4:4">
      <c r="D2759" s="131"/>
    </row>
    <row r="2760" spans="4:4">
      <c r="D2760" s="131"/>
    </row>
    <row r="2761" spans="4:4">
      <c r="D2761" s="131"/>
    </row>
    <row r="2762" spans="4:4">
      <c r="D2762" s="131"/>
    </row>
    <row r="2763" spans="4:4">
      <c r="D2763" s="131"/>
    </row>
    <row r="2764" spans="4:4">
      <c r="D2764" s="131"/>
    </row>
    <row r="2765" spans="4:4">
      <c r="D2765" s="131"/>
    </row>
    <row r="2766" spans="4:4">
      <c r="D2766" s="131"/>
    </row>
    <row r="2767" spans="4:4">
      <c r="D2767" s="131"/>
    </row>
    <row r="2768" spans="4:4">
      <c r="D2768" s="131"/>
    </row>
    <row r="2769" spans="4:4">
      <c r="D2769" s="131"/>
    </row>
    <row r="2770" spans="4:4">
      <c r="D2770" s="131"/>
    </row>
    <row r="2771" spans="4:4">
      <c r="D2771" s="131"/>
    </row>
    <row r="2772" spans="4:4">
      <c r="D2772" s="131"/>
    </row>
    <row r="2773" spans="4:4">
      <c r="D2773" s="131"/>
    </row>
    <row r="2774" spans="4:4">
      <c r="D2774" s="131"/>
    </row>
    <row r="2775" spans="4:4">
      <c r="D2775" s="131"/>
    </row>
    <row r="2776" spans="4:4">
      <c r="D2776" s="131"/>
    </row>
    <row r="2777" spans="4:4">
      <c r="D2777" s="131"/>
    </row>
    <row r="2778" spans="4:4">
      <c r="D2778" s="131"/>
    </row>
    <row r="2779" spans="4:4">
      <c r="D2779" s="131"/>
    </row>
    <row r="2780" spans="4:4">
      <c r="D2780" s="131"/>
    </row>
    <row r="2781" spans="4:4">
      <c r="D2781" s="131"/>
    </row>
    <row r="2782" spans="4:4">
      <c r="D2782" s="131"/>
    </row>
    <row r="2783" spans="4:4">
      <c r="D2783" s="131"/>
    </row>
    <row r="2784" spans="4:4">
      <c r="D2784" s="131"/>
    </row>
    <row r="2785" spans="4:4">
      <c r="D2785" s="131"/>
    </row>
    <row r="2786" spans="4:4">
      <c r="D2786" s="131"/>
    </row>
    <row r="2787" spans="4:4">
      <c r="D2787" s="131"/>
    </row>
    <row r="2788" spans="4:4">
      <c r="D2788" s="131"/>
    </row>
    <row r="2789" spans="4:4">
      <c r="D2789" s="131"/>
    </row>
    <row r="2790" spans="4:4">
      <c r="D2790" s="131"/>
    </row>
    <row r="2791" spans="4:4">
      <c r="D2791" s="131"/>
    </row>
    <row r="2792" spans="4:4">
      <c r="D2792" s="131"/>
    </row>
    <row r="2793" spans="4:4">
      <c r="D2793" s="131"/>
    </row>
    <row r="2794" spans="4:4">
      <c r="D2794" s="131"/>
    </row>
    <row r="2795" spans="4:4">
      <c r="D2795" s="131"/>
    </row>
    <row r="2796" spans="4:4">
      <c r="D2796" s="131"/>
    </row>
    <row r="2797" spans="4:4">
      <c r="D2797" s="131"/>
    </row>
    <row r="2798" spans="4:4">
      <c r="D2798" s="131"/>
    </row>
    <row r="2799" spans="4:4">
      <c r="D2799" s="131"/>
    </row>
    <row r="2800" spans="4:4">
      <c r="D2800" s="131"/>
    </row>
    <row r="2801" spans="4:4">
      <c r="D2801" s="131"/>
    </row>
    <row r="2802" spans="4:4">
      <c r="D2802" s="131"/>
    </row>
    <row r="2803" spans="4:4">
      <c r="D2803" s="131"/>
    </row>
    <row r="2804" spans="4:4">
      <c r="D2804" s="131"/>
    </row>
    <row r="2805" spans="4:4">
      <c r="D2805" s="131"/>
    </row>
    <row r="2806" spans="4:4">
      <c r="D2806" s="131"/>
    </row>
    <row r="2807" spans="4:4">
      <c r="D2807" s="131"/>
    </row>
    <row r="2808" spans="4:4">
      <c r="D2808" s="131"/>
    </row>
    <row r="2809" spans="4:4">
      <c r="D2809" s="131"/>
    </row>
    <row r="2810" spans="4:4">
      <c r="D2810" s="131"/>
    </row>
    <row r="2811" spans="4:4">
      <c r="D2811" s="131"/>
    </row>
    <row r="2812" spans="4:4">
      <c r="D2812" s="131"/>
    </row>
    <row r="2813" spans="4:4">
      <c r="D2813" s="131"/>
    </row>
    <row r="2814" spans="4:4">
      <c r="D2814" s="131"/>
    </row>
    <row r="2815" spans="4:4">
      <c r="D2815" s="131"/>
    </row>
    <row r="2816" spans="4:4">
      <c r="D2816" s="131"/>
    </row>
    <row r="2817" spans="4:4">
      <c r="D2817" s="131"/>
    </row>
    <row r="2818" spans="4:4">
      <c r="D2818" s="131"/>
    </row>
    <row r="2819" spans="4:4">
      <c r="D2819" s="131"/>
    </row>
    <row r="2820" spans="4:4">
      <c r="D2820" s="131"/>
    </row>
    <row r="2821" spans="4:4">
      <c r="D2821" s="131"/>
    </row>
    <row r="2822" spans="4:4">
      <c r="D2822" s="131"/>
    </row>
    <row r="2823" spans="4:4">
      <c r="D2823" s="131"/>
    </row>
    <row r="2824" spans="4:4">
      <c r="D2824" s="131"/>
    </row>
    <row r="2825" spans="4:4">
      <c r="D2825" s="131"/>
    </row>
    <row r="2826" spans="4:4">
      <c r="D2826" s="131"/>
    </row>
    <row r="2827" spans="4:4">
      <c r="D2827" s="131"/>
    </row>
    <row r="2828" spans="4:4">
      <c r="D2828" s="131"/>
    </row>
    <row r="2829" spans="4:4">
      <c r="D2829" s="131"/>
    </row>
    <row r="2830" spans="4:4">
      <c r="D2830" s="131"/>
    </row>
    <row r="2831" spans="4:4">
      <c r="D2831" s="131"/>
    </row>
    <row r="2832" spans="4:4">
      <c r="D2832" s="131"/>
    </row>
    <row r="2833" spans="4:4">
      <c r="D2833" s="131"/>
    </row>
    <row r="2834" spans="4:4">
      <c r="D2834" s="131"/>
    </row>
    <row r="2835" spans="4:4">
      <c r="D2835" s="131"/>
    </row>
    <row r="2836" spans="4:4">
      <c r="D2836" s="131"/>
    </row>
    <row r="2837" spans="4:4">
      <c r="D2837" s="131"/>
    </row>
    <row r="2838" spans="4:4">
      <c r="D2838" s="131"/>
    </row>
    <row r="2839" spans="4:4">
      <c r="D2839" s="131"/>
    </row>
    <row r="2840" spans="4:4">
      <c r="D2840" s="131"/>
    </row>
    <row r="2841" spans="4:4">
      <c r="D2841" s="131"/>
    </row>
    <row r="2842" spans="4:4">
      <c r="D2842" s="131"/>
    </row>
    <row r="2843" spans="4:4">
      <c r="D2843" s="131"/>
    </row>
    <row r="2844" spans="4:4">
      <c r="D2844" s="131"/>
    </row>
    <row r="2845" spans="4:4">
      <c r="D2845" s="131"/>
    </row>
    <row r="2846" spans="4:4">
      <c r="D2846" s="131"/>
    </row>
    <row r="2847" spans="4:4">
      <c r="D2847" s="131"/>
    </row>
    <row r="2848" spans="4:4">
      <c r="D2848" s="131"/>
    </row>
    <row r="2849" spans="4:4">
      <c r="D2849" s="131"/>
    </row>
    <row r="2850" spans="4:4">
      <c r="D2850" s="131"/>
    </row>
    <row r="2851" spans="4:4">
      <c r="D2851" s="131"/>
    </row>
    <row r="2852" spans="4:4">
      <c r="D2852" s="131"/>
    </row>
    <row r="2853" spans="4:4">
      <c r="D2853" s="131"/>
    </row>
    <row r="2854" spans="4:4">
      <c r="D2854" s="131"/>
    </row>
    <row r="2855" spans="4:4">
      <c r="D2855" s="131"/>
    </row>
    <row r="2856" spans="4:4">
      <c r="D2856" s="131"/>
    </row>
    <row r="2857" spans="4:4">
      <c r="D2857" s="131"/>
    </row>
    <row r="2858" spans="4:4">
      <c r="D2858" s="131"/>
    </row>
    <row r="2859" spans="4:4">
      <c r="D2859" s="131"/>
    </row>
    <row r="2860" spans="4:4">
      <c r="D2860" s="131"/>
    </row>
    <row r="2861" spans="4:4">
      <c r="D2861" s="131"/>
    </row>
    <row r="2862" spans="4:4">
      <c r="D2862" s="131"/>
    </row>
    <row r="2863" spans="4:4">
      <c r="D2863" s="131"/>
    </row>
    <row r="2864" spans="4:4">
      <c r="D2864" s="131"/>
    </row>
    <row r="2865" spans="4:4">
      <c r="D2865" s="131"/>
    </row>
    <row r="2866" spans="4:4">
      <c r="D2866" s="131"/>
    </row>
    <row r="2867" spans="4:4">
      <c r="D2867" s="131"/>
    </row>
    <row r="2868" spans="4:4">
      <c r="D2868" s="131"/>
    </row>
    <row r="2869" spans="4:4">
      <c r="D2869" s="131"/>
    </row>
    <row r="2870" spans="4:4">
      <c r="D2870" s="131"/>
    </row>
    <row r="2871" spans="4:4">
      <c r="D2871" s="131"/>
    </row>
    <row r="2872" spans="4:4">
      <c r="D2872" s="131"/>
    </row>
    <row r="2873" spans="4:4">
      <c r="D2873" s="131"/>
    </row>
    <row r="2874" spans="4:4">
      <c r="D2874" s="131"/>
    </row>
    <row r="2875" spans="4:4">
      <c r="D2875" s="131"/>
    </row>
    <row r="2876" spans="4:4">
      <c r="D2876" s="131"/>
    </row>
    <row r="2877" spans="4:4">
      <c r="D2877" s="131"/>
    </row>
    <row r="2878" spans="4:4">
      <c r="D2878" s="131"/>
    </row>
    <row r="2879" spans="4:4">
      <c r="D2879" s="131"/>
    </row>
    <row r="2880" spans="4:4">
      <c r="D2880" s="131"/>
    </row>
    <row r="2881" spans="4:4">
      <c r="D2881" s="131"/>
    </row>
    <row r="2882" spans="4:4">
      <c r="D2882" s="131"/>
    </row>
    <row r="2883" spans="4:4">
      <c r="D2883" s="131"/>
    </row>
    <row r="2884" spans="4:4">
      <c r="D2884" s="131"/>
    </row>
    <row r="2885" spans="4:4">
      <c r="D2885" s="131"/>
    </row>
    <row r="2886" spans="4:4">
      <c r="D2886" s="131"/>
    </row>
    <row r="2887" spans="4:4">
      <c r="D2887" s="131"/>
    </row>
    <row r="2888" spans="4:4">
      <c r="D2888" s="131"/>
    </row>
    <row r="2889" spans="4:4">
      <c r="D2889" s="131"/>
    </row>
    <row r="2890" spans="4:4">
      <c r="D2890" s="131"/>
    </row>
    <row r="2891" spans="4:4">
      <c r="D2891" s="131"/>
    </row>
    <row r="2892" spans="4:4">
      <c r="D2892" s="131"/>
    </row>
    <row r="2893" spans="4:4">
      <c r="D2893" s="131"/>
    </row>
    <row r="2894" spans="4:4">
      <c r="D2894" s="131"/>
    </row>
    <row r="2895" spans="4:4">
      <c r="D2895" s="131"/>
    </row>
    <row r="2896" spans="4:4">
      <c r="D2896" s="131"/>
    </row>
    <row r="2897" spans="4:4">
      <c r="D2897" s="131"/>
    </row>
    <row r="2898" spans="4:4">
      <c r="D2898" s="131"/>
    </row>
    <row r="2899" spans="4:4">
      <c r="D2899" s="131"/>
    </row>
    <row r="2900" spans="4:4">
      <c r="D2900" s="131"/>
    </row>
    <row r="2901" spans="4:4">
      <c r="D2901" s="131"/>
    </row>
    <row r="2902" spans="4:4">
      <c r="D2902" s="131"/>
    </row>
    <row r="2903" spans="4:4">
      <c r="D2903" s="131"/>
    </row>
    <row r="2904" spans="4:4">
      <c r="D2904" s="131"/>
    </row>
    <row r="2905" spans="4:4">
      <c r="D2905" s="131"/>
    </row>
    <row r="2906" spans="4:4">
      <c r="D2906" s="131"/>
    </row>
    <row r="2907" spans="4:4">
      <c r="D2907" s="131"/>
    </row>
    <row r="2908" spans="4:4">
      <c r="D2908" s="131"/>
    </row>
    <row r="2909" spans="4:4">
      <c r="D2909" s="131"/>
    </row>
    <row r="2910" spans="4:4">
      <c r="D2910" s="131"/>
    </row>
    <row r="2911" spans="4:4">
      <c r="D2911" s="131"/>
    </row>
    <row r="2912" spans="4:4">
      <c r="D2912" s="131"/>
    </row>
    <row r="2913" spans="4:4">
      <c r="D2913" s="131"/>
    </row>
    <row r="2914" spans="4:4">
      <c r="D2914" s="131"/>
    </row>
    <row r="2915" spans="4:4">
      <c r="D2915" s="131"/>
    </row>
    <row r="2916" spans="4:4">
      <c r="D2916" s="131"/>
    </row>
    <row r="2917" spans="4:4">
      <c r="D2917" s="131"/>
    </row>
    <row r="2918" spans="4:4">
      <c r="D2918" s="131"/>
    </row>
    <row r="2919" spans="4:4">
      <c r="D2919" s="131"/>
    </row>
    <row r="2920" spans="4:4">
      <c r="D2920" s="131"/>
    </row>
    <row r="2921" spans="4:4">
      <c r="D2921" s="131"/>
    </row>
    <row r="2922" spans="4:4">
      <c r="D2922" s="131"/>
    </row>
    <row r="2923" spans="4:4">
      <c r="D2923" s="131"/>
    </row>
    <row r="2924" spans="4:4">
      <c r="D2924" s="131"/>
    </row>
    <row r="2925" spans="4:4">
      <c r="D2925" s="131"/>
    </row>
    <row r="2926" spans="4:4">
      <c r="D2926" s="131"/>
    </row>
    <row r="2927" spans="4:4">
      <c r="D2927" s="131"/>
    </row>
    <row r="2928" spans="4:4">
      <c r="D2928" s="131"/>
    </row>
    <row r="2929" spans="4:4">
      <c r="D2929" s="131"/>
    </row>
    <row r="2930" spans="4:4">
      <c r="D2930" s="131"/>
    </row>
    <row r="2931" spans="4:4">
      <c r="D2931" s="131"/>
    </row>
    <row r="2932" spans="4:4">
      <c r="D2932" s="131"/>
    </row>
    <row r="2933" spans="4:4">
      <c r="D2933" s="131"/>
    </row>
    <row r="2934" spans="4:4">
      <c r="D2934" s="131"/>
    </row>
    <row r="2935" spans="4:4">
      <c r="D2935" s="131"/>
    </row>
    <row r="2936" spans="4:4">
      <c r="D2936" s="131"/>
    </row>
    <row r="2937" spans="4:4">
      <c r="D2937" s="131"/>
    </row>
    <row r="2938" spans="4:4">
      <c r="D2938" s="131"/>
    </row>
    <row r="2939" spans="4:4">
      <c r="D2939" s="131"/>
    </row>
    <row r="2940" spans="4:4">
      <c r="D2940" s="131"/>
    </row>
    <row r="2941" spans="4:4">
      <c r="D2941" s="131"/>
    </row>
    <row r="2942" spans="4:4">
      <c r="D2942" s="131"/>
    </row>
    <row r="2943" spans="4:4">
      <c r="D2943" s="131"/>
    </row>
    <row r="2944" spans="4:4">
      <c r="D2944" s="131"/>
    </row>
    <row r="2945" spans="4:4">
      <c r="D2945" s="131"/>
    </row>
    <row r="2946" spans="4:4">
      <c r="D2946" s="131"/>
    </row>
    <row r="2947" spans="4:4">
      <c r="D2947" s="131"/>
    </row>
    <row r="2948" spans="4:4">
      <c r="D2948" s="131"/>
    </row>
    <row r="2949" spans="4:4">
      <c r="D2949" s="131"/>
    </row>
    <row r="2950" spans="4:4">
      <c r="D2950" s="131"/>
    </row>
    <row r="2951" spans="4:4">
      <c r="D2951" s="131"/>
    </row>
    <row r="2952" spans="4:4">
      <c r="D2952" s="131"/>
    </row>
    <row r="2953" spans="4:4">
      <c r="D2953" s="131"/>
    </row>
    <row r="2954" spans="4:4">
      <c r="D2954" s="131"/>
    </row>
    <row r="2955" spans="4:4">
      <c r="D2955" s="131"/>
    </row>
    <row r="2956" spans="4:4">
      <c r="D2956" s="131"/>
    </row>
    <row r="2957" spans="4:4">
      <c r="D2957" s="131"/>
    </row>
    <row r="2958" spans="4:4">
      <c r="D2958" s="131"/>
    </row>
    <row r="2959" spans="4:4">
      <c r="D2959" s="131"/>
    </row>
    <row r="2960" spans="4:4">
      <c r="D2960" s="131"/>
    </row>
    <row r="2961" spans="4:4">
      <c r="D2961" s="131"/>
    </row>
    <row r="2962" spans="4:4">
      <c r="D2962" s="131"/>
    </row>
    <row r="2963" spans="4:4">
      <c r="D2963" s="131"/>
    </row>
    <row r="2964" spans="4:4">
      <c r="D2964" s="131"/>
    </row>
    <row r="2965" spans="4:4">
      <c r="D2965" s="131"/>
    </row>
    <row r="2966" spans="4:4">
      <c r="D2966" s="131"/>
    </row>
    <row r="2967" spans="4:4">
      <c r="D2967" s="131"/>
    </row>
    <row r="2968" spans="4:4">
      <c r="D2968" s="131"/>
    </row>
    <row r="2969" spans="4:4">
      <c r="D2969" s="131"/>
    </row>
    <row r="2970" spans="4:4">
      <c r="D2970" s="131"/>
    </row>
    <row r="2971" spans="4:4">
      <c r="D2971" s="131"/>
    </row>
    <row r="2972" spans="4:4">
      <c r="D2972" s="131"/>
    </row>
    <row r="2973" spans="4:4">
      <c r="D2973" s="131"/>
    </row>
    <row r="2974" spans="4:4">
      <c r="D2974" s="131"/>
    </row>
    <row r="2975" spans="4:4">
      <c r="D2975" s="131"/>
    </row>
    <row r="2976" spans="4:4">
      <c r="D2976" s="131"/>
    </row>
    <row r="2977" spans="4:4">
      <c r="D2977" s="131"/>
    </row>
    <row r="2978" spans="4:4">
      <c r="D2978" s="131"/>
    </row>
    <row r="2979" spans="4:4">
      <c r="D2979" s="131"/>
    </row>
    <row r="2980" spans="4:4">
      <c r="D2980" s="131"/>
    </row>
    <row r="2981" spans="4:4">
      <c r="D2981" s="131"/>
    </row>
    <row r="2982" spans="4:4">
      <c r="D2982" s="131"/>
    </row>
    <row r="2983" spans="4:4">
      <c r="D2983" s="131"/>
    </row>
    <row r="2984" spans="4:4">
      <c r="D2984" s="131"/>
    </row>
    <row r="2985" spans="4:4">
      <c r="D2985" s="131"/>
    </row>
    <row r="2986" spans="4:4">
      <c r="D2986" s="131"/>
    </row>
    <row r="2987" spans="4:4">
      <c r="D2987" s="131"/>
    </row>
    <row r="2988" spans="4:4">
      <c r="D2988" s="131"/>
    </row>
    <row r="2989" spans="4:4">
      <c r="D2989" s="131"/>
    </row>
    <row r="2990" spans="4:4">
      <c r="D2990" s="131"/>
    </row>
    <row r="2991" spans="4:4">
      <c r="D2991" s="131"/>
    </row>
    <row r="2992" spans="4:4">
      <c r="D2992" s="131"/>
    </row>
    <row r="2993" spans="4:4">
      <c r="D2993" s="131"/>
    </row>
    <row r="2994" spans="4:4">
      <c r="D2994" s="131"/>
    </row>
    <row r="2995" spans="4:4">
      <c r="D2995" s="131"/>
    </row>
    <row r="2996" spans="4:4">
      <c r="D2996" s="131"/>
    </row>
    <row r="2997" spans="4:4">
      <c r="D2997" s="131"/>
    </row>
    <row r="2998" spans="4:4">
      <c r="D2998" s="131"/>
    </row>
    <row r="2999" spans="4:4">
      <c r="D2999" s="131"/>
    </row>
    <row r="3000" spans="4:4">
      <c r="D3000" s="131"/>
    </row>
    <row r="3001" spans="4:4">
      <c r="D3001" s="131"/>
    </row>
    <row r="3002" spans="4:4">
      <c r="D3002" s="131"/>
    </row>
    <row r="3003" spans="4:4">
      <c r="D3003" s="131"/>
    </row>
    <row r="3004" spans="4:4">
      <c r="D3004" s="131"/>
    </row>
    <row r="3005" spans="4:4">
      <c r="D3005" s="131"/>
    </row>
    <row r="3006" spans="4:4">
      <c r="D3006" s="131"/>
    </row>
    <row r="3007" spans="4:4">
      <c r="D3007" s="131"/>
    </row>
    <row r="3008" spans="4:4">
      <c r="D3008" s="131"/>
    </row>
    <row r="3009" spans="4:4">
      <c r="D3009" s="131"/>
    </row>
    <row r="3010" spans="4:4">
      <c r="D3010" s="131"/>
    </row>
    <row r="3011" spans="4:4">
      <c r="D3011" s="131"/>
    </row>
    <row r="3012" spans="4:4">
      <c r="D3012" s="131"/>
    </row>
    <row r="3013" spans="4:4">
      <c r="D3013" s="131"/>
    </row>
    <row r="3014" spans="4:4">
      <c r="D3014" s="131"/>
    </row>
    <row r="3015" spans="4:4">
      <c r="D3015" s="131"/>
    </row>
    <row r="3016" spans="4:4">
      <c r="D3016" s="131"/>
    </row>
    <row r="3017" spans="4:4">
      <c r="D3017" s="131"/>
    </row>
    <row r="3018" spans="4:4">
      <c r="D3018" s="131"/>
    </row>
    <row r="3019" spans="4:4">
      <c r="D3019" s="131"/>
    </row>
    <row r="3020" spans="4:4">
      <c r="D3020" s="131"/>
    </row>
    <row r="3021" spans="4:4">
      <c r="D3021" s="131"/>
    </row>
    <row r="3022" spans="4:4">
      <c r="D3022" s="131"/>
    </row>
    <row r="3023" spans="4:4">
      <c r="D3023" s="131"/>
    </row>
    <row r="3024" spans="4:4">
      <c r="D3024" s="131"/>
    </row>
    <row r="3025" spans="4:4">
      <c r="D3025" s="131"/>
    </row>
    <row r="3026" spans="4:4">
      <c r="D3026" s="131"/>
    </row>
    <row r="3027" spans="4:4">
      <c r="D3027" s="131"/>
    </row>
    <row r="3028" spans="4:4">
      <c r="D3028" s="131"/>
    </row>
    <row r="3029" spans="4:4">
      <c r="D3029" s="131"/>
    </row>
    <row r="3030" spans="4:4">
      <c r="D3030" s="131"/>
    </row>
    <row r="3031" spans="4:4">
      <c r="D3031" s="131"/>
    </row>
    <row r="3032" spans="4:4">
      <c r="D3032" s="131"/>
    </row>
    <row r="3033" spans="4:4">
      <c r="D3033" s="131"/>
    </row>
    <row r="3034" spans="4:4">
      <c r="D3034" s="131"/>
    </row>
    <row r="3035" spans="4:4">
      <c r="D3035" s="131"/>
    </row>
    <row r="3036" spans="4:4">
      <c r="D3036" s="131"/>
    </row>
    <row r="3037" spans="4:4">
      <c r="D3037" s="131"/>
    </row>
    <row r="3038" spans="4:4">
      <c r="D3038" s="131"/>
    </row>
    <row r="3039" spans="4:4">
      <c r="D3039" s="131"/>
    </row>
    <row r="3040" spans="4:4">
      <c r="D3040" s="131"/>
    </row>
    <row r="3041" spans="4:4">
      <c r="D3041" s="131"/>
    </row>
    <row r="3042" spans="4:4">
      <c r="D3042" s="131"/>
    </row>
    <row r="3043" spans="4:4">
      <c r="D3043" s="131"/>
    </row>
    <row r="3044" spans="4:4">
      <c r="D3044" s="131"/>
    </row>
    <row r="3045" spans="4:4">
      <c r="D3045" s="131"/>
    </row>
    <row r="3046" spans="4:4">
      <c r="D3046" s="131"/>
    </row>
    <row r="3047" spans="4:4">
      <c r="D3047" s="131"/>
    </row>
    <row r="3048" spans="4:4">
      <c r="D3048" s="131"/>
    </row>
    <row r="3049" spans="4:4">
      <c r="D3049" s="131"/>
    </row>
    <row r="3050" spans="4:4">
      <c r="D3050" s="131"/>
    </row>
    <row r="3051" spans="4:4">
      <c r="D3051" s="131"/>
    </row>
    <row r="3052" spans="4:4">
      <c r="D3052" s="131"/>
    </row>
    <row r="3053" spans="4:4">
      <c r="D3053" s="131"/>
    </row>
    <row r="3054" spans="4:4">
      <c r="D3054" s="131"/>
    </row>
    <row r="3055" spans="4:4">
      <c r="D3055" s="131"/>
    </row>
    <row r="3056" spans="4:4">
      <c r="D3056" s="131"/>
    </row>
    <row r="3057" spans="4:4">
      <c r="D3057" s="131"/>
    </row>
    <row r="3058" spans="4:4">
      <c r="D3058" s="131"/>
    </row>
    <row r="3059" spans="4:4">
      <c r="D3059" s="131"/>
    </row>
    <row r="3060" spans="4:4">
      <c r="D3060" s="131"/>
    </row>
    <row r="3061" spans="4:4">
      <c r="D3061" s="131"/>
    </row>
    <row r="3062" spans="4:4">
      <c r="D3062" s="131"/>
    </row>
    <row r="3063" spans="4:4">
      <c r="D3063" s="131"/>
    </row>
    <row r="3064" spans="4:4">
      <c r="D3064" s="131"/>
    </row>
    <row r="3065" spans="4:4">
      <c r="D3065" s="131"/>
    </row>
    <row r="3066" spans="4:4">
      <c r="D3066" s="131"/>
    </row>
    <row r="3067" spans="4:4">
      <c r="D3067" s="131"/>
    </row>
    <row r="3068" spans="4:4">
      <c r="D3068" s="131"/>
    </row>
    <row r="3069" spans="4:4">
      <c r="D3069" s="131"/>
    </row>
    <row r="3070" spans="4:4">
      <c r="D3070" s="131"/>
    </row>
    <row r="3071" spans="4:4">
      <c r="D3071" s="131"/>
    </row>
    <row r="3072" spans="4:4">
      <c r="D3072" s="131"/>
    </row>
    <row r="3073" spans="4:4">
      <c r="D3073" s="131"/>
    </row>
    <row r="3074" spans="4:4">
      <c r="D3074" s="131"/>
    </row>
    <row r="3075" spans="4:4">
      <c r="D3075" s="131"/>
    </row>
    <row r="3076" spans="4:4">
      <c r="D3076" s="131"/>
    </row>
    <row r="3077" spans="4:4">
      <c r="D3077" s="131"/>
    </row>
    <row r="3078" spans="4:4">
      <c r="D3078" s="131"/>
    </row>
    <row r="3079" spans="4:4">
      <c r="D3079" s="131"/>
    </row>
    <row r="3080" spans="4:4">
      <c r="D3080" s="131"/>
    </row>
    <row r="3081" spans="4:4">
      <c r="D3081" s="131"/>
    </row>
    <row r="3082" spans="4:4">
      <c r="D3082" s="131"/>
    </row>
    <row r="3083" spans="4:4">
      <c r="D3083" s="131"/>
    </row>
    <row r="3084" spans="4:4">
      <c r="D3084" s="131"/>
    </row>
    <row r="3085" spans="4:4">
      <c r="D3085" s="131"/>
    </row>
    <row r="3086" spans="4:4">
      <c r="D3086" s="131"/>
    </row>
    <row r="3087" spans="4:4">
      <c r="D3087" s="131"/>
    </row>
    <row r="3088" spans="4:4">
      <c r="D3088" s="131"/>
    </row>
    <row r="3089" spans="4:4">
      <c r="D3089" s="131"/>
    </row>
    <row r="3090" spans="4:4">
      <c r="D3090" s="131"/>
    </row>
    <row r="3091" spans="4:4">
      <c r="D3091" s="131"/>
    </row>
    <row r="3092" spans="4:4">
      <c r="D3092" s="131"/>
    </row>
    <row r="3093" spans="4:4">
      <c r="D3093" s="131"/>
    </row>
    <row r="3094" spans="4:4">
      <c r="D3094" s="131"/>
    </row>
    <row r="3095" spans="4:4">
      <c r="D3095" s="131"/>
    </row>
    <row r="3096" spans="4:4">
      <c r="D3096" s="131"/>
    </row>
    <row r="3097" spans="4:4">
      <c r="D3097" s="131"/>
    </row>
    <row r="3098" spans="4:4">
      <c r="D3098" s="131"/>
    </row>
    <row r="3099" spans="4:4">
      <c r="D3099" s="131"/>
    </row>
    <row r="3100" spans="4:4">
      <c r="D3100" s="131"/>
    </row>
    <row r="3101" spans="4:4">
      <c r="D3101" s="131"/>
    </row>
    <row r="3102" spans="4:4">
      <c r="D3102" s="131"/>
    </row>
    <row r="3103" spans="4:4">
      <c r="D3103" s="131"/>
    </row>
    <row r="3104" spans="4:4">
      <c r="D3104" s="131"/>
    </row>
    <row r="3105" spans="4:4">
      <c r="D3105" s="131"/>
    </row>
    <row r="3106" spans="4:4">
      <c r="D3106" s="131"/>
    </row>
    <row r="3107" spans="4:4">
      <c r="D3107" s="131"/>
    </row>
    <row r="3108" spans="4:4">
      <c r="D3108" s="131"/>
    </row>
    <row r="3109" spans="4:4">
      <c r="D3109" s="131"/>
    </row>
    <row r="3110" spans="4:4">
      <c r="D3110" s="131"/>
    </row>
    <row r="3111" spans="4:4">
      <c r="D3111" s="131"/>
    </row>
    <row r="3112" spans="4:4">
      <c r="D3112" s="131"/>
    </row>
    <row r="3113" spans="4:4">
      <c r="D3113" s="131"/>
    </row>
    <row r="3114" spans="4:4">
      <c r="D3114" s="131"/>
    </row>
    <row r="3115" spans="4:4">
      <c r="D3115" s="131"/>
    </row>
    <row r="3116" spans="4:4">
      <c r="D3116" s="131"/>
    </row>
    <row r="3117" spans="4:4">
      <c r="D3117" s="131"/>
    </row>
    <row r="3118" spans="4:4">
      <c r="D3118" s="131"/>
    </row>
    <row r="3119" spans="4:4">
      <c r="D3119" s="131"/>
    </row>
    <row r="3120" spans="4:4">
      <c r="D3120" s="131"/>
    </row>
    <row r="3121" spans="4:4">
      <c r="D3121" s="131"/>
    </row>
    <row r="3122" spans="4:4">
      <c r="D3122" s="131"/>
    </row>
    <row r="3123" spans="4:4">
      <c r="D3123" s="131"/>
    </row>
    <row r="3124" spans="4:4">
      <c r="D3124" s="131"/>
    </row>
    <row r="3125" spans="4:4">
      <c r="D3125" s="131"/>
    </row>
    <row r="3126" spans="4:4">
      <c r="D3126" s="131"/>
    </row>
    <row r="3127" spans="4:4">
      <c r="D3127" s="131"/>
    </row>
    <row r="3128" spans="4:4">
      <c r="D3128" s="131"/>
    </row>
    <row r="3129" spans="4:4">
      <c r="D3129" s="131"/>
    </row>
    <row r="3130" spans="4:4">
      <c r="D3130" s="131"/>
    </row>
    <row r="3131" spans="4:4">
      <c r="D3131" s="131"/>
    </row>
    <row r="3132" spans="4:4">
      <c r="D3132" s="131"/>
    </row>
    <row r="3133" spans="4:4">
      <c r="D3133" s="131"/>
    </row>
    <row r="3134" spans="4:4">
      <c r="D3134" s="131"/>
    </row>
    <row r="3135" spans="4:4">
      <c r="D3135" s="131"/>
    </row>
    <row r="3136" spans="4:4">
      <c r="D3136" s="131"/>
    </row>
    <row r="3137" spans="4:4">
      <c r="D3137" s="131"/>
    </row>
    <row r="3138" spans="4:4">
      <c r="D3138" s="131"/>
    </row>
    <row r="3139" spans="4:4">
      <c r="D3139" s="131"/>
    </row>
    <row r="3140" spans="4:4">
      <c r="D3140" s="131"/>
    </row>
    <row r="3141" spans="4:4">
      <c r="D3141" s="131"/>
    </row>
    <row r="3142" spans="4:4">
      <c r="D3142" s="131"/>
    </row>
    <row r="3143" spans="4:4">
      <c r="D3143" s="131"/>
    </row>
    <row r="3144" spans="4:4">
      <c r="D3144" s="131"/>
    </row>
    <row r="3145" spans="4:4">
      <c r="D3145" s="131"/>
    </row>
    <row r="3146" spans="4:4">
      <c r="D3146" s="131"/>
    </row>
    <row r="3147" spans="4:4">
      <c r="D3147" s="131"/>
    </row>
    <row r="3148" spans="4:4">
      <c r="D3148" s="131"/>
    </row>
    <row r="3149" spans="4:4">
      <c r="D3149" s="131"/>
    </row>
    <row r="3150" spans="4:4">
      <c r="D3150" s="131"/>
    </row>
    <row r="3151" spans="4:4">
      <c r="D3151" s="131"/>
    </row>
    <row r="3152" spans="4:4">
      <c r="D3152" s="131"/>
    </row>
    <row r="3153" spans="4:4">
      <c r="D3153" s="131"/>
    </row>
    <row r="3154" spans="4:4">
      <c r="D3154" s="131"/>
    </row>
    <row r="3155" spans="4:4">
      <c r="D3155" s="131"/>
    </row>
    <row r="3156" spans="4:4">
      <c r="D3156" s="131"/>
    </row>
    <row r="3157" spans="4:4">
      <c r="D3157" s="131"/>
    </row>
    <row r="3158" spans="4:4">
      <c r="D3158" s="131"/>
    </row>
    <row r="3159" spans="4:4">
      <c r="D3159" s="131"/>
    </row>
    <row r="3160" spans="4:4">
      <c r="D3160" s="131"/>
    </row>
    <row r="3161" spans="4:4">
      <c r="D3161" s="131"/>
    </row>
    <row r="3162" spans="4:4">
      <c r="D3162" s="131"/>
    </row>
    <row r="3163" spans="4:4">
      <c r="D3163" s="131"/>
    </row>
    <row r="3164" spans="4:4">
      <c r="D3164" s="131"/>
    </row>
    <row r="3165" spans="4:4">
      <c r="D3165" s="131"/>
    </row>
    <row r="3166" spans="4:4">
      <c r="D3166" s="131"/>
    </row>
    <row r="3167" spans="4:4">
      <c r="D3167" s="131"/>
    </row>
    <row r="3168" spans="4:4">
      <c r="D3168" s="131"/>
    </row>
    <row r="3169" spans="4:4">
      <c r="D3169" s="131"/>
    </row>
    <row r="3170" spans="4:4">
      <c r="D3170" s="131"/>
    </row>
    <row r="3171" spans="4:4">
      <c r="D3171" s="131"/>
    </row>
    <row r="3172" spans="4:4">
      <c r="D3172" s="131"/>
    </row>
    <row r="3173" spans="4:4">
      <c r="D3173" s="131"/>
    </row>
    <row r="3174" spans="4:4">
      <c r="D3174" s="131"/>
    </row>
    <row r="3175" spans="4:4">
      <c r="D3175" s="131"/>
    </row>
    <row r="3176" spans="4:4">
      <c r="D3176" s="131"/>
    </row>
    <row r="3177" spans="4:4">
      <c r="D3177" s="131"/>
    </row>
    <row r="3178" spans="4:4">
      <c r="D3178" s="131"/>
    </row>
    <row r="3179" spans="4:4">
      <c r="D3179" s="131"/>
    </row>
    <row r="3180" spans="4:4">
      <c r="D3180" s="131"/>
    </row>
    <row r="3181" spans="4:4">
      <c r="D3181" s="131"/>
    </row>
    <row r="3182" spans="4:4">
      <c r="D3182" s="131"/>
    </row>
    <row r="3183" spans="4:4">
      <c r="D3183" s="131"/>
    </row>
    <row r="3184" spans="4:4">
      <c r="D3184" s="131"/>
    </row>
    <row r="3185" spans="4:4">
      <c r="D3185" s="131"/>
    </row>
    <row r="3186" spans="4:4">
      <c r="D3186" s="131"/>
    </row>
    <row r="3187" spans="4:4">
      <c r="D3187" s="131"/>
    </row>
    <row r="3188" spans="4:4">
      <c r="D3188" s="131"/>
    </row>
    <row r="3189" spans="4:4">
      <c r="D3189" s="131"/>
    </row>
    <row r="3190" spans="4:4">
      <c r="D3190" s="131"/>
    </row>
    <row r="3191" spans="4:4">
      <c r="D3191" s="131"/>
    </row>
    <row r="3192" spans="4:4">
      <c r="D3192" s="131"/>
    </row>
    <row r="3193" spans="4:4">
      <c r="D3193" s="131"/>
    </row>
    <row r="3194" spans="4:4">
      <c r="D3194" s="131"/>
    </row>
    <row r="3195" spans="4:4">
      <c r="D3195" s="131"/>
    </row>
    <row r="3196" spans="4:4">
      <c r="D3196" s="131"/>
    </row>
    <row r="3197" spans="4:4">
      <c r="D3197" s="131"/>
    </row>
    <row r="3198" spans="4:4">
      <c r="D3198" s="131"/>
    </row>
    <row r="3199" spans="4:4">
      <c r="D3199" s="131"/>
    </row>
    <row r="3200" spans="4:4">
      <c r="D3200" s="131"/>
    </row>
    <row r="3201" spans="4:4">
      <c r="D3201" s="131"/>
    </row>
    <row r="3202" spans="4:4">
      <c r="D3202" s="131"/>
    </row>
    <row r="3203" spans="4:4">
      <c r="D3203" s="131"/>
    </row>
    <row r="3204" spans="4:4">
      <c r="D3204" s="131"/>
    </row>
    <row r="3205" spans="4:4">
      <c r="D3205" s="131"/>
    </row>
    <row r="3206" spans="4:4">
      <c r="D3206" s="131"/>
    </row>
    <row r="3207" spans="4:4">
      <c r="D3207" s="131"/>
    </row>
    <row r="3208" spans="4:4">
      <c r="D3208" s="131"/>
    </row>
    <row r="3209" spans="4:4">
      <c r="D3209" s="131"/>
    </row>
    <row r="3210" spans="4:4">
      <c r="D3210" s="131"/>
    </row>
    <row r="3211" spans="4:4">
      <c r="D3211" s="131"/>
    </row>
    <row r="3212" spans="4:4">
      <c r="D3212" s="131"/>
    </row>
    <row r="3213" spans="4:4">
      <c r="D3213" s="131"/>
    </row>
    <row r="3214" spans="4:4">
      <c r="D3214" s="131"/>
    </row>
    <row r="3215" spans="4:4">
      <c r="D3215" s="131"/>
    </row>
    <row r="3216" spans="4:4">
      <c r="D3216" s="131"/>
    </row>
    <row r="3217" spans="4:4">
      <c r="D3217" s="131"/>
    </row>
    <row r="3218" spans="4:4">
      <c r="D3218" s="131"/>
    </row>
    <row r="3219" spans="4:4">
      <c r="D3219" s="131"/>
    </row>
    <row r="3220" spans="4:4">
      <c r="D3220" s="131"/>
    </row>
    <row r="3221" spans="4:4">
      <c r="D3221" s="131"/>
    </row>
    <row r="3222" spans="4:4">
      <c r="D3222" s="131"/>
    </row>
    <row r="3223" spans="4:4">
      <c r="D3223" s="131"/>
    </row>
    <row r="3224" spans="4:4">
      <c r="D3224" s="131"/>
    </row>
    <row r="3225" spans="4:4">
      <c r="D3225" s="131"/>
    </row>
    <row r="3226" spans="4:4">
      <c r="D3226" s="131"/>
    </row>
    <row r="3227" spans="4:4">
      <c r="D3227" s="131"/>
    </row>
    <row r="3228" spans="4:4">
      <c r="D3228" s="131"/>
    </row>
    <row r="3229" spans="4:4">
      <c r="D3229" s="131"/>
    </row>
    <row r="3230" spans="4:4">
      <c r="D3230" s="131"/>
    </row>
    <row r="3231" spans="4:4">
      <c r="D3231" s="131"/>
    </row>
    <row r="3232" spans="4:4">
      <c r="D3232" s="131"/>
    </row>
    <row r="3233" spans="4:4">
      <c r="D3233" s="131"/>
    </row>
    <row r="3234" spans="4:4">
      <c r="D3234" s="131"/>
    </row>
    <row r="3235" spans="4:4">
      <c r="D3235" s="131"/>
    </row>
    <row r="3236" spans="4:4">
      <c r="D3236" s="131"/>
    </row>
    <row r="3237" spans="4:4">
      <c r="D3237" s="131"/>
    </row>
    <row r="3238" spans="4:4">
      <c r="D3238" s="131"/>
    </row>
    <row r="3239" spans="4:4">
      <c r="D3239" s="131"/>
    </row>
    <row r="3240" spans="4:4">
      <c r="D3240" s="131"/>
    </row>
    <row r="3241" spans="4:4">
      <c r="D3241" s="131"/>
    </row>
    <row r="3242" spans="4:4">
      <c r="D3242" s="131"/>
    </row>
    <row r="3243" spans="4:4">
      <c r="D3243" s="131"/>
    </row>
    <row r="3244" spans="4:4">
      <c r="D3244" s="131"/>
    </row>
    <row r="3245" spans="4:4">
      <c r="D3245" s="131"/>
    </row>
    <row r="3246" spans="4:4">
      <c r="D3246" s="131"/>
    </row>
    <row r="3247" spans="4:4">
      <c r="D3247" s="131"/>
    </row>
    <row r="3248" spans="4:4">
      <c r="D3248" s="131"/>
    </row>
    <row r="3249" spans="4:4">
      <c r="D3249" s="131"/>
    </row>
    <row r="3250" spans="4:4">
      <c r="D3250" s="131"/>
    </row>
    <row r="3251" spans="4:4">
      <c r="D3251" s="131"/>
    </row>
    <row r="3252" spans="4:4">
      <c r="D3252" s="131"/>
    </row>
    <row r="3253" spans="4:4">
      <c r="D3253" s="131"/>
    </row>
    <row r="3254" spans="4:4">
      <c r="D3254" s="131"/>
    </row>
    <row r="3255" spans="4:4">
      <c r="D3255" s="131"/>
    </row>
    <row r="3256" spans="4:4">
      <c r="D3256" s="131"/>
    </row>
    <row r="3257" spans="4:4">
      <c r="D3257" s="131"/>
    </row>
    <row r="3258" spans="4:4">
      <c r="D3258" s="131"/>
    </row>
    <row r="3259" spans="4:4">
      <c r="D3259" s="131"/>
    </row>
    <row r="3260" spans="4:4">
      <c r="D3260" s="131"/>
    </row>
    <row r="3261" spans="4:4">
      <c r="D3261" s="131"/>
    </row>
    <row r="3262" spans="4:4">
      <c r="D3262" s="131"/>
    </row>
    <row r="3263" spans="4:4">
      <c r="D3263" s="131"/>
    </row>
    <row r="3264" spans="4:4">
      <c r="D3264" s="131"/>
    </row>
    <row r="3265" spans="4:4">
      <c r="D3265" s="131"/>
    </row>
    <row r="3266" spans="4:4">
      <c r="D3266" s="131"/>
    </row>
    <row r="3267" spans="4:4">
      <c r="D3267" s="131"/>
    </row>
    <row r="3268" spans="4:4">
      <c r="D3268" s="131"/>
    </row>
    <row r="3269" spans="4:4">
      <c r="D3269" s="131"/>
    </row>
    <row r="3270" spans="4:4">
      <c r="D3270" s="131"/>
    </row>
    <row r="3271" spans="4:4">
      <c r="D3271" s="131"/>
    </row>
    <row r="3272" spans="4:4">
      <c r="D3272" s="131"/>
    </row>
    <row r="3273" spans="4:4">
      <c r="D3273" s="131"/>
    </row>
    <row r="3274" spans="4:4">
      <c r="D3274" s="131"/>
    </row>
    <row r="3275" spans="4:4">
      <c r="D3275" s="131"/>
    </row>
    <row r="3276" spans="4:4">
      <c r="D3276" s="131"/>
    </row>
    <row r="3277" spans="4:4">
      <c r="D3277" s="131"/>
    </row>
    <row r="3278" spans="4:4">
      <c r="D3278" s="131"/>
    </row>
    <row r="3279" spans="4:4">
      <c r="D3279" s="131"/>
    </row>
    <row r="3280" spans="4:4">
      <c r="D3280" s="131"/>
    </row>
    <row r="3281" spans="4:4">
      <c r="D3281" s="131"/>
    </row>
    <row r="3282" spans="4:4">
      <c r="D3282" s="131"/>
    </row>
    <row r="3283" spans="4:4">
      <c r="D3283" s="131"/>
    </row>
    <row r="3284" spans="4:4">
      <c r="D3284" s="131"/>
    </row>
    <row r="3285" spans="4:4">
      <c r="D3285" s="131"/>
    </row>
    <row r="3286" spans="4:4">
      <c r="D3286" s="131"/>
    </row>
    <row r="3287" spans="4:4">
      <c r="D3287" s="131"/>
    </row>
    <row r="3288" spans="4:4">
      <c r="D3288" s="131"/>
    </row>
    <row r="3289" spans="4:4">
      <c r="D3289" s="131"/>
    </row>
    <row r="3290" spans="4:4">
      <c r="D3290" s="131"/>
    </row>
    <row r="3291" spans="4:4">
      <c r="D3291" s="131"/>
    </row>
    <row r="3292" spans="4:4">
      <c r="D3292" s="131"/>
    </row>
    <row r="3293" spans="4:4">
      <c r="D3293" s="131"/>
    </row>
    <row r="3294" spans="4:4">
      <c r="D3294" s="131"/>
    </row>
    <row r="3295" spans="4:4">
      <c r="D3295" s="131"/>
    </row>
    <row r="3296" spans="4:4">
      <c r="D3296" s="131"/>
    </row>
    <row r="3297" spans="4:4">
      <c r="D3297" s="131"/>
    </row>
    <row r="3298" spans="4:4">
      <c r="D3298" s="131"/>
    </row>
    <row r="3299" spans="4:4">
      <c r="D3299" s="131"/>
    </row>
    <row r="3300" spans="4:4">
      <c r="D3300" s="131"/>
    </row>
    <row r="3301" spans="4:4">
      <c r="D3301" s="131"/>
    </row>
    <row r="3302" spans="4:4">
      <c r="D3302" s="131"/>
    </row>
    <row r="3303" spans="4:4">
      <c r="D3303" s="131"/>
    </row>
    <row r="3304" spans="4:4">
      <c r="D3304" s="131"/>
    </row>
    <row r="3305" spans="4:4">
      <c r="D3305" s="131"/>
    </row>
    <row r="3306" spans="4:4">
      <c r="D3306" s="131"/>
    </row>
    <row r="3307" spans="4:4">
      <c r="D3307" s="131"/>
    </row>
    <row r="3308" spans="4:4">
      <c r="D3308" s="131"/>
    </row>
    <row r="3309" spans="4:4">
      <c r="D3309" s="131"/>
    </row>
    <row r="3310" spans="4:4">
      <c r="D3310" s="131"/>
    </row>
    <row r="3311" spans="4:4">
      <c r="D3311" s="131"/>
    </row>
    <row r="3312" spans="4:4">
      <c r="D3312" s="131"/>
    </row>
    <row r="3313" spans="4:4">
      <c r="D3313" s="131"/>
    </row>
    <row r="3314" spans="4:4">
      <c r="D3314" s="131"/>
    </row>
    <row r="3315" spans="4:4">
      <c r="D3315" s="131"/>
    </row>
    <row r="3316" spans="4:4">
      <c r="D3316" s="131"/>
    </row>
    <row r="3317" spans="4:4">
      <c r="D3317" s="131"/>
    </row>
    <row r="3318" spans="4:4">
      <c r="D3318" s="131"/>
    </row>
    <row r="3319" spans="4:4">
      <c r="D3319" s="131"/>
    </row>
    <row r="3320" spans="4:4">
      <c r="D3320" s="131"/>
    </row>
    <row r="3321" spans="4:4">
      <c r="D3321" s="131"/>
    </row>
    <row r="3322" spans="4:4">
      <c r="D3322" s="131"/>
    </row>
    <row r="3323" spans="4:4">
      <c r="D3323" s="131"/>
    </row>
    <row r="3324" spans="4:4">
      <c r="D3324" s="131"/>
    </row>
    <row r="3325" spans="4:4">
      <c r="D3325" s="131"/>
    </row>
    <row r="3326" spans="4:4">
      <c r="D3326" s="131"/>
    </row>
    <row r="3327" spans="4:4">
      <c r="D3327" s="131"/>
    </row>
    <row r="3328" spans="4:4">
      <c r="D3328" s="131"/>
    </row>
    <row r="3329" spans="4:4">
      <c r="D3329" s="131"/>
    </row>
    <row r="3330" spans="4:4">
      <c r="D3330" s="131"/>
    </row>
    <row r="3331" spans="4:4">
      <c r="D3331" s="131"/>
    </row>
    <row r="3332" spans="4:4">
      <c r="D3332" s="131"/>
    </row>
    <row r="3333" spans="4:4">
      <c r="D3333" s="131"/>
    </row>
    <row r="3334" spans="4:4">
      <c r="D3334" s="131"/>
    </row>
    <row r="3335" spans="4:4">
      <c r="D3335" s="131"/>
    </row>
    <row r="3336" spans="4:4">
      <c r="D3336" s="131"/>
    </row>
    <row r="3337" spans="4:4">
      <c r="D3337" s="131"/>
    </row>
    <row r="3338" spans="4:4">
      <c r="D3338" s="131"/>
    </row>
    <row r="3339" spans="4:4">
      <c r="D3339" s="131"/>
    </row>
    <row r="3340" spans="4:4">
      <c r="D3340" s="131"/>
    </row>
    <row r="3341" spans="4:4">
      <c r="D3341" s="131"/>
    </row>
    <row r="3342" spans="4:4">
      <c r="D3342" s="131"/>
    </row>
    <row r="3343" spans="4:4">
      <c r="D3343" s="131"/>
    </row>
    <row r="3344" spans="4:4">
      <c r="D3344" s="131"/>
    </row>
    <row r="3345" spans="4:4">
      <c r="D3345" s="131"/>
    </row>
    <row r="3346" spans="4:4">
      <c r="D3346" s="131"/>
    </row>
    <row r="3347" spans="4:4">
      <c r="D3347" s="131"/>
    </row>
    <row r="3348" spans="4:4">
      <c r="D3348" s="131"/>
    </row>
    <row r="3349" spans="4:4">
      <c r="D3349" s="131"/>
    </row>
    <row r="3350" spans="4:4">
      <c r="D3350" s="131"/>
    </row>
    <row r="3351" spans="4:4">
      <c r="D3351" s="131"/>
    </row>
    <row r="3352" spans="4:4">
      <c r="D3352" s="131"/>
    </row>
    <row r="3353" spans="4:4">
      <c r="D3353" s="131"/>
    </row>
    <row r="3354" spans="4:4">
      <c r="D3354" s="131"/>
    </row>
    <row r="3355" spans="4:4">
      <c r="D3355" s="131"/>
    </row>
    <row r="3356" spans="4:4">
      <c r="D3356" s="131"/>
    </row>
    <row r="3357" spans="4:4">
      <c r="D3357" s="131"/>
    </row>
    <row r="3358" spans="4:4">
      <c r="D3358" s="131"/>
    </row>
    <row r="3359" spans="4:4">
      <c r="D3359" s="131"/>
    </row>
    <row r="3360" spans="4:4">
      <c r="D3360" s="131"/>
    </row>
    <row r="3361" spans="4:4">
      <c r="D3361" s="131"/>
    </row>
    <row r="3362" spans="4:4">
      <c r="D3362" s="131"/>
    </row>
    <row r="3363" spans="4:4">
      <c r="D3363" s="131"/>
    </row>
    <row r="3364" spans="4:4">
      <c r="D3364" s="131"/>
    </row>
    <row r="3365" spans="4:4">
      <c r="D3365" s="131"/>
    </row>
    <row r="3366" spans="4:4">
      <c r="D3366" s="131"/>
    </row>
    <row r="3367" spans="4:4">
      <c r="D3367" s="131"/>
    </row>
    <row r="3368" spans="4:4">
      <c r="D3368" s="131"/>
    </row>
    <row r="3369" spans="4:4">
      <c r="D3369" s="131"/>
    </row>
    <row r="3370" spans="4:4">
      <c r="D3370" s="131"/>
    </row>
    <row r="3371" spans="4:4">
      <c r="D3371" s="131"/>
    </row>
    <row r="3372" spans="4:4">
      <c r="D3372" s="131"/>
    </row>
    <row r="3373" spans="4:4">
      <c r="D3373" s="131"/>
    </row>
    <row r="3374" spans="4:4">
      <c r="D3374" s="131"/>
    </row>
    <row r="3375" spans="4:4">
      <c r="D3375" s="131"/>
    </row>
    <row r="3376" spans="4:4">
      <c r="D3376" s="131"/>
    </row>
    <row r="3377" spans="4:4">
      <c r="D3377" s="131"/>
    </row>
    <row r="3378" spans="4:4">
      <c r="D3378" s="131"/>
    </row>
    <row r="3379" spans="4:4">
      <c r="D3379" s="131"/>
    </row>
    <row r="3380" spans="4:4">
      <c r="D3380" s="131"/>
    </row>
    <row r="3381" spans="4:4">
      <c r="D3381" s="131"/>
    </row>
    <row r="3382" spans="4:4">
      <c r="D3382" s="131"/>
    </row>
    <row r="3383" spans="4:4">
      <c r="D3383" s="131"/>
    </row>
    <row r="3384" spans="4:4">
      <c r="D3384" s="131"/>
    </row>
    <row r="3385" spans="4:4">
      <c r="D3385" s="131"/>
    </row>
    <row r="3386" spans="4:4">
      <c r="D3386" s="131"/>
    </row>
    <row r="3387" spans="4:4">
      <c r="D3387" s="131"/>
    </row>
    <row r="3388" spans="4:4">
      <c r="D3388" s="131"/>
    </row>
    <row r="3389" spans="4:4">
      <c r="D3389" s="131"/>
    </row>
    <row r="3390" spans="4:4">
      <c r="D3390" s="131"/>
    </row>
    <row r="3391" spans="4:4">
      <c r="D3391" s="131"/>
    </row>
    <row r="3392" spans="4:4">
      <c r="D3392" s="131"/>
    </row>
    <row r="3393" spans="4:4">
      <c r="D3393" s="131"/>
    </row>
    <row r="3394" spans="4:4">
      <c r="D3394" s="131"/>
    </row>
    <row r="3395" spans="4:4">
      <c r="D3395" s="131"/>
    </row>
    <row r="3396" spans="4:4">
      <c r="D3396" s="131"/>
    </row>
    <row r="3397" spans="4:4">
      <c r="D3397" s="131"/>
    </row>
    <row r="3398" spans="4:4">
      <c r="D3398" s="131"/>
    </row>
    <row r="3399" spans="4:4">
      <c r="D3399" s="131"/>
    </row>
    <row r="3400" spans="4:4">
      <c r="D3400" s="131"/>
    </row>
    <row r="3401" spans="4:4">
      <c r="D3401" s="131"/>
    </row>
    <row r="3402" spans="4:4">
      <c r="D3402" s="131"/>
    </row>
    <row r="3403" spans="4:4">
      <c r="D3403" s="131"/>
    </row>
    <row r="3404" spans="4:4">
      <c r="D3404" s="131"/>
    </row>
    <row r="3405" spans="4:4">
      <c r="D3405" s="131"/>
    </row>
    <row r="3406" spans="4:4">
      <c r="D3406" s="131"/>
    </row>
    <row r="3407" spans="4:4">
      <c r="D3407" s="131"/>
    </row>
    <row r="3408" spans="4:4">
      <c r="D3408" s="131"/>
    </row>
    <row r="3409" spans="4:4">
      <c r="D3409" s="131"/>
    </row>
    <row r="3410" spans="4:4">
      <c r="D3410" s="131"/>
    </row>
    <row r="3411" spans="4:4">
      <c r="D3411" s="131"/>
    </row>
    <row r="3412" spans="4:4">
      <c r="D3412" s="131"/>
    </row>
    <row r="3413" spans="4:4">
      <c r="D3413" s="131"/>
    </row>
    <row r="3414" spans="4:4">
      <c r="D3414" s="131"/>
    </row>
    <row r="3415" spans="4:4">
      <c r="D3415" s="131"/>
    </row>
    <row r="3416" spans="4:4">
      <c r="D3416" s="131"/>
    </row>
    <row r="3417" spans="4:4">
      <c r="D3417" s="131"/>
    </row>
    <row r="3418" spans="4:4">
      <c r="D3418" s="131"/>
    </row>
    <row r="3419" spans="4:4">
      <c r="D3419" s="131"/>
    </row>
    <row r="3420" spans="4:4">
      <c r="D3420" s="131"/>
    </row>
    <row r="3421" spans="4:4">
      <c r="D3421" s="131"/>
    </row>
    <row r="3422" spans="4:4">
      <c r="D3422" s="131"/>
    </row>
    <row r="3423" spans="4:4">
      <c r="D3423" s="131"/>
    </row>
    <row r="3424" spans="4:4">
      <c r="D3424" s="131"/>
    </row>
    <row r="3425" spans="4:4">
      <c r="D3425" s="131"/>
    </row>
    <row r="3426" spans="4:4">
      <c r="D3426" s="131"/>
    </row>
    <row r="3427" spans="4:4">
      <c r="D3427" s="131"/>
    </row>
    <row r="3428" spans="4:4">
      <c r="D3428" s="131"/>
    </row>
    <row r="3429" spans="4:4">
      <c r="D3429" s="131"/>
    </row>
    <row r="3430" spans="4:4">
      <c r="D3430" s="131"/>
    </row>
    <row r="3431" spans="4:4">
      <c r="D3431" s="131"/>
    </row>
    <row r="3432" spans="4:4">
      <c r="D3432" s="131"/>
    </row>
    <row r="3433" spans="4:4">
      <c r="D3433" s="131"/>
    </row>
    <row r="3434" spans="4:4">
      <c r="D3434" s="131"/>
    </row>
    <row r="3435" spans="4:4">
      <c r="D3435" s="131"/>
    </row>
    <row r="3436" spans="4:4">
      <c r="D3436" s="131"/>
    </row>
    <row r="3437" spans="4:4">
      <c r="D3437" s="131"/>
    </row>
    <row r="3438" spans="4:4">
      <c r="D3438" s="131"/>
    </row>
    <row r="3439" spans="4:4">
      <c r="D3439" s="131"/>
    </row>
    <row r="3440" spans="4:4">
      <c r="D3440" s="131"/>
    </row>
    <row r="3441" spans="4:4">
      <c r="D3441" s="131"/>
    </row>
    <row r="3442" spans="4:4">
      <c r="D3442" s="131"/>
    </row>
    <row r="3443" spans="4:4">
      <c r="D3443" s="131"/>
    </row>
    <row r="3444" spans="4:4">
      <c r="D3444" s="131"/>
    </row>
    <row r="3445" spans="4:4">
      <c r="D3445" s="131"/>
    </row>
    <row r="3446" spans="4:4">
      <c r="D3446" s="131"/>
    </row>
    <row r="3447" spans="4:4">
      <c r="D3447" s="131"/>
    </row>
    <row r="3448" spans="4:4">
      <c r="D3448" s="131"/>
    </row>
    <row r="3449" spans="4:4">
      <c r="D3449" s="131"/>
    </row>
    <row r="3450" spans="4:4">
      <c r="D3450" s="131"/>
    </row>
    <row r="3451" spans="4:4">
      <c r="D3451" s="131"/>
    </row>
    <row r="3452" spans="4:4">
      <c r="D3452" s="131"/>
    </row>
    <row r="3453" spans="4:4">
      <c r="D3453" s="131"/>
    </row>
    <row r="3454" spans="4:4">
      <c r="D3454" s="131"/>
    </row>
    <row r="3455" spans="4:4">
      <c r="D3455" s="131"/>
    </row>
    <row r="3456" spans="4:4">
      <c r="D3456" s="131"/>
    </row>
    <row r="3457" spans="4:4">
      <c r="D3457" s="131"/>
    </row>
    <row r="3458" spans="4:4">
      <c r="D3458" s="131"/>
    </row>
    <row r="3459" spans="4:4">
      <c r="D3459" s="131"/>
    </row>
    <row r="3460" spans="4:4">
      <c r="D3460" s="131"/>
    </row>
    <row r="3461" spans="4:4">
      <c r="D3461" s="131"/>
    </row>
    <row r="3462" spans="4:4">
      <c r="D3462" s="131"/>
    </row>
    <row r="3463" spans="4:4">
      <c r="D3463" s="131"/>
    </row>
    <row r="3464" spans="4:4">
      <c r="D3464" s="131"/>
    </row>
    <row r="3465" spans="4:4">
      <c r="D3465" s="131"/>
    </row>
    <row r="3466" spans="4:4">
      <c r="D3466" s="131"/>
    </row>
    <row r="3467" spans="4:4">
      <c r="D3467" s="131"/>
    </row>
    <row r="3468" spans="4:4">
      <c r="D3468" s="131"/>
    </row>
    <row r="3469" spans="4:4">
      <c r="D3469" s="131"/>
    </row>
    <row r="3470" spans="4:4">
      <c r="D3470" s="131"/>
    </row>
    <row r="3471" spans="4:4">
      <c r="D3471" s="131"/>
    </row>
    <row r="3472" spans="4:4">
      <c r="D3472" s="131"/>
    </row>
    <row r="3473" spans="4:4">
      <c r="D3473" s="131"/>
    </row>
    <row r="3474" spans="4:4">
      <c r="D3474" s="131"/>
    </row>
    <row r="3475" spans="4:4">
      <c r="D3475" s="131"/>
    </row>
    <row r="3476" spans="4:4">
      <c r="D3476" s="131"/>
    </row>
    <row r="3477" spans="4:4">
      <c r="D3477" s="131"/>
    </row>
    <row r="3478" spans="4:4">
      <c r="D3478" s="131"/>
    </row>
    <row r="3479" spans="4:4">
      <c r="D3479" s="131"/>
    </row>
    <row r="3480" spans="4:4">
      <c r="D3480" s="131"/>
    </row>
    <row r="3481" spans="4:4">
      <c r="D3481" s="131"/>
    </row>
    <row r="3482" spans="4:4">
      <c r="D3482" s="131"/>
    </row>
    <row r="3483" spans="4:4">
      <c r="D3483" s="131"/>
    </row>
    <row r="3484" spans="4:4">
      <c r="D3484" s="131"/>
    </row>
    <row r="3485" spans="4:4">
      <c r="D3485" s="131"/>
    </row>
    <row r="3486" spans="4:4">
      <c r="D3486" s="131"/>
    </row>
    <row r="3487" spans="4:4">
      <c r="D3487" s="131"/>
    </row>
    <row r="3488" spans="4:4">
      <c r="D3488" s="131"/>
    </row>
    <row r="3489" spans="4:4">
      <c r="D3489" s="131"/>
    </row>
    <row r="3490" spans="4:4">
      <c r="D3490" s="131"/>
    </row>
    <row r="3491" spans="4:4">
      <c r="D3491" s="131"/>
    </row>
    <row r="3492" spans="4:4">
      <c r="D3492" s="131"/>
    </row>
    <row r="3493" spans="4:4">
      <c r="D3493" s="131"/>
    </row>
    <row r="3494" spans="4:4">
      <c r="D3494" s="131"/>
    </row>
    <row r="3495" spans="4:4">
      <c r="D3495" s="131"/>
    </row>
    <row r="3496" spans="4:4">
      <c r="D3496" s="131"/>
    </row>
    <row r="3497" spans="4:4">
      <c r="D3497" s="131"/>
    </row>
    <row r="3498" spans="4:4">
      <c r="D3498" s="131"/>
    </row>
    <row r="3499" spans="4:4">
      <c r="D3499" s="131"/>
    </row>
    <row r="3500" spans="4:4">
      <c r="D3500" s="131"/>
    </row>
    <row r="3501" spans="4:4">
      <c r="D3501" s="131"/>
    </row>
    <row r="3502" spans="4:4">
      <c r="D3502" s="131"/>
    </row>
    <row r="3503" spans="4:4">
      <c r="D3503" s="131"/>
    </row>
    <row r="3504" spans="4:4">
      <c r="D3504" s="131"/>
    </row>
    <row r="3505" spans="4:4">
      <c r="D3505" s="131"/>
    </row>
    <row r="3506" spans="4:4">
      <c r="D3506" s="131"/>
    </row>
    <row r="3507" spans="4:4">
      <c r="D3507" s="131"/>
    </row>
    <row r="3508" spans="4:4">
      <c r="D3508" s="131"/>
    </row>
    <row r="3509" spans="4:4">
      <c r="D3509" s="131"/>
    </row>
    <row r="3510" spans="4:4">
      <c r="D3510" s="131"/>
    </row>
    <row r="3511" spans="4:4">
      <c r="D3511" s="131"/>
    </row>
    <row r="3512" spans="4:4">
      <c r="D3512" s="131"/>
    </row>
    <row r="3513" spans="4:4">
      <c r="D3513" s="131"/>
    </row>
    <row r="3514" spans="4:4">
      <c r="D3514" s="131"/>
    </row>
    <row r="3515" spans="4:4">
      <c r="D3515" s="131"/>
    </row>
    <row r="3516" spans="4:4">
      <c r="D3516" s="131"/>
    </row>
    <row r="3517" spans="4:4">
      <c r="D3517" s="131"/>
    </row>
    <row r="3518" spans="4:4">
      <c r="D3518" s="131"/>
    </row>
    <row r="3519" spans="4:4">
      <c r="D3519" s="131"/>
    </row>
    <row r="3520" spans="4:4">
      <c r="D3520" s="131"/>
    </row>
    <row r="3521" spans="4:4">
      <c r="D3521" s="131"/>
    </row>
    <row r="3522" spans="4:4">
      <c r="D3522" s="131"/>
    </row>
    <row r="3523" spans="4:4">
      <c r="D3523" s="131"/>
    </row>
    <row r="3524" spans="4:4">
      <c r="D3524" s="131"/>
    </row>
    <row r="3525" spans="4:4">
      <c r="D3525" s="131"/>
    </row>
    <row r="3526" spans="4:4">
      <c r="D3526" s="131"/>
    </row>
    <row r="3527" spans="4:4">
      <c r="D3527" s="131"/>
    </row>
    <row r="3528" spans="4:4">
      <c r="D3528" s="131"/>
    </row>
    <row r="3529" spans="4:4">
      <c r="D3529" s="131"/>
    </row>
    <row r="3530" spans="4:4">
      <c r="D3530" s="131"/>
    </row>
    <row r="3531" spans="4:4">
      <c r="D3531" s="131"/>
    </row>
    <row r="3532" spans="4:4">
      <c r="D3532" s="131"/>
    </row>
    <row r="3533" spans="4:4">
      <c r="D3533" s="131"/>
    </row>
    <row r="3534" spans="4:4">
      <c r="D3534" s="131"/>
    </row>
    <row r="3535" spans="4:4">
      <c r="D3535" s="131"/>
    </row>
    <row r="3536" spans="4:4">
      <c r="D3536" s="131"/>
    </row>
    <row r="3537" spans="4:4">
      <c r="D3537" s="131"/>
    </row>
    <row r="3538" spans="4:4">
      <c r="D3538" s="131"/>
    </row>
    <row r="3539" spans="4:4">
      <c r="D3539" s="131"/>
    </row>
    <row r="3540" spans="4:4">
      <c r="D3540" s="131"/>
    </row>
    <row r="3541" spans="4:4">
      <c r="D3541" s="131"/>
    </row>
    <row r="3542" spans="4:4">
      <c r="D3542" s="131"/>
    </row>
    <row r="3543" spans="4:4">
      <c r="D3543" s="131"/>
    </row>
    <row r="3544" spans="4:4">
      <c r="D3544" s="131"/>
    </row>
    <row r="3545" spans="4:4">
      <c r="D3545" s="131"/>
    </row>
    <row r="3546" spans="4:4">
      <c r="D3546" s="131"/>
    </row>
    <row r="3547" spans="4:4">
      <c r="D3547" s="131"/>
    </row>
    <row r="3548" spans="4:4">
      <c r="D3548" s="131"/>
    </row>
    <row r="3549" spans="4:4">
      <c r="D3549" s="131"/>
    </row>
    <row r="3550" spans="4:4">
      <c r="D3550" s="131"/>
    </row>
    <row r="3551" spans="4:4">
      <c r="D3551" s="131"/>
    </row>
    <row r="3552" spans="4:4">
      <c r="D3552" s="131"/>
    </row>
    <row r="3553" spans="4:4">
      <c r="D3553" s="131"/>
    </row>
    <row r="3554" spans="4:4">
      <c r="D3554" s="131"/>
    </row>
    <row r="3555" spans="4:4">
      <c r="D3555" s="131"/>
    </row>
    <row r="3556" spans="4:4">
      <c r="D3556" s="131"/>
    </row>
    <row r="3557" spans="4:4">
      <c r="D3557" s="131"/>
    </row>
    <row r="3558" spans="4:4">
      <c r="D3558" s="131"/>
    </row>
    <row r="3559" spans="4:4">
      <c r="D3559" s="131"/>
    </row>
    <row r="3560" spans="4:4">
      <c r="D3560" s="131"/>
    </row>
    <row r="3561" spans="4:4">
      <c r="D3561" s="131"/>
    </row>
    <row r="3562" spans="4:4">
      <c r="D3562" s="131"/>
    </row>
    <row r="3563" spans="4:4">
      <c r="D3563" s="131"/>
    </row>
    <row r="3564" spans="4:4">
      <c r="D3564" s="131"/>
    </row>
    <row r="3565" spans="4:4">
      <c r="D3565" s="131"/>
    </row>
    <row r="3566" spans="4:4">
      <c r="D3566" s="131"/>
    </row>
    <row r="3567" spans="4:4">
      <c r="D3567" s="131"/>
    </row>
    <row r="3568" spans="4:4">
      <c r="D3568" s="131"/>
    </row>
    <row r="3569" spans="4:4">
      <c r="D3569" s="131"/>
    </row>
    <row r="3570" spans="4:4">
      <c r="D3570" s="131"/>
    </row>
    <row r="3571" spans="4:4">
      <c r="D3571" s="131"/>
    </row>
    <row r="3572" spans="4:4">
      <c r="D3572" s="131"/>
    </row>
    <row r="3573" spans="4:4">
      <c r="D3573" s="131"/>
    </row>
    <row r="3574" spans="4:4">
      <c r="D3574" s="131"/>
    </row>
    <row r="3575" spans="4:4">
      <c r="D3575" s="131"/>
    </row>
    <row r="3576" spans="4:4">
      <c r="D3576" s="131"/>
    </row>
    <row r="3577" spans="4:4">
      <c r="D3577" s="131"/>
    </row>
    <row r="3578" spans="4:4">
      <c r="D3578" s="131"/>
    </row>
    <row r="3579" spans="4:4">
      <c r="D3579" s="131"/>
    </row>
    <row r="3580" spans="4:4">
      <c r="D3580" s="131"/>
    </row>
    <row r="3581" spans="4:4">
      <c r="D3581" s="131"/>
    </row>
    <row r="3582" spans="4:4">
      <c r="D3582" s="131"/>
    </row>
    <row r="3583" spans="4:4">
      <c r="D3583" s="131"/>
    </row>
    <row r="3584" spans="4:4">
      <c r="D3584" s="131"/>
    </row>
    <row r="3585" spans="4:4">
      <c r="D3585" s="131"/>
    </row>
    <row r="3586" spans="4:4">
      <c r="D3586" s="131"/>
    </row>
    <row r="3587" spans="4:4">
      <c r="D3587" s="131"/>
    </row>
    <row r="3588" spans="4:4">
      <c r="D3588" s="131"/>
    </row>
    <row r="3589" spans="4:4">
      <c r="D3589" s="131"/>
    </row>
    <row r="3590" spans="4:4">
      <c r="D3590" s="131"/>
    </row>
    <row r="3591" spans="4:4">
      <c r="D3591" s="131"/>
    </row>
    <row r="3592" spans="4:4">
      <c r="D3592" s="131"/>
    </row>
    <row r="3593" spans="4:4">
      <c r="D3593" s="131"/>
    </row>
    <row r="3594" spans="4:4">
      <c r="D3594" s="131"/>
    </row>
    <row r="3595" spans="4:4">
      <c r="D3595" s="131"/>
    </row>
    <row r="3596" spans="4:4">
      <c r="D3596" s="131"/>
    </row>
    <row r="3597" spans="4:4">
      <c r="D3597" s="131"/>
    </row>
    <row r="3598" spans="4:4">
      <c r="D3598" s="131"/>
    </row>
    <row r="3599" spans="4:4">
      <c r="D3599" s="131"/>
    </row>
    <row r="3600" spans="4:4">
      <c r="D3600" s="131"/>
    </row>
    <row r="3601" spans="4:4">
      <c r="D3601" s="131"/>
    </row>
    <row r="3602" spans="4:4">
      <c r="D3602" s="131"/>
    </row>
    <row r="3603" spans="4:4">
      <c r="D3603" s="131"/>
    </row>
    <row r="3604" spans="4:4">
      <c r="D3604" s="131"/>
    </row>
    <row r="3605" spans="4:4">
      <c r="D3605" s="131"/>
    </row>
    <row r="3606" spans="4:4">
      <c r="D3606" s="131"/>
    </row>
    <row r="3607" spans="4:4">
      <c r="D3607" s="131"/>
    </row>
    <row r="3608" spans="4:4">
      <c r="D3608" s="131"/>
    </row>
    <row r="3609" spans="4:4">
      <c r="D3609" s="131"/>
    </row>
    <row r="3610" spans="4:4">
      <c r="D3610" s="131"/>
    </row>
    <row r="3611" spans="4:4">
      <c r="D3611" s="131"/>
    </row>
    <row r="3612" spans="4:4">
      <c r="D3612" s="131"/>
    </row>
    <row r="3613" spans="4:4">
      <c r="D3613" s="131"/>
    </row>
    <row r="3614" spans="4:4">
      <c r="D3614" s="131"/>
    </row>
    <row r="3615" spans="4:4">
      <c r="D3615" s="131"/>
    </row>
    <row r="3616" spans="4:4">
      <c r="D3616" s="131"/>
    </row>
    <row r="3617" spans="4:4">
      <c r="D3617" s="131"/>
    </row>
    <row r="3618" spans="4:4">
      <c r="D3618" s="131"/>
    </row>
    <row r="3619" spans="4:4">
      <c r="D3619" s="131"/>
    </row>
    <row r="3620" spans="4:4">
      <c r="D3620" s="131"/>
    </row>
    <row r="3621" spans="4:4">
      <c r="D3621" s="131"/>
    </row>
    <row r="3622" spans="4:4">
      <c r="D3622" s="131"/>
    </row>
    <row r="3623" spans="4:4">
      <c r="D3623" s="131"/>
    </row>
    <row r="3624" spans="4:4">
      <c r="D3624" s="131"/>
    </row>
    <row r="3625" spans="4:4">
      <c r="D3625" s="131"/>
    </row>
    <row r="3626" spans="4:4">
      <c r="D3626" s="131"/>
    </row>
    <row r="3627" spans="4:4">
      <c r="D3627" s="131"/>
    </row>
    <row r="3628" spans="4:4">
      <c r="D3628" s="131"/>
    </row>
    <row r="3629" spans="4:4">
      <c r="D3629" s="131"/>
    </row>
    <row r="3630" spans="4:4">
      <c r="D3630" s="131"/>
    </row>
    <row r="3631" spans="4:4">
      <c r="D3631" s="131"/>
    </row>
    <row r="3632" spans="4:4">
      <c r="D3632" s="131"/>
    </row>
    <row r="3633" spans="4:4">
      <c r="D3633" s="131"/>
    </row>
    <row r="3634" spans="4:4">
      <c r="D3634" s="131"/>
    </row>
    <row r="3635" spans="4:4">
      <c r="D3635" s="131"/>
    </row>
    <row r="3636" spans="4:4">
      <c r="D3636" s="131"/>
    </row>
    <row r="3637" spans="4:4">
      <c r="D3637" s="131"/>
    </row>
    <row r="3638" spans="4:4">
      <c r="D3638" s="131"/>
    </row>
    <row r="3639" spans="4:4">
      <c r="D3639" s="131"/>
    </row>
    <row r="3640" spans="4:4">
      <c r="D3640" s="131"/>
    </row>
    <row r="3641" spans="4:4">
      <c r="D3641" s="131"/>
    </row>
    <row r="3642" spans="4:4">
      <c r="D3642" s="131"/>
    </row>
    <row r="3643" spans="4:4">
      <c r="D3643" s="131"/>
    </row>
    <row r="3644" spans="4:4">
      <c r="D3644" s="131"/>
    </row>
    <row r="3645" spans="4:4">
      <c r="D3645" s="131"/>
    </row>
    <row r="3646" spans="4:4">
      <c r="D3646" s="131"/>
    </row>
    <row r="3647" spans="4:4">
      <c r="D3647" s="131"/>
    </row>
    <row r="3648" spans="4:4">
      <c r="D3648" s="131"/>
    </row>
    <row r="3649" spans="4:4">
      <c r="D3649" s="131"/>
    </row>
    <row r="3650" spans="4:4">
      <c r="D3650" s="131"/>
    </row>
    <row r="3651" spans="4:4">
      <c r="D3651" s="131"/>
    </row>
    <row r="3652" spans="4:4">
      <c r="D3652" s="131"/>
    </row>
    <row r="3653" spans="4:4">
      <c r="D3653" s="131"/>
    </row>
    <row r="3654" spans="4:4">
      <c r="D3654" s="131"/>
    </row>
    <row r="3655" spans="4:4">
      <c r="D3655" s="131"/>
    </row>
    <row r="3656" spans="4:4">
      <c r="D3656" s="131"/>
    </row>
    <row r="3657" spans="4:4">
      <c r="D3657" s="131"/>
    </row>
    <row r="3658" spans="4:4">
      <c r="D3658" s="131"/>
    </row>
    <row r="3659" spans="4:4">
      <c r="D3659" s="131"/>
    </row>
    <row r="3660" spans="4:4">
      <c r="D3660" s="131"/>
    </row>
    <row r="3661" spans="4:4">
      <c r="D3661" s="131"/>
    </row>
    <row r="3662" spans="4:4">
      <c r="D3662" s="131"/>
    </row>
    <row r="3663" spans="4:4">
      <c r="D3663" s="131"/>
    </row>
    <row r="3664" spans="4:4">
      <c r="D3664" s="131"/>
    </row>
    <row r="3665" spans="4:4">
      <c r="D3665" s="131"/>
    </row>
    <row r="3666" spans="4:4">
      <c r="D3666" s="131"/>
    </row>
    <row r="3667" spans="4:4">
      <c r="D3667" s="131"/>
    </row>
    <row r="3668" spans="4:4">
      <c r="D3668" s="131"/>
    </row>
    <row r="3669" spans="4:4">
      <c r="D3669" s="131"/>
    </row>
    <row r="3670" spans="4:4">
      <c r="D3670" s="131"/>
    </row>
    <row r="3671" spans="4:4">
      <c r="D3671" s="131"/>
    </row>
    <row r="3672" spans="4:4">
      <c r="D3672" s="131"/>
    </row>
    <row r="3673" spans="4:4">
      <c r="D3673" s="131"/>
    </row>
    <row r="3674" spans="4:4">
      <c r="D3674" s="131"/>
    </row>
    <row r="3675" spans="4:4">
      <c r="D3675" s="131"/>
    </row>
    <row r="3676" spans="4:4">
      <c r="D3676" s="131"/>
    </row>
    <row r="3677" spans="4:4">
      <c r="D3677" s="131"/>
    </row>
    <row r="3678" spans="4:4">
      <c r="D3678" s="131"/>
    </row>
    <row r="3679" spans="4:4">
      <c r="D3679" s="131"/>
    </row>
    <row r="3680" spans="4:4">
      <c r="D3680" s="131"/>
    </row>
    <row r="3681" spans="4:4">
      <c r="D3681" s="131"/>
    </row>
    <row r="3682" spans="4:4">
      <c r="D3682" s="131"/>
    </row>
    <row r="3683" spans="4:4">
      <c r="D3683" s="131"/>
    </row>
    <row r="3684" spans="4:4">
      <c r="D3684" s="131"/>
    </row>
    <row r="3685" spans="4:4">
      <c r="D3685" s="131"/>
    </row>
    <row r="3686" spans="4:4">
      <c r="D3686" s="131"/>
    </row>
    <row r="3687" spans="4:4">
      <c r="D3687" s="131"/>
    </row>
    <row r="3688" spans="4:4">
      <c r="D3688" s="131"/>
    </row>
    <row r="3689" spans="4:4">
      <c r="D3689" s="131"/>
    </row>
    <row r="3690" spans="4:4">
      <c r="D3690" s="131"/>
    </row>
    <row r="3691" spans="4:4">
      <c r="D3691" s="131"/>
    </row>
    <row r="3692" spans="4:4">
      <c r="D3692" s="131"/>
    </row>
    <row r="3693" spans="4:4">
      <c r="D3693" s="131"/>
    </row>
    <row r="3694" spans="4:4">
      <c r="D3694" s="131"/>
    </row>
    <row r="3695" spans="4:4">
      <c r="D3695" s="131"/>
    </row>
    <row r="3696" spans="4:4">
      <c r="D3696" s="131"/>
    </row>
    <row r="3697" spans="4:4">
      <c r="D3697" s="131"/>
    </row>
    <row r="3698" spans="4:4">
      <c r="D3698" s="131"/>
    </row>
    <row r="3699" spans="4:4">
      <c r="D3699" s="131"/>
    </row>
    <row r="3700" spans="4:4">
      <c r="D3700" s="131"/>
    </row>
    <row r="3701" spans="4:4">
      <c r="D3701" s="131"/>
    </row>
    <row r="3702" spans="4:4">
      <c r="D3702" s="131"/>
    </row>
    <row r="3703" spans="4:4">
      <c r="D3703" s="131"/>
    </row>
    <row r="3704" spans="4:4">
      <c r="D3704" s="131"/>
    </row>
    <row r="3705" spans="4:4">
      <c r="D3705" s="131"/>
    </row>
    <row r="3706" spans="4:4">
      <c r="D3706" s="131"/>
    </row>
    <row r="3707" spans="4:4">
      <c r="D3707" s="131"/>
    </row>
    <row r="3708" spans="4:4">
      <c r="D3708" s="131"/>
    </row>
    <row r="3709" spans="4:4">
      <c r="D3709" s="131"/>
    </row>
    <row r="3710" spans="4:4">
      <c r="D3710" s="131"/>
    </row>
    <row r="3711" spans="4:4">
      <c r="D3711" s="131"/>
    </row>
    <row r="3712" spans="4:4">
      <c r="D3712" s="131"/>
    </row>
    <row r="3713" spans="4:4">
      <c r="D3713" s="131"/>
    </row>
    <row r="3714" spans="4:4">
      <c r="D3714" s="131"/>
    </row>
    <row r="3715" spans="4:4">
      <c r="D3715" s="131"/>
    </row>
    <row r="3716" spans="4:4">
      <c r="D3716" s="131"/>
    </row>
    <row r="3717" spans="4:4">
      <c r="D3717" s="131"/>
    </row>
    <row r="3718" spans="4:4">
      <c r="D3718" s="131"/>
    </row>
    <row r="3719" spans="4:4">
      <c r="D3719" s="131"/>
    </row>
    <row r="3720" spans="4:4">
      <c r="D3720" s="131"/>
    </row>
    <row r="3721" spans="4:4">
      <c r="D3721" s="131"/>
    </row>
    <row r="3722" spans="4:4">
      <c r="D3722" s="131"/>
    </row>
    <row r="3723" spans="4:4">
      <c r="D3723" s="131"/>
    </row>
    <row r="3724" spans="4:4">
      <c r="D3724" s="131"/>
    </row>
    <row r="3725" spans="4:4">
      <c r="D3725" s="131"/>
    </row>
    <row r="3726" spans="4:4">
      <c r="D3726" s="131"/>
    </row>
    <row r="3727" spans="4:4">
      <c r="D3727" s="131"/>
    </row>
    <row r="3728" spans="4:4">
      <c r="D3728" s="131"/>
    </row>
    <row r="3729" spans="4:4">
      <c r="D3729" s="131"/>
    </row>
    <row r="3730" spans="4:4">
      <c r="D3730" s="131"/>
    </row>
    <row r="3731" spans="4:4">
      <c r="D3731" s="131"/>
    </row>
    <row r="3732" spans="4:4">
      <c r="D3732" s="131"/>
    </row>
    <row r="3733" spans="4:4">
      <c r="D3733" s="131"/>
    </row>
    <row r="3734" spans="4:4">
      <c r="D3734" s="131"/>
    </row>
    <row r="3735" spans="4:4">
      <c r="D3735" s="131"/>
    </row>
    <row r="3736" spans="4:4">
      <c r="D3736" s="131"/>
    </row>
    <row r="3737" spans="4:4">
      <c r="D3737" s="131"/>
    </row>
    <row r="3738" spans="4:4">
      <c r="D3738" s="131"/>
    </row>
    <row r="3739" spans="4:4">
      <c r="D3739" s="131"/>
    </row>
    <row r="3740" spans="4:4">
      <c r="D3740" s="131"/>
    </row>
    <row r="3741" spans="4:4">
      <c r="D3741" s="131"/>
    </row>
    <row r="3742" spans="4:4">
      <c r="D3742" s="131"/>
    </row>
    <row r="3743" spans="4:4">
      <c r="D3743" s="131"/>
    </row>
    <row r="3744" spans="4:4">
      <c r="D3744" s="131"/>
    </row>
    <row r="3745" spans="4:4">
      <c r="D3745" s="131"/>
    </row>
    <row r="3746" spans="4:4">
      <c r="D3746" s="131"/>
    </row>
    <row r="3747" spans="4:4">
      <c r="D3747" s="131"/>
    </row>
    <row r="3748" spans="4:4">
      <c r="D3748" s="131"/>
    </row>
    <row r="3749" spans="4:4">
      <c r="D3749" s="131"/>
    </row>
    <row r="3750" spans="4:4">
      <c r="D3750" s="131"/>
    </row>
    <row r="3751" spans="4:4">
      <c r="D3751" s="131"/>
    </row>
    <row r="3752" spans="4:4">
      <c r="D3752" s="131"/>
    </row>
    <row r="3753" spans="4:4">
      <c r="D3753" s="131"/>
    </row>
    <row r="3754" spans="4:4">
      <c r="D3754" s="131"/>
    </row>
    <row r="3755" spans="4:4">
      <c r="D3755" s="131"/>
    </row>
    <row r="3756" spans="4:4">
      <c r="D3756" s="131"/>
    </row>
    <row r="3757" spans="4:4">
      <c r="D3757" s="131"/>
    </row>
    <row r="3758" spans="4:4">
      <c r="D3758" s="131"/>
    </row>
    <row r="3759" spans="4:4">
      <c r="D3759" s="131"/>
    </row>
    <row r="3760" spans="4:4">
      <c r="D3760" s="131"/>
    </row>
    <row r="3761" spans="4:4">
      <c r="D3761" s="131"/>
    </row>
    <row r="3762" spans="4:4">
      <c r="D3762" s="131"/>
    </row>
    <row r="3763" spans="4:4">
      <c r="D3763" s="131"/>
    </row>
    <row r="3764" spans="4:4">
      <c r="D3764" s="131"/>
    </row>
    <row r="3765" spans="4:4">
      <c r="D3765" s="131"/>
    </row>
    <row r="3766" spans="4:4">
      <c r="D3766" s="131"/>
    </row>
    <row r="3767" spans="4:4">
      <c r="D3767" s="131"/>
    </row>
    <row r="3768" spans="4:4">
      <c r="D3768" s="131"/>
    </row>
    <row r="3769" spans="4:4">
      <c r="D3769" s="131"/>
    </row>
    <row r="3770" spans="4:4">
      <c r="D3770" s="131"/>
    </row>
    <row r="3771" spans="4:4">
      <c r="D3771" s="131"/>
    </row>
    <row r="3772" spans="4:4">
      <c r="D3772" s="131"/>
    </row>
    <row r="3773" spans="4:4">
      <c r="D3773" s="131"/>
    </row>
    <row r="3774" spans="4:4">
      <c r="D3774" s="131"/>
    </row>
    <row r="3775" spans="4:4">
      <c r="D3775" s="131"/>
    </row>
    <row r="3776" spans="4:4">
      <c r="D3776" s="131"/>
    </row>
    <row r="3777" spans="4:4">
      <c r="D3777" s="131"/>
    </row>
    <row r="3778" spans="4:4">
      <c r="D3778" s="131"/>
    </row>
    <row r="3779" spans="4:4">
      <c r="D3779" s="131"/>
    </row>
    <row r="3780" spans="4:4">
      <c r="D3780" s="131"/>
    </row>
    <row r="3781" spans="4:4">
      <c r="D3781" s="131"/>
    </row>
    <row r="3782" spans="4:4">
      <c r="D3782" s="131"/>
    </row>
    <row r="3783" spans="4:4">
      <c r="D3783" s="131"/>
    </row>
    <row r="3784" spans="4:4">
      <c r="D3784" s="131"/>
    </row>
    <row r="3785" spans="4:4">
      <c r="D3785" s="131"/>
    </row>
    <row r="3786" spans="4:4">
      <c r="D3786" s="131"/>
    </row>
    <row r="3787" spans="4:4">
      <c r="D3787" s="131"/>
    </row>
    <row r="3788" spans="4:4">
      <c r="D3788" s="131"/>
    </row>
    <row r="3789" spans="4:4">
      <c r="D3789" s="131"/>
    </row>
    <row r="3790" spans="4:4">
      <c r="D3790" s="131"/>
    </row>
    <row r="3791" spans="4:4">
      <c r="D3791" s="131"/>
    </row>
    <row r="3792" spans="4:4">
      <c r="D3792" s="131"/>
    </row>
    <row r="3793" spans="4:4">
      <c r="D3793" s="131"/>
    </row>
    <row r="3794" spans="4:4">
      <c r="D3794" s="131"/>
    </row>
    <row r="3795" spans="4:4">
      <c r="D3795" s="131"/>
    </row>
    <row r="3796" spans="4:4">
      <c r="D3796" s="131"/>
    </row>
    <row r="3797" spans="4:4">
      <c r="D3797" s="131"/>
    </row>
    <row r="3798" spans="4:4">
      <c r="D3798" s="131"/>
    </row>
    <row r="3799" spans="4:4">
      <c r="D3799" s="131"/>
    </row>
    <row r="3800" spans="4:4">
      <c r="D3800" s="131"/>
    </row>
    <row r="3801" spans="4:4">
      <c r="D3801" s="131"/>
    </row>
    <row r="3802" spans="4:4">
      <c r="D3802" s="131"/>
    </row>
    <row r="3803" spans="4:4">
      <c r="D3803" s="131"/>
    </row>
    <row r="3804" spans="4:4">
      <c r="D3804" s="131"/>
    </row>
    <row r="3805" spans="4:4">
      <c r="D3805" s="131"/>
    </row>
    <row r="3806" spans="4:4">
      <c r="D3806" s="131"/>
    </row>
    <row r="3807" spans="4:4">
      <c r="D3807" s="131"/>
    </row>
    <row r="3808" spans="4:4">
      <c r="D3808" s="131"/>
    </row>
    <row r="3809" spans="4:4">
      <c r="D3809" s="131"/>
    </row>
    <row r="3810" spans="4:4">
      <c r="D3810" s="131"/>
    </row>
    <row r="3811" spans="4:4">
      <c r="D3811" s="131"/>
    </row>
    <row r="3812" spans="4:4">
      <c r="D3812" s="131"/>
    </row>
    <row r="3813" spans="4:4">
      <c r="D3813" s="131"/>
    </row>
    <row r="3814" spans="4:4">
      <c r="D3814" s="131"/>
    </row>
    <row r="3815" spans="4:4">
      <c r="D3815" s="131"/>
    </row>
    <row r="3816" spans="4:4">
      <c r="D3816" s="131"/>
    </row>
    <row r="3817" spans="4:4">
      <c r="D3817" s="131"/>
    </row>
    <row r="3818" spans="4:4">
      <c r="D3818" s="131"/>
    </row>
    <row r="3819" spans="4:4">
      <c r="D3819" s="131"/>
    </row>
    <row r="3820" spans="4:4">
      <c r="D3820" s="131"/>
    </row>
    <row r="3821" spans="4:4">
      <c r="D3821" s="131"/>
    </row>
    <row r="3822" spans="4:4">
      <c r="D3822" s="131"/>
    </row>
    <row r="3823" spans="4:4">
      <c r="D3823" s="131"/>
    </row>
    <row r="3824" spans="4:4">
      <c r="D3824" s="131"/>
    </row>
    <row r="3825" spans="4:4">
      <c r="D3825" s="131"/>
    </row>
    <row r="3826" spans="4:4">
      <c r="D3826" s="131"/>
    </row>
    <row r="3827" spans="4:4">
      <c r="D3827" s="131"/>
    </row>
    <row r="3828" spans="4:4">
      <c r="D3828" s="131"/>
    </row>
    <row r="3829" spans="4:4">
      <c r="D3829" s="131"/>
    </row>
    <row r="3830" spans="4:4">
      <c r="D3830" s="131"/>
    </row>
    <row r="3831" spans="4:4">
      <c r="D3831" s="131"/>
    </row>
    <row r="3832" spans="4:4">
      <c r="D3832" s="131"/>
    </row>
    <row r="3833" spans="4:4">
      <c r="D3833" s="131"/>
    </row>
    <row r="3834" spans="4:4">
      <c r="D3834" s="131"/>
    </row>
    <row r="3835" spans="4:4">
      <c r="D3835" s="131"/>
    </row>
    <row r="3836" spans="4:4">
      <c r="D3836" s="131"/>
    </row>
    <row r="3837" spans="4:4">
      <c r="D3837" s="131"/>
    </row>
    <row r="3838" spans="4:4">
      <c r="D3838" s="131"/>
    </row>
    <row r="3839" spans="4:4">
      <c r="D3839" s="131"/>
    </row>
    <row r="3840" spans="4:4">
      <c r="D3840" s="131"/>
    </row>
    <row r="3841" spans="4:4">
      <c r="D3841" s="131"/>
    </row>
    <row r="3842" spans="4:4">
      <c r="D3842" s="131"/>
    </row>
    <row r="3843" spans="4:4">
      <c r="D3843" s="131"/>
    </row>
    <row r="3844" spans="4:4">
      <c r="D3844" s="131"/>
    </row>
    <row r="3845" spans="4:4">
      <c r="D3845" s="131"/>
    </row>
    <row r="3846" spans="4:4">
      <c r="D3846" s="131"/>
    </row>
    <row r="3847" spans="4:4">
      <c r="D3847" s="131"/>
    </row>
    <row r="3848" spans="4:4">
      <c r="D3848" s="131"/>
    </row>
    <row r="3849" spans="4:4">
      <c r="D3849" s="131"/>
    </row>
    <row r="3850" spans="4:4">
      <c r="D3850" s="131"/>
    </row>
    <row r="3851" spans="4:4">
      <c r="D3851" s="131"/>
    </row>
    <row r="3852" spans="4:4">
      <c r="D3852" s="131"/>
    </row>
    <row r="3853" spans="4:4">
      <c r="D3853" s="131"/>
    </row>
    <row r="3854" spans="4:4">
      <c r="D3854" s="131"/>
    </row>
    <row r="3855" spans="4:4">
      <c r="D3855" s="131"/>
    </row>
    <row r="3856" spans="4:4">
      <c r="D3856" s="131"/>
    </row>
    <row r="3857" spans="4:4">
      <c r="D3857" s="131"/>
    </row>
    <row r="3858" spans="4:4">
      <c r="D3858" s="131"/>
    </row>
    <row r="3859" spans="4:4">
      <c r="D3859" s="131"/>
    </row>
    <row r="3860" spans="4:4">
      <c r="D3860" s="131"/>
    </row>
    <row r="3861" spans="4:4">
      <c r="D3861" s="131"/>
    </row>
    <row r="3862" spans="4:4">
      <c r="D3862" s="131"/>
    </row>
    <row r="3863" spans="4:4">
      <c r="D3863" s="131"/>
    </row>
    <row r="3864" spans="4:4">
      <c r="D3864" s="131"/>
    </row>
    <row r="3865" spans="4:4">
      <c r="D3865" s="131"/>
    </row>
    <row r="3866" spans="4:4">
      <c r="D3866" s="131"/>
    </row>
    <row r="3867" spans="4:4">
      <c r="D3867" s="131"/>
    </row>
    <row r="3868" spans="4:4">
      <c r="D3868" s="131"/>
    </row>
    <row r="3869" spans="4:4">
      <c r="D3869" s="131"/>
    </row>
    <row r="3870" spans="4:4">
      <c r="D3870" s="131"/>
    </row>
    <row r="3871" spans="4:4">
      <c r="D3871" s="131"/>
    </row>
    <row r="3872" spans="4:4">
      <c r="D3872" s="131"/>
    </row>
    <row r="3873" spans="4:4">
      <c r="D3873" s="131"/>
    </row>
    <row r="3874" spans="4:4">
      <c r="D3874" s="131"/>
    </row>
    <row r="3875" spans="4:4">
      <c r="D3875" s="131"/>
    </row>
    <row r="3876" spans="4:4">
      <c r="D3876" s="131"/>
    </row>
    <row r="3877" spans="4:4">
      <c r="D3877" s="131"/>
    </row>
    <row r="3878" spans="4:4">
      <c r="D3878" s="131"/>
    </row>
    <row r="3879" spans="4:4">
      <c r="D3879" s="131"/>
    </row>
    <row r="3880" spans="4:4">
      <c r="D3880" s="131"/>
    </row>
    <row r="3881" spans="4:4">
      <c r="D3881" s="131"/>
    </row>
    <row r="3882" spans="4:4">
      <c r="D3882" s="131"/>
    </row>
    <row r="3883" spans="4:4">
      <c r="D3883" s="131"/>
    </row>
    <row r="3884" spans="4:4">
      <c r="D3884" s="131"/>
    </row>
    <row r="3885" spans="4:4">
      <c r="D3885" s="131"/>
    </row>
    <row r="3886" spans="4:4">
      <c r="D3886" s="131"/>
    </row>
    <row r="3887" spans="4:4">
      <c r="D3887" s="131"/>
    </row>
    <row r="3888" spans="4:4">
      <c r="D3888" s="131"/>
    </row>
    <row r="3889" spans="4:4">
      <c r="D3889" s="131"/>
    </row>
    <row r="3890" spans="4:4">
      <c r="D3890" s="131"/>
    </row>
    <row r="3891" spans="4:4">
      <c r="D3891" s="131"/>
    </row>
    <row r="3892" spans="4:4">
      <c r="D3892" s="131"/>
    </row>
    <row r="3893" spans="4:4">
      <c r="D3893" s="131"/>
    </row>
    <row r="3894" spans="4:4">
      <c r="D3894" s="131"/>
    </row>
    <row r="3895" spans="4:4">
      <c r="D3895" s="131"/>
    </row>
    <row r="3896" spans="4:4">
      <c r="D3896" s="131"/>
    </row>
    <row r="3897" spans="4:4">
      <c r="D3897" s="131"/>
    </row>
    <row r="3898" spans="4:4">
      <c r="D3898" s="131"/>
    </row>
    <row r="3899" spans="4:4">
      <c r="D3899" s="131"/>
    </row>
    <row r="3900" spans="4:4">
      <c r="D3900" s="131"/>
    </row>
    <row r="3901" spans="4:4">
      <c r="D3901" s="131"/>
    </row>
    <row r="3902" spans="4:4">
      <c r="D3902" s="131"/>
    </row>
    <row r="3903" spans="4:4">
      <c r="D3903" s="131"/>
    </row>
    <row r="3904" spans="4:4">
      <c r="D3904" s="131"/>
    </row>
    <row r="3905" spans="4:4">
      <c r="D3905" s="131"/>
    </row>
    <row r="3906" spans="4:4">
      <c r="D3906" s="131"/>
    </row>
    <row r="3907" spans="4:4">
      <c r="D3907" s="131"/>
    </row>
    <row r="3908" spans="4:4">
      <c r="D3908" s="131"/>
    </row>
    <row r="3909" spans="4:4">
      <c r="D3909" s="131"/>
    </row>
    <row r="3910" spans="4:4">
      <c r="D3910" s="131"/>
    </row>
    <row r="3911" spans="4:4">
      <c r="D3911" s="131"/>
    </row>
    <row r="3912" spans="4:4">
      <c r="D3912" s="131"/>
    </row>
    <row r="3913" spans="4:4">
      <c r="D3913" s="131"/>
    </row>
    <row r="3914" spans="4:4">
      <c r="D3914" s="131"/>
    </row>
    <row r="3915" spans="4:4">
      <c r="D3915" s="131"/>
    </row>
    <row r="3916" spans="4:4">
      <c r="D3916" s="131"/>
    </row>
    <row r="3917" spans="4:4">
      <c r="D3917" s="131"/>
    </row>
    <row r="3918" spans="4:4">
      <c r="D3918" s="131"/>
    </row>
    <row r="3919" spans="4:4">
      <c r="D3919" s="131"/>
    </row>
    <row r="3920" spans="4:4">
      <c r="D3920" s="131"/>
    </row>
    <row r="3921" spans="4:4">
      <c r="D3921" s="131"/>
    </row>
    <row r="3922" spans="4:4">
      <c r="D3922" s="131"/>
    </row>
    <row r="3923" spans="4:4">
      <c r="D3923" s="131"/>
    </row>
    <row r="3924" spans="4:4">
      <c r="D3924" s="131"/>
    </row>
    <row r="3925" spans="4:4">
      <c r="D3925" s="131"/>
    </row>
    <row r="3926" spans="4:4">
      <c r="D3926" s="131"/>
    </row>
    <row r="3927" spans="4:4">
      <c r="D3927" s="131"/>
    </row>
    <row r="3928" spans="4:4">
      <c r="D3928" s="131"/>
    </row>
    <row r="3929" spans="4:4">
      <c r="D3929" s="131"/>
    </row>
    <row r="3930" spans="4:4">
      <c r="D3930" s="131"/>
    </row>
    <row r="3931" spans="4:4">
      <c r="D3931" s="131"/>
    </row>
    <row r="3932" spans="4:4">
      <c r="D3932" s="131"/>
    </row>
    <row r="3933" spans="4:4">
      <c r="D3933" s="131"/>
    </row>
    <row r="3934" spans="4:4">
      <c r="D3934" s="131"/>
    </row>
    <row r="3935" spans="4:4">
      <c r="D3935" s="131"/>
    </row>
    <row r="3936" spans="4:4">
      <c r="D3936" s="131"/>
    </row>
    <row r="3937" spans="4:4">
      <c r="D3937" s="131"/>
    </row>
    <row r="3938" spans="4:4">
      <c r="D3938" s="131"/>
    </row>
    <row r="3939" spans="4:4">
      <c r="D3939" s="131"/>
    </row>
    <row r="3940" spans="4:4">
      <c r="D3940" s="131"/>
    </row>
    <row r="3941" spans="4:4">
      <c r="D3941" s="131"/>
    </row>
    <row r="3942" spans="4:4">
      <c r="D3942" s="131"/>
    </row>
    <row r="3943" spans="4:4">
      <c r="D3943" s="131"/>
    </row>
    <row r="3944" spans="4:4">
      <c r="D3944" s="131"/>
    </row>
    <row r="3945" spans="4:4">
      <c r="D3945" s="131"/>
    </row>
    <row r="3946" spans="4:4">
      <c r="D3946" s="131"/>
    </row>
    <row r="3947" spans="4:4">
      <c r="D3947" s="131"/>
    </row>
    <row r="3948" spans="4:4">
      <c r="D3948" s="131"/>
    </row>
    <row r="3949" spans="4:4">
      <c r="D3949" s="131"/>
    </row>
    <row r="3950" spans="4:4">
      <c r="D3950" s="131"/>
    </row>
    <row r="3951" spans="4:4">
      <c r="D3951" s="131"/>
    </row>
    <row r="3952" spans="4:4">
      <c r="D3952" s="131"/>
    </row>
    <row r="3953" spans="4:4">
      <c r="D3953" s="131"/>
    </row>
    <row r="3954" spans="4:4">
      <c r="D3954" s="131"/>
    </row>
    <row r="3955" spans="4:4">
      <c r="D3955" s="131"/>
    </row>
    <row r="3956" spans="4:4">
      <c r="D3956" s="131"/>
    </row>
    <row r="3957" spans="4:4">
      <c r="D3957" s="131"/>
    </row>
    <row r="3958" spans="4:4">
      <c r="D3958" s="131"/>
    </row>
    <row r="3959" spans="4:4">
      <c r="D3959" s="131"/>
    </row>
    <row r="3960" spans="4:4">
      <c r="D3960" s="131"/>
    </row>
    <row r="3961" spans="4:4">
      <c r="D3961" s="131"/>
    </row>
    <row r="3962" spans="4:4">
      <c r="D3962" s="131"/>
    </row>
    <row r="3963" spans="4:4">
      <c r="D3963" s="131"/>
    </row>
    <row r="3964" spans="4:4">
      <c r="D3964" s="131"/>
    </row>
    <row r="3965" spans="4:4">
      <c r="D3965" s="131"/>
    </row>
    <row r="3966" spans="4:4">
      <c r="D3966" s="131"/>
    </row>
    <row r="3967" spans="4:4">
      <c r="D3967" s="131"/>
    </row>
    <row r="3968" spans="4:4">
      <c r="D3968" s="131"/>
    </row>
    <row r="3969" spans="4:4">
      <c r="D3969" s="131"/>
    </row>
    <row r="3970" spans="4:4">
      <c r="D3970" s="131"/>
    </row>
    <row r="3971" spans="4:4">
      <c r="D3971" s="131"/>
    </row>
    <row r="3972" spans="4:4">
      <c r="D3972" s="131"/>
    </row>
    <row r="3973" spans="4:4">
      <c r="D3973" s="131"/>
    </row>
    <row r="3974" spans="4:4">
      <c r="D3974" s="131"/>
    </row>
    <row r="3975" spans="4:4">
      <c r="D3975" s="131"/>
    </row>
    <row r="3976" spans="4:4">
      <c r="D3976" s="131"/>
    </row>
    <row r="3977" spans="4:4">
      <c r="D3977" s="131"/>
    </row>
    <row r="3978" spans="4:4">
      <c r="D3978" s="131"/>
    </row>
    <row r="3979" spans="4:4">
      <c r="D3979" s="131"/>
    </row>
    <row r="3980" spans="4:4">
      <c r="D3980" s="131"/>
    </row>
    <row r="3981" spans="4:4">
      <c r="D3981" s="131"/>
    </row>
    <row r="3982" spans="4:4">
      <c r="D3982" s="131"/>
    </row>
    <row r="3983" spans="4:4">
      <c r="D3983" s="131"/>
    </row>
    <row r="3984" spans="4:4">
      <c r="D3984" s="131"/>
    </row>
    <row r="3985" spans="4:4">
      <c r="D3985" s="131"/>
    </row>
    <row r="3986" spans="4:4">
      <c r="D3986" s="131"/>
    </row>
    <row r="3987" spans="4:4">
      <c r="D3987" s="131"/>
    </row>
    <row r="3988" spans="4:4">
      <c r="D3988" s="131"/>
    </row>
    <row r="3989" spans="4:4">
      <c r="D3989" s="131"/>
    </row>
    <row r="3990" spans="4:4">
      <c r="D3990" s="131"/>
    </row>
    <row r="3991" spans="4:4">
      <c r="D3991" s="131"/>
    </row>
    <row r="3992" spans="4:4">
      <c r="D3992" s="131"/>
    </row>
    <row r="3993" spans="4:4">
      <c r="D3993" s="131"/>
    </row>
    <row r="3994" spans="4:4">
      <c r="D3994" s="131"/>
    </row>
    <row r="3995" spans="4:4">
      <c r="D3995" s="131"/>
    </row>
    <row r="3996" spans="4:4">
      <c r="D3996" s="131"/>
    </row>
    <row r="3997" spans="4:4">
      <c r="D3997" s="131"/>
    </row>
    <row r="3998" spans="4:4">
      <c r="D3998" s="131"/>
    </row>
    <row r="3999" spans="4:4">
      <c r="D3999" s="131"/>
    </row>
    <row r="4000" spans="4:4">
      <c r="D4000" s="131"/>
    </row>
    <row r="4001" spans="4:4">
      <c r="D4001" s="131"/>
    </row>
    <row r="4002" spans="4:4">
      <c r="D4002" s="131"/>
    </row>
    <row r="4003" spans="4:4">
      <c r="D4003" s="131"/>
    </row>
    <row r="4004" spans="4:4">
      <c r="D4004" s="131"/>
    </row>
    <row r="4005" spans="4:4">
      <c r="D4005" s="131"/>
    </row>
    <row r="4006" spans="4:4">
      <c r="D4006" s="131"/>
    </row>
    <row r="4007" spans="4:4">
      <c r="D4007" s="131"/>
    </row>
    <row r="4008" spans="4:4">
      <c r="D4008" s="131"/>
    </row>
    <row r="4009" spans="4:4">
      <c r="D4009" s="131"/>
    </row>
    <row r="4010" spans="4:4">
      <c r="D4010" s="131"/>
    </row>
    <row r="4011" spans="4:4">
      <c r="D4011" s="131"/>
    </row>
    <row r="4012" spans="4:4">
      <c r="D4012" s="131"/>
    </row>
    <row r="4013" spans="4:4">
      <c r="D4013" s="131"/>
    </row>
    <row r="4014" spans="4:4">
      <c r="D4014" s="131"/>
    </row>
    <row r="4015" spans="4:4">
      <c r="D4015" s="131"/>
    </row>
    <row r="4016" spans="4:4">
      <c r="D4016" s="131"/>
    </row>
    <row r="4017" spans="4:4">
      <c r="D4017" s="131"/>
    </row>
    <row r="4018" spans="4:4">
      <c r="D4018" s="131"/>
    </row>
    <row r="4019" spans="4:4">
      <c r="D4019" s="131"/>
    </row>
    <row r="4020" spans="4:4">
      <c r="D4020" s="131"/>
    </row>
    <row r="4021" spans="4:4">
      <c r="D4021" s="131"/>
    </row>
    <row r="4022" spans="4:4">
      <c r="D4022" s="131"/>
    </row>
    <row r="4023" spans="4:4">
      <c r="D4023" s="131"/>
    </row>
    <row r="4024" spans="4:4">
      <c r="D4024" s="131"/>
    </row>
    <row r="4025" spans="4:4">
      <c r="D4025" s="131"/>
    </row>
    <row r="4026" spans="4:4">
      <c r="D4026" s="131"/>
    </row>
    <row r="4027" spans="4:4">
      <c r="D4027" s="131"/>
    </row>
    <row r="4028" spans="4:4">
      <c r="D4028" s="131"/>
    </row>
    <row r="4029" spans="4:4">
      <c r="D4029" s="131"/>
    </row>
    <row r="4030" spans="4:4">
      <c r="D4030" s="131"/>
    </row>
    <row r="4031" spans="4:4">
      <c r="D4031" s="131"/>
    </row>
    <row r="4032" spans="4:4">
      <c r="D4032" s="131"/>
    </row>
    <row r="4033" spans="4:4">
      <c r="D4033" s="131"/>
    </row>
    <row r="4034" spans="4:4">
      <c r="D4034" s="131"/>
    </row>
    <row r="4035" spans="4:4">
      <c r="D4035" s="131"/>
    </row>
    <row r="4036" spans="4:4">
      <c r="D4036" s="131"/>
    </row>
    <row r="4037" spans="4:4">
      <c r="D4037" s="131"/>
    </row>
    <row r="4038" spans="4:4">
      <c r="D4038" s="131"/>
    </row>
    <row r="4039" spans="4:4">
      <c r="D4039" s="131"/>
    </row>
    <row r="4040" spans="4:4">
      <c r="D4040" s="131"/>
    </row>
    <row r="4041" spans="4:4">
      <c r="D4041" s="131"/>
    </row>
    <row r="4042" spans="4:4">
      <c r="D4042" s="131"/>
    </row>
    <row r="4043" spans="4:4">
      <c r="D4043" s="131"/>
    </row>
    <row r="4044" spans="4:4">
      <c r="D4044" s="131"/>
    </row>
    <row r="4045" spans="4:4">
      <c r="D4045" s="131"/>
    </row>
    <row r="4046" spans="4:4">
      <c r="D4046" s="131"/>
    </row>
    <row r="4047" spans="4:4">
      <c r="D4047" s="131"/>
    </row>
    <row r="4048" spans="4:4">
      <c r="D4048" s="131"/>
    </row>
    <row r="4049" spans="4:4">
      <c r="D4049" s="131"/>
    </row>
    <row r="4050" spans="4:4">
      <c r="D4050" s="131"/>
    </row>
    <row r="4051" spans="4:4">
      <c r="D4051" s="131"/>
    </row>
    <row r="4052" spans="4:4">
      <c r="D4052" s="131"/>
    </row>
    <row r="4053" spans="4:4">
      <c r="D4053" s="131"/>
    </row>
    <row r="4054" spans="4:4">
      <c r="D4054" s="131"/>
    </row>
    <row r="4055" spans="4:4">
      <c r="D4055" s="131"/>
    </row>
    <row r="4056" spans="4:4">
      <c r="D4056" s="131"/>
    </row>
    <row r="4057" spans="4:4">
      <c r="D4057" s="131"/>
    </row>
    <row r="4058" spans="4:4">
      <c r="D4058" s="131"/>
    </row>
    <row r="4059" spans="4:4">
      <c r="D4059" s="131"/>
    </row>
    <row r="4060" spans="4:4">
      <c r="D4060" s="131"/>
    </row>
    <row r="4061" spans="4:4">
      <c r="D4061" s="131"/>
    </row>
    <row r="4062" spans="4:4">
      <c r="D4062" s="131"/>
    </row>
    <row r="4063" spans="4:4">
      <c r="D4063" s="131"/>
    </row>
    <row r="4064" spans="4:4">
      <c r="D4064" s="131"/>
    </row>
    <row r="4065" spans="4:4">
      <c r="D4065" s="131"/>
    </row>
    <row r="4066" spans="4:4">
      <c r="D4066" s="131"/>
    </row>
    <row r="4067" spans="4:4">
      <c r="D4067" s="131"/>
    </row>
    <row r="4068" spans="4:4">
      <c r="D4068" s="131"/>
    </row>
    <row r="4069" spans="4:4">
      <c r="D4069" s="131"/>
    </row>
    <row r="4070" spans="4:4">
      <c r="D4070" s="131"/>
    </row>
    <row r="4071" spans="4:4">
      <c r="D4071" s="131"/>
    </row>
    <row r="4072" spans="4:4">
      <c r="D4072" s="131"/>
    </row>
    <row r="4073" spans="4:4">
      <c r="D4073" s="131"/>
    </row>
    <row r="4074" spans="4:4">
      <c r="D4074" s="131"/>
    </row>
    <row r="4075" spans="4:4">
      <c r="D4075" s="131"/>
    </row>
    <row r="4076" spans="4:4">
      <c r="D4076" s="131"/>
    </row>
    <row r="4077" spans="4:4">
      <c r="D4077" s="131"/>
    </row>
    <row r="4078" spans="4:4">
      <c r="D4078" s="131"/>
    </row>
    <row r="4079" spans="4:4">
      <c r="D4079" s="131"/>
    </row>
    <row r="4080" spans="4:4">
      <c r="D4080" s="131"/>
    </row>
    <row r="4081" spans="4:4">
      <c r="D4081" s="131"/>
    </row>
    <row r="4082" spans="4:4">
      <c r="D4082" s="131"/>
    </row>
    <row r="4083" spans="4:4">
      <c r="D4083" s="131"/>
    </row>
    <row r="4084" spans="4:4">
      <c r="D4084" s="131"/>
    </row>
    <row r="4085" spans="4:4">
      <c r="D4085" s="131"/>
    </row>
    <row r="4086" spans="4:4">
      <c r="D4086" s="131"/>
    </row>
    <row r="4087" spans="4:4">
      <c r="D4087" s="131"/>
    </row>
    <row r="4088" spans="4:4">
      <c r="D4088" s="131"/>
    </row>
    <row r="4089" spans="4:4">
      <c r="D4089" s="131"/>
    </row>
    <row r="4090" spans="4:4">
      <c r="D4090" s="131"/>
    </row>
    <row r="4091" spans="4:4">
      <c r="D4091" s="131"/>
    </row>
    <row r="4092" spans="4:4">
      <c r="D4092" s="131"/>
    </row>
    <row r="4093" spans="4:4">
      <c r="D4093" s="131"/>
    </row>
    <row r="4094" spans="4:4">
      <c r="D4094" s="131"/>
    </row>
    <row r="4095" spans="4:4">
      <c r="D4095" s="131"/>
    </row>
    <row r="4096" spans="4:4">
      <c r="D4096" s="131"/>
    </row>
    <row r="4097" spans="4:4">
      <c r="D4097" s="131"/>
    </row>
    <row r="4098" spans="4:4">
      <c r="D4098" s="131"/>
    </row>
    <row r="4099" spans="4:4">
      <c r="D4099" s="131"/>
    </row>
    <row r="4100" spans="4:4">
      <c r="D4100" s="131"/>
    </row>
    <row r="4101" spans="4:4">
      <c r="D4101" s="131"/>
    </row>
    <row r="4102" spans="4:4">
      <c r="D4102" s="131"/>
    </row>
    <row r="4103" spans="4:4">
      <c r="D4103" s="131"/>
    </row>
    <row r="4104" spans="4:4">
      <c r="D4104" s="131"/>
    </row>
    <row r="4105" spans="4:4">
      <c r="D4105" s="131"/>
    </row>
    <row r="4106" spans="4:4">
      <c r="D4106" s="131"/>
    </row>
    <row r="4107" spans="4:4">
      <c r="D4107" s="131"/>
    </row>
    <row r="4108" spans="4:4">
      <c r="D4108" s="131"/>
    </row>
    <row r="4109" spans="4:4">
      <c r="D4109" s="131"/>
    </row>
    <row r="4110" spans="4:4">
      <c r="D4110" s="131"/>
    </row>
    <row r="4111" spans="4:4">
      <c r="D4111" s="131"/>
    </row>
    <row r="4112" spans="4:4">
      <c r="D4112" s="131"/>
    </row>
    <row r="4113" spans="4:4">
      <c r="D4113" s="131"/>
    </row>
    <row r="4114" spans="4:4">
      <c r="D4114" s="131"/>
    </row>
    <row r="4115" spans="4:4">
      <c r="D4115" s="131"/>
    </row>
    <row r="4116" spans="4:4">
      <c r="D4116" s="131"/>
    </row>
    <row r="4117" spans="4:4">
      <c r="D4117" s="131"/>
    </row>
    <row r="4118" spans="4:4">
      <c r="D4118" s="131"/>
    </row>
    <row r="4119" spans="4:4">
      <c r="D4119" s="131"/>
    </row>
    <row r="4120" spans="4:4">
      <c r="D4120" s="131"/>
    </row>
    <row r="4121" spans="4:4">
      <c r="D4121" s="131"/>
    </row>
    <row r="4122" spans="4:4">
      <c r="D4122" s="131"/>
    </row>
    <row r="4123" spans="4:4">
      <c r="D4123" s="131"/>
    </row>
    <row r="4124" spans="4:4">
      <c r="D4124" s="131"/>
    </row>
    <row r="4125" spans="4:4">
      <c r="D4125" s="131"/>
    </row>
    <row r="4126" spans="4:4">
      <c r="D4126" s="131"/>
    </row>
    <row r="4127" spans="4:4">
      <c r="D4127" s="131"/>
    </row>
    <row r="4128" spans="4:4">
      <c r="D4128" s="131"/>
    </row>
    <row r="4129" spans="4:4">
      <c r="D4129" s="131"/>
    </row>
    <row r="4130" spans="4:4">
      <c r="D4130" s="131"/>
    </row>
    <row r="4131" spans="4:4">
      <c r="D4131" s="131"/>
    </row>
    <row r="4132" spans="4:4">
      <c r="D4132" s="131"/>
    </row>
    <row r="4133" spans="4:4">
      <c r="D4133" s="131"/>
    </row>
    <row r="4134" spans="4:4">
      <c r="D4134" s="131"/>
    </row>
    <row r="4135" spans="4:4">
      <c r="D4135" s="131"/>
    </row>
    <row r="4136" spans="4:4">
      <c r="D4136" s="131"/>
    </row>
    <row r="4137" spans="4:4">
      <c r="D4137" s="131"/>
    </row>
    <row r="4138" spans="4:4">
      <c r="D4138" s="131"/>
    </row>
    <row r="4139" spans="4:4">
      <c r="D4139" s="131"/>
    </row>
    <row r="4140" spans="4:4">
      <c r="D4140" s="131"/>
    </row>
    <row r="4141" spans="4:4">
      <c r="D4141" s="131"/>
    </row>
    <row r="4142" spans="4:4">
      <c r="D4142" s="131"/>
    </row>
    <row r="4143" spans="4:4">
      <c r="D4143" s="131"/>
    </row>
    <row r="4144" spans="4:4">
      <c r="D4144" s="131"/>
    </row>
    <row r="4145" spans="4:4">
      <c r="D4145" s="131"/>
    </row>
    <row r="4146" spans="4:4">
      <c r="D4146" s="131"/>
    </row>
    <row r="4147" spans="4:4">
      <c r="D4147" s="131"/>
    </row>
    <row r="4148" spans="4:4">
      <c r="D4148" s="131"/>
    </row>
    <row r="4149" spans="4:4">
      <c r="D4149" s="131"/>
    </row>
    <row r="4150" spans="4:4">
      <c r="D4150" s="131"/>
    </row>
    <row r="4151" spans="4:4">
      <c r="D4151" s="131"/>
    </row>
    <row r="4152" spans="4:4">
      <c r="D4152" s="131"/>
    </row>
    <row r="4153" spans="4:4">
      <c r="D4153" s="131"/>
    </row>
    <row r="4154" spans="4:4">
      <c r="D4154" s="131"/>
    </row>
    <row r="4155" spans="4:4">
      <c r="D4155" s="131"/>
    </row>
    <row r="4156" spans="4:4">
      <c r="D4156" s="131"/>
    </row>
    <row r="4157" spans="4:4">
      <c r="D4157" s="131"/>
    </row>
    <row r="4158" spans="4:4">
      <c r="D4158" s="131"/>
    </row>
    <row r="4159" spans="4:4">
      <c r="D4159" s="131"/>
    </row>
    <row r="4160" spans="4:4">
      <c r="D4160" s="131"/>
    </row>
    <row r="4161" spans="4:4">
      <c r="D4161" s="131"/>
    </row>
    <row r="4162" spans="4:4">
      <c r="D4162" s="131"/>
    </row>
    <row r="4163" spans="4:4">
      <c r="D4163" s="131"/>
    </row>
    <row r="4164" spans="4:4">
      <c r="D4164" s="131"/>
    </row>
    <row r="4165" spans="4:4">
      <c r="D4165" s="131"/>
    </row>
    <row r="4166" spans="4:4">
      <c r="D4166" s="131"/>
    </row>
    <row r="4167" spans="4:4">
      <c r="D4167" s="131"/>
    </row>
    <row r="4168" spans="4:4">
      <c r="D4168" s="131"/>
    </row>
    <row r="4169" spans="4:4">
      <c r="D4169" s="131"/>
    </row>
    <row r="4170" spans="4:4">
      <c r="D4170" s="131"/>
    </row>
    <row r="4171" spans="4:4">
      <c r="D4171" s="131"/>
    </row>
    <row r="4172" spans="4:4">
      <c r="D4172" s="131"/>
    </row>
    <row r="4173" spans="4:4">
      <c r="D4173" s="131"/>
    </row>
    <row r="4174" spans="4:4">
      <c r="D4174" s="131"/>
    </row>
    <row r="4175" spans="4:4">
      <c r="D4175" s="131"/>
    </row>
    <row r="4176" spans="4:4">
      <c r="D4176" s="131"/>
    </row>
    <row r="4177" spans="4:4">
      <c r="D4177" s="131"/>
    </row>
    <row r="4178" spans="4:4">
      <c r="D4178" s="131"/>
    </row>
    <row r="4179" spans="4:4">
      <c r="D4179" s="131"/>
    </row>
    <row r="4180" spans="4:4">
      <c r="D4180" s="131"/>
    </row>
    <row r="4181" spans="4:4">
      <c r="D4181" s="131"/>
    </row>
    <row r="4182" spans="4:4">
      <c r="D4182" s="131"/>
    </row>
    <row r="4183" spans="4:4">
      <c r="D4183" s="131"/>
    </row>
    <row r="4184" spans="4:4">
      <c r="D4184" s="131"/>
    </row>
    <row r="4185" spans="4:4">
      <c r="D4185" s="131"/>
    </row>
    <row r="4186" spans="4:4">
      <c r="D4186" s="131"/>
    </row>
    <row r="4187" spans="4:4">
      <c r="D4187" s="131"/>
    </row>
    <row r="4188" spans="4:4">
      <c r="D4188" s="131"/>
    </row>
    <row r="4189" spans="4:4">
      <c r="D4189" s="131"/>
    </row>
    <row r="4190" spans="4:4">
      <c r="D4190" s="131"/>
    </row>
    <row r="4191" spans="4:4">
      <c r="D4191" s="131"/>
    </row>
    <row r="4192" spans="4:4">
      <c r="D4192" s="131"/>
    </row>
    <row r="4193" spans="4:4">
      <c r="D4193" s="131"/>
    </row>
    <row r="4194" spans="4:4">
      <c r="D4194" s="131"/>
    </row>
    <row r="4195" spans="4:4">
      <c r="D4195" s="131"/>
    </row>
    <row r="4196" spans="4:4">
      <c r="D4196" s="131"/>
    </row>
    <row r="4197" spans="4:4">
      <c r="D4197" s="131"/>
    </row>
    <row r="4198" spans="4:4">
      <c r="D4198" s="131"/>
    </row>
    <row r="4199" spans="4:4">
      <c r="D4199" s="131"/>
    </row>
    <row r="4200" spans="4:4">
      <c r="D4200" s="131"/>
    </row>
    <row r="4201" spans="4:4">
      <c r="D4201" s="131"/>
    </row>
    <row r="4202" spans="4:4">
      <c r="D4202" s="131"/>
    </row>
    <row r="4203" spans="4:4">
      <c r="D4203" s="131"/>
    </row>
    <row r="4204" spans="4:4">
      <c r="D4204" s="131"/>
    </row>
    <row r="4205" spans="4:4">
      <c r="D4205" s="131"/>
    </row>
    <row r="4206" spans="4:4">
      <c r="D4206" s="131"/>
    </row>
    <row r="4207" spans="4:4">
      <c r="D4207" s="131"/>
    </row>
    <row r="4208" spans="4:4">
      <c r="D4208" s="131"/>
    </row>
    <row r="4209" spans="4:4">
      <c r="D4209" s="131"/>
    </row>
    <row r="4210" spans="4:4">
      <c r="D4210" s="131"/>
    </row>
    <row r="4211" spans="4:4">
      <c r="D4211" s="131"/>
    </row>
    <row r="4212" spans="4:4">
      <c r="D4212" s="131"/>
    </row>
    <row r="4213" spans="4:4">
      <c r="D4213" s="131"/>
    </row>
    <row r="4214" spans="4:4">
      <c r="D4214" s="131"/>
    </row>
    <row r="4215" spans="4:4">
      <c r="D4215" s="131"/>
    </row>
    <row r="4216" spans="4:4">
      <c r="D4216" s="131"/>
    </row>
    <row r="4217" spans="4:4">
      <c r="D4217" s="131"/>
    </row>
    <row r="4218" spans="4:4">
      <c r="D4218" s="131"/>
    </row>
    <row r="4219" spans="4:4">
      <c r="D4219" s="131"/>
    </row>
    <row r="4220" spans="4:4">
      <c r="D4220" s="131"/>
    </row>
    <row r="4221" spans="4:4">
      <c r="D4221" s="131"/>
    </row>
    <row r="4222" spans="4:4">
      <c r="D4222" s="131"/>
    </row>
    <row r="4223" spans="4:4">
      <c r="D4223" s="131"/>
    </row>
    <row r="4224" spans="4:4">
      <c r="D4224" s="131"/>
    </row>
    <row r="4225" spans="4:4">
      <c r="D4225" s="131"/>
    </row>
    <row r="4226" spans="4:4">
      <c r="D4226" s="131"/>
    </row>
    <row r="4227" spans="4:4">
      <c r="D4227" s="131"/>
    </row>
    <row r="4228" spans="4:4">
      <c r="D4228" s="131"/>
    </row>
    <row r="4229" spans="4:4">
      <c r="D4229" s="131"/>
    </row>
    <row r="4230" spans="4:4">
      <c r="D4230" s="131"/>
    </row>
    <row r="4231" spans="4:4">
      <c r="D4231" s="131"/>
    </row>
    <row r="4232" spans="4:4">
      <c r="D4232" s="131"/>
    </row>
    <row r="4233" spans="4:4">
      <c r="D4233" s="131"/>
    </row>
    <row r="4234" spans="4:4">
      <c r="D4234" s="131"/>
    </row>
    <row r="4235" spans="4:4">
      <c r="D4235" s="131"/>
    </row>
    <row r="4236" spans="4:4">
      <c r="D4236" s="131"/>
    </row>
    <row r="4237" spans="4:4">
      <c r="D4237" s="131"/>
    </row>
    <row r="4238" spans="4:4">
      <c r="D4238" s="131"/>
    </row>
    <row r="4239" spans="4:4">
      <c r="D4239" s="131"/>
    </row>
    <row r="4240" spans="4:4">
      <c r="D4240" s="131"/>
    </row>
    <row r="4241" spans="4:4">
      <c r="D4241" s="131"/>
    </row>
    <row r="4242" spans="4:4">
      <c r="D4242" s="131"/>
    </row>
    <row r="4243" spans="4:4">
      <c r="D4243" s="131"/>
    </row>
    <row r="4244" spans="4:4">
      <c r="D4244" s="131"/>
    </row>
    <row r="4245" spans="4:4">
      <c r="D4245" s="131"/>
    </row>
    <row r="4246" spans="4:4">
      <c r="D4246" s="131"/>
    </row>
    <row r="4247" spans="4:4">
      <c r="D4247" s="131"/>
    </row>
    <row r="4248" spans="4:4">
      <c r="D4248" s="131"/>
    </row>
    <row r="4249" spans="4:4">
      <c r="D4249" s="131"/>
    </row>
    <row r="4250" spans="4:4">
      <c r="D4250" s="131"/>
    </row>
    <row r="4251" spans="4:4">
      <c r="D4251" s="131"/>
    </row>
    <row r="4252" spans="4:4">
      <c r="D4252" s="131"/>
    </row>
    <row r="4253" spans="4:4">
      <c r="D4253" s="131"/>
    </row>
    <row r="4254" spans="4:4">
      <c r="D4254" s="131"/>
    </row>
    <row r="4255" spans="4:4">
      <c r="D4255" s="131"/>
    </row>
    <row r="4256" spans="4:4">
      <c r="D4256" s="131"/>
    </row>
    <row r="4257" spans="4:4">
      <c r="D4257" s="131"/>
    </row>
    <row r="4258" spans="4:4">
      <c r="D4258" s="131"/>
    </row>
    <row r="4259" spans="4:4">
      <c r="D4259" s="131"/>
    </row>
    <row r="4260" spans="4:4">
      <c r="D4260" s="131"/>
    </row>
    <row r="4261" spans="4:4">
      <c r="D4261" s="131"/>
    </row>
    <row r="4262" spans="4:4">
      <c r="D4262" s="131"/>
    </row>
    <row r="4263" spans="4:4">
      <c r="D4263" s="131"/>
    </row>
    <row r="4264" spans="4:4">
      <c r="D4264" s="131"/>
    </row>
    <row r="4265" spans="4:4">
      <c r="D4265" s="131"/>
    </row>
    <row r="4266" spans="4:4">
      <c r="D4266" s="131"/>
    </row>
    <row r="4267" spans="4:4">
      <c r="D4267" s="131"/>
    </row>
    <row r="4268" spans="4:4">
      <c r="D4268" s="131"/>
    </row>
    <row r="4269" spans="4:4">
      <c r="D4269" s="131"/>
    </row>
    <row r="4270" spans="4:4">
      <c r="D4270" s="131"/>
    </row>
    <row r="4271" spans="4:4">
      <c r="D4271" s="131"/>
    </row>
    <row r="4272" spans="4:4">
      <c r="D4272" s="131"/>
    </row>
    <row r="4273" spans="4:4">
      <c r="D4273" s="131"/>
    </row>
    <row r="4274" spans="4:4">
      <c r="D4274" s="131"/>
    </row>
    <row r="4275" spans="4:4">
      <c r="D4275" s="131"/>
    </row>
    <row r="4276" spans="4:4">
      <c r="D4276" s="131"/>
    </row>
    <row r="4277" spans="4:4">
      <c r="D4277" s="131"/>
    </row>
    <row r="4278" spans="4:4">
      <c r="D4278" s="131"/>
    </row>
    <row r="4279" spans="4:4">
      <c r="D4279" s="131"/>
    </row>
    <row r="4280" spans="4:4">
      <c r="D4280" s="131"/>
    </row>
    <row r="4281" spans="4:4">
      <c r="D4281" s="131"/>
    </row>
    <row r="4282" spans="4:4">
      <c r="D4282" s="131"/>
    </row>
    <row r="4283" spans="4:4">
      <c r="D4283" s="131"/>
    </row>
    <row r="4284" spans="4:4">
      <c r="D4284" s="131"/>
    </row>
    <row r="4285" spans="4:4">
      <c r="D4285" s="131"/>
    </row>
    <row r="4286" spans="4:4">
      <c r="D4286" s="131"/>
    </row>
    <row r="4287" spans="4:4">
      <c r="D4287" s="131"/>
    </row>
    <row r="4288" spans="4:4">
      <c r="D4288" s="131"/>
    </row>
    <row r="4289" spans="4:4">
      <c r="D4289" s="131"/>
    </row>
    <row r="4290" spans="4:4">
      <c r="D4290" s="131"/>
    </row>
    <row r="4291" spans="4:4">
      <c r="D4291" s="131"/>
    </row>
    <row r="4292" spans="4:4">
      <c r="D4292" s="131"/>
    </row>
    <row r="4293" spans="4:4">
      <c r="D4293" s="131"/>
    </row>
    <row r="4294" spans="4:4">
      <c r="D4294" s="131"/>
    </row>
    <row r="4295" spans="4:4">
      <c r="D4295" s="131"/>
    </row>
    <row r="4296" spans="4:4">
      <c r="D4296" s="131"/>
    </row>
    <row r="4297" spans="4:4">
      <c r="D4297" s="131"/>
    </row>
    <row r="4298" spans="4:4">
      <c r="D4298" s="131"/>
    </row>
    <row r="4299" spans="4:4">
      <c r="D4299" s="131"/>
    </row>
    <row r="4300" spans="4:4">
      <c r="D4300" s="131"/>
    </row>
    <row r="4301" spans="4:4">
      <c r="D4301" s="131"/>
    </row>
    <row r="4302" spans="4:4">
      <c r="D4302" s="131"/>
    </row>
    <row r="4303" spans="4:4">
      <c r="D4303" s="131"/>
    </row>
    <row r="4304" spans="4:4">
      <c r="D4304" s="131"/>
    </row>
    <row r="4305" spans="4:4">
      <c r="D4305" s="131"/>
    </row>
    <row r="4306" spans="4:4">
      <c r="D4306" s="131"/>
    </row>
    <row r="4307" spans="4:4">
      <c r="D4307" s="131"/>
    </row>
    <row r="4308" spans="4:4">
      <c r="D4308" s="131"/>
    </row>
    <row r="4309" spans="4:4">
      <c r="D4309" s="131"/>
    </row>
    <row r="4310" spans="4:4">
      <c r="D4310" s="131"/>
    </row>
    <row r="4311" spans="4:4">
      <c r="D4311" s="131"/>
    </row>
    <row r="4312" spans="4:4">
      <c r="D4312" s="131"/>
    </row>
    <row r="4313" spans="4:4">
      <c r="D4313" s="131"/>
    </row>
    <row r="4314" spans="4:4">
      <c r="D4314" s="131"/>
    </row>
    <row r="4315" spans="4:4">
      <c r="D4315" s="131"/>
    </row>
    <row r="4316" spans="4:4">
      <c r="D4316" s="131"/>
    </row>
    <row r="4317" spans="4:4">
      <c r="D4317" s="131"/>
    </row>
    <row r="4318" spans="4:4">
      <c r="D4318" s="131"/>
    </row>
    <row r="4319" spans="4:4">
      <c r="D4319" s="131"/>
    </row>
    <row r="4320" spans="4:4">
      <c r="D4320" s="131"/>
    </row>
    <row r="4321" spans="4:4">
      <c r="D4321" s="131"/>
    </row>
    <row r="4322" spans="4:4">
      <c r="D4322" s="131"/>
    </row>
    <row r="4323" spans="4:4">
      <c r="D4323" s="131"/>
    </row>
    <row r="4324" spans="4:4">
      <c r="D4324" s="131"/>
    </row>
    <row r="4325" spans="4:4">
      <c r="D4325" s="131"/>
    </row>
    <row r="4326" spans="4:4">
      <c r="D4326" s="131"/>
    </row>
    <row r="4327" spans="4:4">
      <c r="D4327" s="131"/>
    </row>
    <row r="4328" spans="4:4">
      <c r="D4328" s="131"/>
    </row>
    <row r="4329" spans="4:4">
      <c r="D4329" s="131"/>
    </row>
    <row r="4330" spans="4:4">
      <c r="D4330" s="131"/>
    </row>
    <row r="4331" spans="4:4">
      <c r="D4331" s="131"/>
    </row>
    <row r="4332" spans="4:4">
      <c r="D4332" s="131"/>
    </row>
    <row r="4333" spans="4:4">
      <c r="D4333" s="131"/>
    </row>
    <row r="4334" spans="4:4">
      <c r="D4334" s="131"/>
    </row>
    <row r="4335" spans="4:4">
      <c r="D4335" s="131"/>
    </row>
    <row r="4336" spans="4:4">
      <c r="D4336" s="131"/>
    </row>
    <row r="4337" spans="4:4">
      <c r="D4337" s="131"/>
    </row>
    <row r="4338" spans="4:4">
      <c r="D4338" s="131"/>
    </row>
    <row r="4339" spans="4:4">
      <c r="D4339" s="131"/>
    </row>
    <row r="4340" spans="4:4">
      <c r="D4340" s="131"/>
    </row>
    <row r="4341" spans="4:4">
      <c r="D4341" s="131"/>
    </row>
    <row r="4342" spans="4:4">
      <c r="D4342" s="131"/>
    </row>
    <row r="4343" spans="4:4">
      <c r="D4343" s="131"/>
    </row>
    <row r="4344" spans="4:4">
      <c r="D4344" s="131"/>
    </row>
    <row r="4345" spans="4:4">
      <c r="D4345" s="131"/>
    </row>
    <row r="4346" spans="4:4">
      <c r="D4346" s="131"/>
    </row>
    <row r="4347" spans="4:4">
      <c r="D4347" s="131"/>
    </row>
    <row r="4348" spans="4:4">
      <c r="D4348" s="131"/>
    </row>
    <row r="4349" spans="4:4">
      <c r="D4349" s="131"/>
    </row>
    <row r="4350" spans="4:4">
      <c r="D4350" s="131"/>
    </row>
    <row r="4351" spans="4:4">
      <c r="D4351" s="131"/>
    </row>
    <row r="4352" spans="4:4">
      <c r="D4352" s="131"/>
    </row>
    <row r="4353" spans="4:4">
      <c r="D4353" s="131"/>
    </row>
    <row r="4354" spans="4:4">
      <c r="D4354" s="131"/>
    </row>
    <row r="4355" spans="4:4">
      <c r="D4355" s="131"/>
    </row>
    <row r="4356" spans="4:4">
      <c r="D4356" s="131"/>
    </row>
    <row r="4357" spans="4:4">
      <c r="D4357" s="131"/>
    </row>
    <row r="4358" spans="4:4">
      <c r="D4358" s="131"/>
    </row>
    <row r="4359" spans="4:4">
      <c r="D4359" s="131"/>
    </row>
    <row r="4360" spans="4:4">
      <c r="D4360" s="131"/>
    </row>
    <row r="4361" spans="4:4">
      <c r="D4361" s="131"/>
    </row>
    <row r="4362" spans="4:4">
      <c r="D4362" s="131"/>
    </row>
    <row r="4363" spans="4:4">
      <c r="D4363" s="131"/>
    </row>
    <row r="4364" spans="4:4">
      <c r="D4364" s="131"/>
    </row>
    <row r="4365" spans="4:4">
      <c r="D4365" s="131"/>
    </row>
    <row r="4366" spans="4:4">
      <c r="D4366" s="131"/>
    </row>
    <row r="4367" spans="4:4">
      <c r="D4367" s="131"/>
    </row>
    <row r="4368" spans="4:4">
      <c r="D4368" s="131"/>
    </row>
    <row r="4369" spans="4:4">
      <c r="D4369" s="131"/>
    </row>
    <row r="4370" spans="4:4">
      <c r="D4370" s="131"/>
    </row>
    <row r="4371" spans="4:4">
      <c r="D4371" s="131"/>
    </row>
    <row r="4372" spans="4:4">
      <c r="D4372" s="131"/>
    </row>
    <row r="4373" spans="4:4">
      <c r="D4373" s="131"/>
    </row>
    <row r="4374" spans="4:4">
      <c r="D4374" s="131"/>
    </row>
    <row r="4375" spans="4:4">
      <c r="D4375" s="131"/>
    </row>
    <row r="4376" spans="4:4">
      <c r="D4376" s="131"/>
    </row>
    <row r="4377" spans="4:4">
      <c r="D4377" s="131"/>
    </row>
    <row r="4378" spans="4:4">
      <c r="D4378" s="131"/>
    </row>
    <row r="4379" spans="4:4">
      <c r="D4379" s="131"/>
    </row>
    <row r="4380" spans="4:4">
      <c r="D4380" s="131"/>
    </row>
    <row r="4381" spans="4:4">
      <c r="D4381" s="131"/>
    </row>
    <row r="4382" spans="4:4">
      <c r="D4382" s="131"/>
    </row>
    <row r="4383" spans="4:4">
      <c r="D4383" s="131"/>
    </row>
    <row r="4384" spans="4:4">
      <c r="D4384" s="131"/>
    </row>
    <row r="4385" spans="4:4">
      <c r="D4385" s="131"/>
    </row>
    <row r="4386" spans="4:4">
      <c r="D4386" s="131"/>
    </row>
    <row r="4387" spans="4:4">
      <c r="D4387" s="131"/>
    </row>
    <row r="4388" spans="4:4">
      <c r="D4388" s="131"/>
    </row>
    <row r="4389" spans="4:4">
      <c r="D4389" s="131"/>
    </row>
    <row r="4390" spans="4:4">
      <c r="D4390" s="131"/>
    </row>
    <row r="4391" spans="4:4">
      <c r="D4391" s="131"/>
    </row>
    <row r="4392" spans="4:4">
      <c r="D4392" s="131"/>
    </row>
    <row r="4393" spans="4:4">
      <c r="D4393" s="131"/>
    </row>
    <row r="4394" spans="4:4">
      <c r="D4394" s="131"/>
    </row>
    <row r="4395" spans="4:4">
      <c r="D4395" s="131"/>
    </row>
    <row r="4396" spans="4:4">
      <c r="D4396" s="131"/>
    </row>
    <row r="4397" spans="4:4">
      <c r="D4397" s="131"/>
    </row>
    <row r="4398" spans="4:4">
      <c r="D4398" s="131"/>
    </row>
    <row r="4399" spans="4:4">
      <c r="D4399" s="131"/>
    </row>
    <row r="4400" spans="4:4">
      <c r="D4400" s="131"/>
    </row>
    <row r="4401" spans="4:4">
      <c r="D4401" s="131"/>
    </row>
    <row r="4402" spans="4:4">
      <c r="D4402" s="131"/>
    </row>
    <row r="4403" spans="4:4">
      <c r="D4403" s="131"/>
    </row>
    <row r="4404" spans="4:4">
      <c r="D4404" s="131"/>
    </row>
    <row r="4405" spans="4:4">
      <c r="D4405" s="131"/>
    </row>
    <row r="4406" spans="4:4">
      <c r="D4406" s="131"/>
    </row>
    <row r="4407" spans="4:4">
      <c r="D4407" s="131"/>
    </row>
    <row r="4408" spans="4:4">
      <c r="D4408" s="131"/>
    </row>
    <row r="4409" spans="4:4">
      <c r="D4409" s="131"/>
    </row>
    <row r="4410" spans="4:4">
      <c r="D4410" s="131"/>
    </row>
    <row r="4411" spans="4:4">
      <c r="D4411" s="131"/>
    </row>
    <row r="4412" spans="4:4">
      <c r="D4412" s="131"/>
    </row>
    <row r="4413" spans="4:4">
      <c r="D4413" s="131"/>
    </row>
    <row r="4414" spans="4:4">
      <c r="D4414" s="131"/>
    </row>
    <row r="4415" spans="4:4">
      <c r="D4415" s="131"/>
    </row>
    <row r="4416" spans="4:4">
      <c r="D4416" s="131"/>
    </row>
    <row r="4417" spans="4:4">
      <c r="D4417" s="131"/>
    </row>
    <row r="4418" spans="4:4">
      <c r="D4418" s="131"/>
    </row>
    <row r="4419" spans="4:4">
      <c r="D4419" s="131"/>
    </row>
    <row r="4420" spans="4:4">
      <c r="D4420" s="131"/>
    </row>
    <row r="4421" spans="4:4">
      <c r="D4421" s="131"/>
    </row>
    <row r="4422" spans="4:4">
      <c r="D4422" s="131"/>
    </row>
    <row r="4423" spans="4:4">
      <c r="D4423" s="131"/>
    </row>
    <row r="4424" spans="4:4">
      <c r="D4424" s="131"/>
    </row>
    <row r="4425" spans="4:4">
      <c r="D4425" s="131"/>
    </row>
    <row r="4426" spans="4:4">
      <c r="D4426" s="131"/>
    </row>
    <row r="4427" spans="4:4">
      <c r="D4427" s="131"/>
    </row>
    <row r="4428" spans="4:4">
      <c r="D4428" s="131"/>
    </row>
    <row r="4429" spans="4:4">
      <c r="D4429" s="131"/>
    </row>
    <row r="4430" spans="4:4">
      <c r="D4430" s="131"/>
    </row>
    <row r="4431" spans="4:4">
      <c r="D4431" s="131"/>
    </row>
    <row r="4432" spans="4:4">
      <c r="D4432" s="131"/>
    </row>
    <row r="4433" spans="4:4">
      <c r="D4433" s="131"/>
    </row>
    <row r="4434" spans="4:4">
      <c r="D4434" s="131"/>
    </row>
    <row r="4435" spans="4:4">
      <c r="D4435" s="131"/>
    </row>
    <row r="4436" spans="4:4">
      <c r="D4436" s="131"/>
    </row>
    <row r="4437" spans="4:4">
      <c r="D4437" s="131"/>
    </row>
    <row r="4438" spans="4:4">
      <c r="D4438" s="131"/>
    </row>
    <row r="4439" spans="4:4">
      <c r="D4439" s="131"/>
    </row>
    <row r="4440" spans="4:4">
      <c r="D4440" s="131"/>
    </row>
    <row r="4441" spans="4:4">
      <c r="D4441" s="131"/>
    </row>
    <row r="4442" spans="4:4">
      <c r="D4442" s="131"/>
    </row>
    <row r="4443" spans="4:4">
      <c r="D4443" s="131"/>
    </row>
    <row r="4444" spans="4:4">
      <c r="D4444" s="131"/>
    </row>
    <row r="4445" spans="4:4">
      <c r="D4445" s="131"/>
    </row>
    <row r="4446" spans="4:4">
      <c r="D4446" s="131"/>
    </row>
    <row r="4447" spans="4:4">
      <c r="D4447" s="131"/>
    </row>
    <row r="4448" spans="4:4">
      <c r="D4448" s="131"/>
    </row>
    <row r="4449" spans="4:4">
      <c r="D4449" s="131"/>
    </row>
    <row r="4450" spans="4:4">
      <c r="D4450" s="131"/>
    </row>
    <row r="4451" spans="4:4">
      <c r="D4451" s="131"/>
    </row>
    <row r="4452" spans="4:4">
      <c r="D4452" s="131"/>
    </row>
    <row r="4453" spans="4:4">
      <c r="D4453" s="131"/>
    </row>
    <row r="4454" spans="4:4">
      <c r="D4454" s="131"/>
    </row>
    <row r="4455" spans="4:4">
      <c r="D4455" s="131"/>
    </row>
    <row r="4456" spans="4:4">
      <c r="D4456" s="131"/>
    </row>
    <row r="4457" spans="4:4">
      <c r="D4457" s="131"/>
    </row>
    <row r="4458" spans="4:4">
      <c r="D4458" s="131"/>
    </row>
    <row r="4459" spans="4:4">
      <c r="D4459" s="131"/>
    </row>
    <row r="4460" spans="4:4">
      <c r="D4460" s="131"/>
    </row>
    <row r="4461" spans="4:4">
      <c r="D4461" s="131"/>
    </row>
    <row r="4462" spans="4:4">
      <c r="D4462" s="131"/>
    </row>
    <row r="4463" spans="4:4">
      <c r="D4463" s="131"/>
    </row>
    <row r="4464" spans="4:4">
      <c r="D4464" s="131"/>
    </row>
    <row r="4465" spans="4:4">
      <c r="D4465" s="131"/>
    </row>
    <row r="4466" spans="4:4">
      <c r="D4466" s="131"/>
    </row>
    <row r="4467" spans="4:4">
      <c r="D4467" s="131"/>
    </row>
    <row r="4468" spans="4:4">
      <c r="D4468" s="131"/>
    </row>
    <row r="4469" spans="4:4">
      <c r="D4469" s="131"/>
    </row>
    <row r="4470" spans="4:4">
      <c r="D4470" s="131"/>
    </row>
    <row r="4471" spans="4:4">
      <c r="D4471" s="131"/>
    </row>
    <row r="4472" spans="4:4">
      <c r="D4472" s="131"/>
    </row>
    <row r="4473" spans="4:4">
      <c r="D4473" s="131"/>
    </row>
    <row r="4474" spans="4:4">
      <c r="D4474" s="131"/>
    </row>
    <row r="4475" spans="4:4">
      <c r="D4475" s="131"/>
    </row>
    <row r="4476" spans="4:4">
      <c r="D4476" s="131"/>
    </row>
    <row r="4477" spans="4:4">
      <c r="D4477" s="131"/>
    </row>
    <row r="4478" spans="4:4">
      <c r="D4478" s="131"/>
    </row>
    <row r="4479" spans="4:4">
      <c r="D4479" s="131"/>
    </row>
    <row r="4480" spans="4:4">
      <c r="D4480" s="131"/>
    </row>
    <row r="4481" spans="4:4">
      <c r="D4481" s="131"/>
    </row>
    <row r="4482" spans="4:4">
      <c r="D4482" s="131"/>
    </row>
    <row r="4483" spans="4:4">
      <c r="D4483" s="131"/>
    </row>
    <row r="4484" spans="4:4">
      <c r="D4484" s="131"/>
    </row>
    <row r="4485" spans="4:4">
      <c r="D4485" s="131"/>
    </row>
    <row r="4486" spans="4:4">
      <c r="D4486" s="131"/>
    </row>
    <row r="4487" spans="4:4">
      <c r="D4487" s="131"/>
    </row>
    <row r="4488" spans="4:4">
      <c r="D4488" s="131"/>
    </row>
    <row r="4489" spans="4:4">
      <c r="D4489" s="131"/>
    </row>
    <row r="4490" spans="4:4">
      <c r="D4490" s="131"/>
    </row>
    <row r="4491" spans="4:4">
      <c r="D4491" s="131"/>
    </row>
    <row r="4492" spans="4:4">
      <c r="D4492" s="131"/>
    </row>
    <row r="4493" spans="4:4">
      <c r="D4493" s="131"/>
    </row>
    <row r="4494" spans="4:4">
      <c r="D4494" s="131"/>
    </row>
    <row r="4495" spans="4:4">
      <c r="D4495" s="131"/>
    </row>
    <row r="4496" spans="4:4">
      <c r="D4496" s="131"/>
    </row>
    <row r="4497" spans="4:4">
      <c r="D4497" s="131"/>
    </row>
    <row r="4498" spans="4:4">
      <c r="D4498" s="131"/>
    </row>
    <row r="4499" spans="4:4">
      <c r="D4499" s="131"/>
    </row>
    <row r="4500" spans="4:4">
      <c r="D4500" s="131"/>
    </row>
    <row r="4501" spans="4:4">
      <c r="D4501" s="131"/>
    </row>
    <row r="4502" spans="4:4">
      <c r="D4502" s="131"/>
    </row>
    <row r="4503" spans="4:4">
      <c r="D4503" s="131"/>
    </row>
    <row r="4504" spans="4:4">
      <c r="D4504" s="131"/>
    </row>
    <row r="4505" spans="4:4">
      <c r="D4505" s="131"/>
    </row>
    <row r="4506" spans="4:4">
      <c r="D4506" s="131"/>
    </row>
    <row r="4507" spans="4:4">
      <c r="D4507" s="131"/>
    </row>
    <row r="4508" spans="4:4">
      <c r="D4508" s="131"/>
    </row>
    <row r="4509" spans="4:4">
      <c r="D4509" s="131"/>
    </row>
    <row r="4510" spans="4:4">
      <c r="D4510" s="131"/>
    </row>
    <row r="4511" spans="4:4">
      <c r="D4511" s="131"/>
    </row>
    <row r="4512" spans="4:4">
      <c r="D4512" s="131"/>
    </row>
    <row r="4513" spans="4:4">
      <c r="D4513" s="131"/>
    </row>
    <row r="4514" spans="4:4">
      <c r="D4514" s="131"/>
    </row>
    <row r="4515" spans="4:4">
      <c r="D4515" s="131"/>
    </row>
    <row r="4516" spans="4:4">
      <c r="D4516" s="131"/>
    </row>
    <row r="4517" spans="4:4">
      <c r="D4517" s="131"/>
    </row>
    <row r="4518" spans="4:4">
      <c r="D4518" s="131"/>
    </row>
    <row r="4519" spans="4:4">
      <c r="D4519" s="131"/>
    </row>
    <row r="4520" spans="4:4">
      <c r="D4520" s="131"/>
    </row>
    <row r="4521" spans="4:4">
      <c r="D4521" s="131"/>
    </row>
    <row r="4522" spans="4:4">
      <c r="D4522" s="131"/>
    </row>
    <row r="4523" spans="4:4">
      <c r="D4523" s="131"/>
    </row>
    <row r="4524" spans="4:4">
      <c r="D4524" s="131"/>
    </row>
    <row r="4525" spans="4:4">
      <c r="D4525" s="131"/>
    </row>
    <row r="4526" spans="4:4">
      <c r="D4526" s="131"/>
    </row>
    <row r="4527" spans="4:4">
      <c r="D4527" s="131"/>
    </row>
    <row r="4528" spans="4:4">
      <c r="D4528" s="131"/>
    </row>
    <row r="4529" spans="4:4">
      <c r="D4529" s="131"/>
    </row>
    <row r="4530" spans="4:4">
      <c r="D4530" s="131"/>
    </row>
    <row r="4531" spans="4:4">
      <c r="D4531" s="131"/>
    </row>
    <row r="4532" spans="4:4">
      <c r="D4532" s="131"/>
    </row>
    <row r="4533" spans="4:4">
      <c r="D4533" s="131"/>
    </row>
    <row r="4534" spans="4:4">
      <c r="D4534" s="131"/>
    </row>
    <row r="4535" spans="4:4">
      <c r="D4535" s="131"/>
    </row>
    <row r="4536" spans="4:4">
      <c r="D4536" s="131"/>
    </row>
    <row r="4537" spans="4:4">
      <c r="D4537" s="131"/>
    </row>
    <row r="4538" spans="4:4">
      <c r="D4538" s="131"/>
    </row>
    <row r="4539" spans="4:4">
      <c r="D4539" s="131"/>
    </row>
    <row r="4540" spans="4:4">
      <c r="D4540" s="131"/>
    </row>
    <row r="4541" spans="4:4">
      <c r="D4541" s="131"/>
    </row>
    <row r="4542" spans="4:4">
      <c r="D4542" s="131"/>
    </row>
    <row r="4543" spans="4:4">
      <c r="D4543" s="131"/>
    </row>
    <row r="4544" spans="4:4">
      <c r="D4544" s="131"/>
    </row>
    <row r="4545" spans="4:4">
      <c r="D4545" s="131"/>
    </row>
    <row r="4546" spans="4:4">
      <c r="D4546" s="131"/>
    </row>
    <row r="4547" spans="4:4">
      <c r="D4547" s="131"/>
    </row>
    <row r="4548" spans="4:4">
      <c r="D4548" s="131"/>
    </row>
    <row r="4549" spans="4:4">
      <c r="D4549" s="131"/>
    </row>
    <row r="4550" spans="4:4">
      <c r="D4550" s="131"/>
    </row>
    <row r="4551" spans="4:4">
      <c r="D4551" s="131"/>
    </row>
    <row r="4552" spans="4:4">
      <c r="D4552" s="131"/>
    </row>
    <row r="4553" spans="4:4">
      <c r="D4553" s="131"/>
    </row>
    <row r="4554" spans="4:4">
      <c r="D4554" s="131"/>
    </row>
    <row r="4555" spans="4:4">
      <c r="D4555" s="131"/>
    </row>
    <row r="4556" spans="4:4">
      <c r="D4556" s="131"/>
    </row>
    <row r="4557" spans="4:4">
      <c r="D4557" s="131"/>
    </row>
    <row r="4558" spans="4:4">
      <c r="D4558" s="131"/>
    </row>
    <row r="4559" spans="4:4">
      <c r="D4559" s="131"/>
    </row>
    <row r="4560" spans="4:4">
      <c r="D4560" s="131"/>
    </row>
    <row r="4561" spans="4:4">
      <c r="D4561" s="131"/>
    </row>
    <row r="4562" spans="4:4">
      <c r="D4562" s="131"/>
    </row>
    <row r="4563" spans="4:4">
      <c r="D4563" s="131"/>
    </row>
    <row r="4564" spans="4:4">
      <c r="D4564" s="131"/>
    </row>
    <row r="4565" spans="4:4">
      <c r="D4565" s="131"/>
    </row>
    <row r="4566" spans="4:4">
      <c r="D4566" s="131"/>
    </row>
    <row r="4567" spans="4:4">
      <c r="D4567" s="131"/>
    </row>
    <row r="4568" spans="4:4">
      <c r="D4568" s="131"/>
    </row>
    <row r="4569" spans="4:4">
      <c r="D4569" s="131"/>
    </row>
    <row r="4570" spans="4:4">
      <c r="D4570" s="131"/>
    </row>
    <row r="4571" spans="4:4">
      <c r="D4571" s="131"/>
    </row>
    <row r="4572" spans="4:4">
      <c r="D4572" s="131"/>
    </row>
    <row r="4573" spans="4:4">
      <c r="D4573" s="131"/>
    </row>
    <row r="4574" spans="4:4">
      <c r="D4574" s="131"/>
    </row>
    <row r="4575" spans="4:4">
      <c r="D4575" s="131"/>
    </row>
    <row r="4576" spans="4:4">
      <c r="D4576" s="131"/>
    </row>
    <row r="4577" spans="4:4">
      <c r="D4577" s="131"/>
    </row>
    <row r="4578" spans="4:4">
      <c r="D4578" s="131"/>
    </row>
    <row r="4579" spans="4:4">
      <c r="D4579" s="131"/>
    </row>
    <row r="4580" spans="4:4">
      <c r="D4580" s="131"/>
    </row>
    <row r="4581" spans="4:4">
      <c r="D4581" s="131"/>
    </row>
    <row r="4582" spans="4:4">
      <c r="D4582" s="131"/>
    </row>
    <row r="4583" spans="4:4">
      <c r="D4583" s="131"/>
    </row>
    <row r="4584" spans="4:4">
      <c r="D4584" s="131"/>
    </row>
    <row r="4585" spans="4:4">
      <c r="D4585" s="131"/>
    </row>
    <row r="4586" spans="4:4">
      <c r="D4586" s="131"/>
    </row>
    <row r="4587" spans="4:4">
      <c r="D4587" s="131"/>
    </row>
    <row r="4588" spans="4:4">
      <c r="D4588" s="131"/>
    </row>
    <row r="4589" spans="4:4">
      <c r="D4589" s="131"/>
    </row>
    <row r="4590" spans="4:4">
      <c r="D4590" s="131"/>
    </row>
    <row r="4591" spans="4:4">
      <c r="D4591" s="131"/>
    </row>
    <row r="4592" spans="4:4">
      <c r="D4592" s="131"/>
    </row>
    <row r="4593" spans="4:4">
      <c r="D4593" s="131"/>
    </row>
    <row r="4594" spans="4:4">
      <c r="D4594" s="131"/>
    </row>
    <row r="4595" spans="4:4">
      <c r="D4595" s="131"/>
    </row>
    <row r="4596" spans="4:4">
      <c r="D4596" s="131"/>
    </row>
    <row r="4597" spans="4:4">
      <c r="D4597" s="131"/>
    </row>
    <row r="4598" spans="4:4">
      <c r="D4598" s="131"/>
    </row>
    <row r="4599" spans="4:4">
      <c r="D4599" s="131"/>
    </row>
    <row r="4600" spans="4:4">
      <c r="D4600" s="131"/>
    </row>
    <row r="4601" spans="4:4">
      <c r="D4601" s="131"/>
    </row>
    <row r="4602" spans="4:4">
      <c r="D4602" s="131"/>
    </row>
    <row r="4603" spans="4:4">
      <c r="D4603" s="131"/>
    </row>
    <row r="4604" spans="4:4">
      <c r="D4604" s="131"/>
    </row>
    <row r="4605" spans="4:4">
      <c r="D4605" s="131"/>
    </row>
    <row r="4606" spans="4:4">
      <c r="D4606" s="131"/>
    </row>
    <row r="4607" spans="4:4">
      <c r="D4607" s="131"/>
    </row>
    <row r="4608" spans="4:4">
      <c r="D4608" s="131"/>
    </row>
    <row r="4609" spans="4:4">
      <c r="D4609" s="131"/>
    </row>
    <row r="4610" spans="4:4">
      <c r="D4610" s="131"/>
    </row>
    <row r="4611" spans="4:4">
      <c r="D4611" s="131"/>
    </row>
    <row r="4612" spans="4:4">
      <c r="D4612" s="131"/>
    </row>
    <row r="4613" spans="4:4">
      <c r="D4613" s="131"/>
    </row>
    <row r="4614" spans="4:4">
      <c r="D4614" s="131"/>
    </row>
    <row r="4615" spans="4:4">
      <c r="D4615" s="131"/>
    </row>
    <row r="4616" spans="4:4">
      <c r="D4616" s="131"/>
    </row>
    <row r="4617" spans="4:4">
      <c r="D4617" s="131"/>
    </row>
    <row r="4618" spans="4:4">
      <c r="D4618" s="131"/>
    </row>
    <row r="4619" spans="4:4">
      <c r="D4619" s="131"/>
    </row>
    <row r="4620" spans="4:4">
      <c r="D4620" s="131"/>
    </row>
    <row r="4621" spans="4:4">
      <c r="D4621" s="131"/>
    </row>
    <row r="4622" spans="4:4">
      <c r="D4622" s="131"/>
    </row>
    <row r="4623" spans="4:4">
      <c r="D4623" s="131"/>
    </row>
    <row r="4624" spans="4:4">
      <c r="D4624" s="131"/>
    </row>
    <row r="4625" spans="4:4">
      <c r="D4625" s="131"/>
    </row>
    <row r="4626" spans="4:4">
      <c r="D4626" s="131"/>
    </row>
    <row r="4627" spans="4:4">
      <c r="D4627" s="131"/>
    </row>
    <row r="4628" spans="4:4">
      <c r="D4628" s="131"/>
    </row>
    <row r="4629" spans="4:4">
      <c r="D4629" s="131"/>
    </row>
    <row r="4630" spans="4:4">
      <c r="D4630" s="131"/>
    </row>
    <row r="4631" spans="4:4">
      <c r="D4631" s="131"/>
    </row>
    <row r="4632" spans="4:4">
      <c r="D4632" s="131"/>
    </row>
    <row r="4633" spans="4:4">
      <c r="D4633" s="131"/>
    </row>
    <row r="4634" spans="4:4">
      <c r="D4634" s="131"/>
    </row>
    <row r="4635" spans="4:4">
      <c r="D4635" s="131"/>
    </row>
    <row r="4636" spans="4:4">
      <c r="D4636" s="131"/>
    </row>
    <row r="4637" spans="4:4">
      <c r="D4637" s="131"/>
    </row>
    <row r="4638" spans="4:4">
      <c r="D4638" s="131"/>
    </row>
    <row r="4639" spans="4:4">
      <c r="D4639" s="131"/>
    </row>
    <row r="4640" spans="4:4">
      <c r="D4640" s="131"/>
    </row>
    <row r="4641" spans="4:4">
      <c r="D4641" s="131"/>
    </row>
    <row r="4642" spans="4:4">
      <c r="D4642" s="131"/>
    </row>
    <row r="4643" spans="4:4">
      <c r="D4643" s="131"/>
    </row>
    <row r="4644" spans="4:4">
      <c r="D4644" s="131"/>
    </row>
    <row r="4645" spans="4:4">
      <c r="D4645" s="131"/>
    </row>
    <row r="4646" spans="4:4">
      <c r="D4646" s="131"/>
    </row>
    <row r="4647" spans="4:4">
      <c r="D4647" s="131"/>
    </row>
    <row r="4648" spans="4:4">
      <c r="D4648" s="131"/>
    </row>
    <row r="4649" spans="4:4">
      <c r="D4649" s="131"/>
    </row>
    <row r="4650" spans="4:4">
      <c r="D4650" s="131"/>
    </row>
    <row r="4651" spans="4:4">
      <c r="D4651" s="131"/>
    </row>
    <row r="4652" spans="4:4">
      <c r="D4652" s="131"/>
    </row>
    <row r="4653" spans="4:4">
      <c r="D4653" s="131"/>
    </row>
    <row r="4654" spans="4:4">
      <c r="D4654" s="131"/>
    </row>
    <row r="4655" spans="4:4">
      <c r="D4655" s="131"/>
    </row>
    <row r="4656" spans="4:4">
      <c r="D4656" s="131"/>
    </row>
    <row r="4657" spans="4:4">
      <c r="D4657" s="131"/>
    </row>
    <row r="4658" spans="4:4">
      <c r="D4658" s="131"/>
    </row>
    <row r="4659" spans="4:4">
      <c r="D4659" s="131"/>
    </row>
    <row r="4660" spans="4:4">
      <c r="D4660" s="131"/>
    </row>
    <row r="4661" spans="4:4">
      <c r="D4661" s="131"/>
    </row>
    <row r="4662" spans="4:4">
      <c r="D4662" s="131"/>
    </row>
    <row r="4663" spans="4:4">
      <c r="D4663" s="131"/>
    </row>
    <row r="4664" spans="4:4">
      <c r="D4664" s="131"/>
    </row>
    <row r="4665" spans="4:4">
      <c r="D4665" s="131"/>
    </row>
    <row r="4666" spans="4:4">
      <c r="D4666" s="131"/>
    </row>
    <row r="4667" spans="4:4">
      <c r="D4667" s="131"/>
    </row>
    <row r="4668" spans="4:4">
      <c r="D4668" s="131"/>
    </row>
    <row r="4669" spans="4:4">
      <c r="D4669" s="131"/>
    </row>
    <row r="4670" spans="4:4">
      <c r="D4670" s="131"/>
    </row>
    <row r="4671" spans="4:4">
      <c r="D4671" s="131"/>
    </row>
    <row r="4672" spans="4:4">
      <c r="D4672" s="131"/>
    </row>
    <row r="4673" spans="4:4">
      <c r="D4673" s="131"/>
    </row>
    <row r="4674" spans="4:4">
      <c r="D4674" s="131"/>
    </row>
    <row r="4675" spans="4:4">
      <c r="D4675" s="131"/>
    </row>
    <row r="4676" spans="4:4">
      <c r="D4676" s="131"/>
    </row>
    <row r="4677" spans="4:4">
      <c r="D4677" s="131"/>
    </row>
    <row r="4678" spans="4:4">
      <c r="D4678" s="131"/>
    </row>
    <row r="4679" spans="4:4">
      <c r="D4679" s="131"/>
    </row>
    <row r="4680" spans="4:4">
      <c r="D4680" s="131"/>
    </row>
    <row r="4681" spans="4:4">
      <c r="D4681" s="131"/>
    </row>
    <row r="4682" spans="4:4">
      <c r="D4682" s="131"/>
    </row>
    <row r="4683" spans="4:4">
      <c r="D4683" s="131"/>
    </row>
    <row r="4684" spans="4:4">
      <c r="D4684" s="131"/>
    </row>
    <row r="4685" spans="4:4">
      <c r="D4685" s="131"/>
    </row>
    <row r="4686" spans="4:4">
      <c r="D4686" s="131"/>
    </row>
    <row r="4687" spans="4:4">
      <c r="D4687" s="131"/>
    </row>
    <row r="4688" spans="4:4">
      <c r="D4688" s="131"/>
    </row>
    <row r="4689" spans="4:4">
      <c r="D4689" s="131"/>
    </row>
    <row r="4690" spans="4:4">
      <c r="D4690" s="131"/>
    </row>
    <row r="4691" spans="4:4">
      <c r="D4691" s="131"/>
    </row>
    <row r="4692" spans="4:4">
      <c r="D4692" s="131"/>
    </row>
    <row r="4693" spans="4:4">
      <c r="D4693" s="131"/>
    </row>
    <row r="4694" spans="4:4">
      <c r="D4694" s="131"/>
    </row>
    <row r="4695" spans="4:4">
      <c r="D4695" s="131"/>
    </row>
    <row r="4696" spans="4:4">
      <c r="D4696" s="131"/>
    </row>
    <row r="4697" spans="4:4">
      <c r="D4697" s="131"/>
    </row>
    <row r="4698" spans="4:4">
      <c r="D4698" s="131"/>
    </row>
    <row r="4699" spans="4:4">
      <c r="D4699" s="131"/>
    </row>
    <row r="4700" spans="4:4">
      <c r="D4700" s="131"/>
    </row>
    <row r="4701" spans="4:4">
      <c r="D4701" s="131"/>
    </row>
    <row r="4702" spans="4:4">
      <c r="D4702" s="131"/>
    </row>
    <row r="4703" spans="4:4">
      <c r="D4703" s="131"/>
    </row>
    <row r="4704" spans="4:4">
      <c r="D4704" s="131"/>
    </row>
    <row r="4705" spans="4:4">
      <c r="D4705" s="131"/>
    </row>
    <row r="4706" spans="4:4">
      <c r="D4706" s="131"/>
    </row>
    <row r="4707" spans="4:4">
      <c r="D4707" s="131"/>
    </row>
    <row r="4708" spans="4:4">
      <c r="D4708" s="131"/>
    </row>
    <row r="4709" spans="4:4">
      <c r="D4709" s="131"/>
    </row>
    <row r="4710" spans="4:4">
      <c r="D4710" s="131"/>
    </row>
    <row r="4711" spans="4:4">
      <c r="D4711" s="131"/>
    </row>
    <row r="4712" spans="4:4">
      <c r="D4712" s="131"/>
    </row>
    <row r="4713" spans="4:4">
      <c r="D4713" s="131"/>
    </row>
    <row r="4714" spans="4:4">
      <c r="D4714" s="131"/>
    </row>
    <row r="4715" spans="4:4">
      <c r="D4715" s="131"/>
    </row>
    <row r="4716" spans="4:4">
      <c r="D4716" s="131"/>
    </row>
    <row r="4717" spans="4:4">
      <c r="D4717" s="131"/>
    </row>
    <row r="4718" spans="4:4">
      <c r="D4718" s="131"/>
    </row>
    <row r="4719" spans="4:4">
      <c r="D4719" s="131"/>
    </row>
    <row r="4720" spans="4:4">
      <c r="D4720" s="131"/>
    </row>
    <row r="4721" spans="4:4">
      <c r="D4721" s="131"/>
    </row>
    <row r="4722" spans="4:4">
      <c r="D4722" s="131"/>
    </row>
    <row r="4723" spans="4:4">
      <c r="D4723" s="131"/>
    </row>
    <row r="4724" spans="4:4">
      <c r="D4724" s="131"/>
    </row>
    <row r="4725" spans="4:4">
      <c r="D4725" s="131"/>
    </row>
    <row r="4726" spans="4:4">
      <c r="D4726" s="131"/>
    </row>
    <row r="4727" spans="4:4">
      <c r="D4727" s="131"/>
    </row>
    <row r="4728" spans="4:4">
      <c r="D4728" s="131"/>
    </row>
    <row r="4729" spans="4:4">
      <c r="D4729" s="131"/>
    </row>
    <row r="4730" spans="4:4">
      <c r="D4730" s="131"/>
    </row>
    <row r="4731" spans="4:4">
      <c r="D4731" s="131"/>
    </row>
    <row r="4732" spans="4:4">
      <c r="D4732" s="131"/>
    </row>
    <row r="4733" spans="4:4">
      <c r="D4733" s="131"/>
    </row>
    <row r="4734" spans="4:4">
      <c r="D4734" s="131"/>
    </row>
    <row r="4735" spans="4:4">
      <c r="D4735" s="131"/>
    </row>
    <row r="4736" spans="4:4">
      <c r="D4736" s="131"/>
    </row>
    <row r="4737" spans="4:4">
      <c r="D4737" s="131"/>
    </row>
    <row r="4738" spans="4:4">
      <c r="D4738" s="131"/>
    </row>
    <row r="4739" spans="4:4">
      <c r="D4739" s="131"/>
    </row>
    <row r="4740" spans="4:4">
      <c r="D4740" s="131"/>
    </row>
    <row r="4741" spans="4:4">
      <c r="D4741" s="131"/>
    </row>
    <row r="4742" spans="4:4">
      <c r="D4742" s="131"/>
    </row>
    <row r="4743" spans="4:4">
      <c r="D4743" s="131"/>
    </row>
    <row r="4744" spans="4:4">
      <c r="D4744" s="131"/>
    </row>
    <row r="4745" spans="4:4">
      <c r="D4745" s="131"/>
    </row>
    <row r="4746" spans="4:4">
      <c r="D4746" s="131"/>
    </row>
    <row r="4747" spans="4:4">
      <c r="D4747" s="131"/>
    </row>
    <row r="4748" spans="4:4">
      <c r="D4748" s="131"/>
    </row>
    <row r="4749" spans="4:4">
      <c r="D4749" s="131"/>
    </row>
    <row r="4750" spans="4:4">
      <c r="D4750" s="131"/>
    </row>
    <row r="4751" spans="4:4">
      <c r="D4751" s="131"/>
    </row>
    <row r="4752" spans="4:4">
      <c r="D4752" s="131"/>
    </row>
    <row r="4753" spans="4:4">
      <c r="D4753" s="131"/>
    </row>
    <row r="4754" spans="4:4">
      <c r="D4754" s="131"/>
    </row>
    <row r="4755" spans="4:4">
      <c r="D4755" s="131"/>
    </row>
    <row r="4756" spans="4:4">
      <c r="D4756" s="131"/>
    </row>
    <row r="4757" spans="4:4">
      <c r="D4757" s="131"/>
    </row>
    <row r="4758" spans="4:4">
      <c r="D4758" s="131"/>
    </row>
    <row r="4759" spans="4:4">
      <c r="D4759" s="131"/>
    </row>
    <row r="4760" spans="4:4">
      <c r="D4760" s="131"/>
    </row>
    <row r="4761" spans="4:4">
      <c r="D4761" s="131"/>
    </row>
    <row r="4762" spans="4:4">
      <c r="D4762" s="131"/>
    </row>
    <row r="4763" spans="4:4">
      <c r="D4763" s="131"/>
    </row>
    <row r="4764" spans="4:4">
      <c r="D4764" s="131"/>
    </row>
    <row r="4765" spans="4:4">
      <c r="D4765" s="131"/>
    </row>
    <row r="4766" spans="4:4">
      <c r="D4766" s="131"/>
    </row>
    <row r="4767" spans="4:4">
      <c r="D4767" s="131"/>
    </row>
    <row r="4768" spans="4:4">
      <c r="D4768" s="131"/>
    </row>
    <row r="4769" spans="4:4">
      <c r="D4769" s="131"/>
    </row>
    <row r="4770" spans="4:4">
      <c r="D4770" s="131"/>
    </row>
    <row r="4771" spans="4:4">
      <c r="D4771" s="131"/>
    </row>
    <row r="4772" spans="4:4">
      <c r="D4772" s="131"/>
    </row>
    <row r="4773" spans="4:4">
      <c r="D4773" s="131"/>
    </row>
    <row r="4774" spans="4:4">
      <c r="D4774" s="131"/>
    </row>
    <row r="4775" spans="4:4">
      <c r="D4775" s="131"/>
    </row>
    <row r="4776" spans="4:4">
      <c r="D4776" s="131"/>
    </row>
    <row r="4777" spans="4:4">
      <c r="D4777" s="131"/>
    </row>
    <row r="4778" spans="4:4">
      <c r="D4778" s="131"/>
    </row>
    <row r="4779" spans="4:4">
      <c r="D4779" s="131"/>
    </row>
    <row r="4780" spans="4:4">
      <c r="D4780" s="131"/>
    </row>
    <row r="4781" spans="4:4">
      <c r="D4781" s="131"/>
    </row>
    <row r="4782" spans="4:4">
      <c r="D4782" s="131"/>
    </row>
    <row r="4783" spans="4:4">
      <c r="D4783" s="131"/>
    </row>
    <row r="4784" spans="4:4">
      <c r="D4784" s="131"/>
    </row>
    <row r="4785" spans="4:4">
      <c r="D4785" s="131"/>
    </row>
    <row r="4786" spans="4:4">
      <c r="D4786" s="131"/>
    </row>
    <row r="4787" spans="4:4">
      <c r="D4787" s="131"/>
    </row>
    <row r="4788" spans="4:4">
      <c r="D4788" s="131"/>
    </row>
    <row r="4789" spans="4:4">
      <c r="D4789" s="131"/>
    </row>
    <row r="4790" spans="4:4">
      <c r="D4790" s="131"/>
    </row>
    <row r="4791" spans="4:4">
      <c r="D4791" s="131"/>
    </row>
    <row r="4792" spans="4:4">
      <c r="D4792" s="131"/>
    </row>
    <row r="4793" spans="4:4">
      <c r="D4793" s="131"/>
    </row>
    <row r="4794" spans="4:4">
      <c r="D4794" s="131"/>
    </row>
    <row r="4795" spans="4:4">
      <c r="D4795" s="131"/>
    </row>
    <row r="4796" spans="4:4">
      <c r="D4796" s="131"/>
    </row>
    <row r="4797" spans="4:4">
      <c r="D4797" s="131"/>
    </row>
    <row r="4798" spans="4:4">
      <c r="D4798" s="131"/>
    </row>
    <row r="4799" spans="4:4">
      <c r="D4799" s="131"/>
    </row>
    <row r="4800" spans="4:4">
      <c r="D4800" s="131"/>
    </row>
    <row r="4801" spans="4:4">
      <c r="D4801" s="131"/>
    </row>
    <row r="4802" spans="4:4">
      <c r="D4802" s="131"/>
    </row>
    <row r="4803" spans="4:4">
      <c r="D4803" s="131"/>
    </row>
    <row r="4804" spans="4:4">
      <c r="D4804" s="131"/>
    </row>
    <row r="4805" spans="4:4">
      <c r="D4805" s="131"/>
    </row>
    <row r="4806" spans="4:4">
      <c r="D4806" s="131"/>
    </row>
    <row r="4807" spans="4:4">
      <c r="D4807" s="131"/>
    </row>
    <row r="4808" spans="4:4">
      <c r="D4808" s="131"/>
    </row>
    <row r="4809" spans="4:4">
      <c r="D4809" s="131"/>
    </row>
    <row r="4810" spans="4:4">
      <c r="D4810" s="131"/>
    </row>
    <row r="4811" spans="4:4">
      <c r="D4811" s="131"/>
    </row>
    <row r="4812" spans="4:4">
      <c r="D4812" s="131"/>
    </row>
    <row r="4813" spans="4:4">
      <c r="D4813" s="131"/>
    </row>
    <row r="4814" spans="4:4">
      <c r="D4814" s="131"/>
    </row>
    <row r="4815" spans="4:4">
      <c r="D4815" s="131"/>
    </row>
    <row r="4816" spans="4:4">
      <c r="D4816" s="131"/>
    </row>
    <row r="4817" spans="4:4">
      <c r="D4817" s="131"/>
    </row>
    <row r="4818" spans="4:4">
      <c r="D4818" s="131"/>
    </row>
    <row r="4819" spans="4:4">
      <c r="D4819" s="131"/>
    </row>
    <row r="4820" spans="4:4">
      <c r="D4820" s="131"/>
    </row>
    <row r="4821" spans="4:4">
      <c r="D4821" s="131"/>
    </row>
    <row r="4822" spans="4:4">
      <c r="D4822" s="131"/>
    </row>
    <row r="4823" spans="4:4">
      <c r="D4823" s="131"/>
    </row>
    <row r="4824" spans="4:4">
      <c r="D4824" s="131"/>
    </row>
    <row r="4825" spans="4:4">
      <c r="D4825" s="131"/>
    </row>
    <row r="4826" spans="4:4">
      <c r="D4826" s="131"/>
    </row>
    <row r="4827" spans="4:4">
      <c r="D4827" s="131"/>
    </row>
    <row r="4828" spans="4:4">
      <c r="D4828" s="131"/>
    </row>
    <row r="4829" spans="4:4">
      <c r="D4829" s="131"/>
    </row>
    <row r="4830" spans="4:4">
      <c r="D4830" s="131"/>
    </row>
    <row r="4831" spans="4:4">
      <c r="D4831" s="131"/>
    </row>
    <row r="4832" spans="4:4">
      <c r="D4832" s="131"/>
    </row>
    <row r="4833" spans="4:4">
      <c r="D4833" s="131"/>
    </row>
    <row r="4834" spans="4:4">
      <c r="D4834" s="131"/>
    </row>
    <row r="4835" spans="4:4">
      <c r="D4835" s="131"/>
    </row>
    <row r="4836" spans="4:4">
      <c r="D4836" s="131"/>
    </row>
    <row r="4837" spans="4:4">
      <c r="D4837" s="131"/>
    </row>
    <row r="4838" spans="4:4">
      <c r="D4838" s="131"/>
    </row>
    <row r="4839" spans="4:4">
      <c r="D4839" s="131"/>
    </row>
    <row r="4840" spans="4:4">
      <c r="D4840" s="131"/>
    </row>
    <row r="4841" spans="4:4">
      <c r="D4841" s="131"/>
    </row>
    <row r="4842" spans="4:4">
      <c r="D4842" s="131"/>
    </row>
    <row r="4843" spans="4:4">
      <c r="D4843" s="131"/>
    </row>
    <row r="4844" spans="4:4">
      <c r="D4844" s="131"/>
    </row>
    <row r="4845" spans="4:4">
      <c r="D4845" s="131"/>
    </row>
    <row r="4846" spans="4:4">
      <c r="D4846" s="131"/>
    </row>
    <row r="4847" spans="4:4">
      <c r="D4847" s="131"/>
    </row>
    <row r="4848" spans="4:4">
      <c r="D4848" s="131"/>
    </row>
    <row r="4849" spans="4:4">
      <c r="D4849" s="131"/>
    </row>
    <row r="4850" spans="4:4">
      <c r="D4850" s="131"/>
    </row>
    <row r="4851" spans="4:4">
      <c r="D4851" s="131"/>
    </row>
    <row r="4852" spans="4:4">
      <c r="D4852" s="131"/>
    </row>
    <row r="4853" spans="4:4">
      <c r="D4853" s="131"/>
    </row>
    <row r="4854" spans="4:4">
      <c r="D4854" s="131"/>
    </row>
    <row r="4855" spans="4:4">
      <c r="D4855" s="131"/>
    </row>
    <row r="4856" spans="4:4">
      <c r="D4856" s="131"/>
    </row>
    <row r="4857" spans="4:4">
      <c r="D4857" s="131"/>
    </row>
    <row r="4858" spans="4:4">
      <c r="D4858" s="131"/>
    </row>
    <row r="4859" spans="4:4">
      <c r="D4859" s="131"/>
    </row>
    <row r="4860" spans="4:4">
      <c r="D4860" s="131"/>
    </row>
    <row r="4861" spans="4:4">
      <c r="D4861" s="131"/>
    </row>
    <row r="4862" spans="4:4">
      <c r="D4862" s="131"/>
    </row>
    <row r="4863" spans="4:4">
      <c r="D4863" s="131"/>
    </row>
    <row r="4864" spans="4:4">
      <c r="D4864" s="131"/>
    </row>
    <row r="4865" spans="4:4">
      <c r="D4865" s="131"/>
    </row>
    <row r="4866" spans="4:4">
      <c r="D4866" s="131"/>
    </row>
    <row r="4867" spans="4:4">
      <c r="D4867" s="131"/>
    </row>
    <row r="4868" spans="4:4">
      <c r="D4868" s="131"/>
    </row>
    <row r="4869" spans="4:4">
      <c r="D4869" s="131"/>
    </row>
    <row r="4870" spans="4:4">
      <c r="D4870" s="131"/>
    </row>
    <row r="4871" spans="4:4">
      <c r="D4871" s="131"/>
    </row>
    <row r="4872" spans="4:4">
      <c r="D4872" s="131"/>
    </row>
    <row r="4873" spans="4:4">
      <c r="D4873" s="131"/>
    </row>
    <row r="4874" spans="4:4">
      <c r="D4874" s="131"/>
    </row>
    <row r="4875" spans="4:4">
      <c r="D4875" s="131"/>
    </row>
    <row r="4876" spans="4:4">
      <c r="D4876" s="131"/>
    </row>
    <row r="4877" spans="4:4">
      <c r="D4877" s="131"/>
    </row>
    <row r="4878" spans="4:4">
      <c r="D4878" s="131"/>
    </row>
    <row r="4879" spans="4:4">
      <c r="D4879" s="131"/>
    </row>
    <row r="4880" spans="4:4">
      <c r="D4880" s="131"/>
    </row>
    <row r="4881" spans="4:4">
      <c r="D4881" s="131"/>
    </row>
    <row r="4882" spans="4:4">
      <c r="D4882" s="131"/>
    </row>
    <row r="4883" spans="4:4">
      <c r="D4883" s="131"/>
    </row>
    <row r="4884" spans="4:4">
      <c r="D4884" s="131"/>
    </row>
    <row r="4885" spans="4:4">
      <c r="D4885" s="131"/>
    </row>
    <row r="4886" spans="4:4">
      <c r="D4886" s="131"/>
    </row>
    <row r="4887" spans="4:4">
      <c r="D4887" s="131"/>
    </row>
    <row r="4888" spans="4:4">
      <c r="D4888" s="131"/>
    </row>
    <row r="4889" spans="4:4">
      <c r="D4889" s="131"/>
    </row>
    <row r="4890" spans="4:4">
      <c r="D4890" s="131"/>
    </row>
    <row r="4891" spans="4:4">
      <c r="D4891" s="131"/>
    </row>
    <row r="4892" spans="4:4">
      <c r="D4892" s="131"/>
    </row>
    <row r="4893" spans="4:4">
      <c r="D4893" s="131"/>
    </row>
    <row r="4894" spans="4:4">
      <c r="D4894" s="131"/>
    </row>
    <row r="4895" spans="4:4">
      <c r="D4895" s="131"/>
    </row>
    <row r="4896" spans="4:4">
      <c r="D4896" s="131"/>
    </row>
    <row r="4897" spans="4:4">
      <c r="D4897" s="131"/>
    </row>
    <row r="4898" spans="4:4">
      <c r="D4898" s="131"/>
    </row>
    <row r="4899" spans="4:4">
      <c r="D4899" s="131"/>
    </row>
    <row r="4900" spans="4:4">
      <c r="D4900" s="131"/>
    </row>
    <row r="4901" spans="4:4">
      <c r="D4901" s="131"/>
    </row>
    <row r="4902" spans="4:4">
      <c r="D4902" s="131"/>
    </row>
    <row r="4903" spans="4:4">
      <c r="D4903" s="131"/>
    </row>
    <row r="4904" spans="4:4">
      <c r="D4904" s="131"/>
    </row>
    <row r="4905" spans="4:4">
      <c r="D4905" s="131"/>
    </row>
    <row r="4906" spans="4:4">
      <c r="D4906" s="131"/>
    </row>
    <row r="4907" spans="4:4">
      <c r="D4907" s="131"/>
    </row>
    <row r="4908" spans="4:4">
      <c r="D4908" s="131"/>
    </row>
    <row r="4909" spans="4:4">
      <c r="D4909" s="131"/>
    </row>
    <row r="4910" spans="4:4">
      <c r="D4910" s="131"/>
    </row>
    <row r="4911" spans="4:4">
      <c r="D4911" s="131"/>
    </row>
    <row r="4912" spans="4:4">
      <c r="D4912" s="131"/>
    </row>
    <row r="4913" spans="4:4">
      <c r="D4913" s="131"/>
    </row>
    <row r="4914" spans="4:4">
      <c r="D4914" s="131"/>
    </row>
    <row r="4915" spans="4:4">
      <c r="D4915" s="131"/>
    </row>
    <row r="4916" spans="4:4">
      <c r="D4916" s="131"/>
    </row>
    <row r="4917" spans="4:4">
      <c r="D4917" s="131"/>
    </row>
    <row r="4918" spans="4:4">
      <c r="D4918" s="131"/>
    </row>
    <row r="4919" spans="4:4">
      <c r="D4919" s="131"/>
    </row>
    <row r="4920" spans="4:4">
      <c r="D4920" s="131"/>
    </row>
    <row r="4921" spans="4:4">
      <c r="D4921" s="131"/>
    </row>
    <row r="4922" spans="4:4">
      <c r="D4922" s="131"/>
    </row>
    <row r="4923" spans="4:4">
      <c r="D4923" s="131"/>
    </row>
    <row r="4924" spans="4:4">
      <c r="D4924" s="131"/>
    </row>
    <row r="4925" spans="4:4">
      <c r="D4925" s="131"/>
    </row>
    <row r="4926" spans="4:4">
      <c r="D4926" s="131"/>
    </row>
    <row r="4927" spans="4:4">
      <c r="D4927" s="131"/>
    </row>
    <row r="4928" spans="4:4">
      <c r="D4928" s="131"/>
    </row>
    <row r="4929" spans="4:4">
      <c r="D4929" s="131"/>
    </row>
    <row r="4930" spans="4:4">
      <c r="D4930" s="131"/>
    </row>
    <row r="4931" spans="4:4">
      <c r="D4931" s="131"/>
    </row>
    <row r="4932" spans="4:4">
      <c r="D4932" s="131"/>
    </row>
    <row r="4933" spans="4:4">
      <c r="D4933" s="131"/>
    </row>
    <row r="4934" spans="4:4">
      <c r="D4934" s="131"/>
    </row>
    <row r="4935" spans="4:4">
      <c r="D4935" s="131"/>
    </row>
    <row r="4936" spans="4:4">
      <c r="D4936" s="131"/>
    </row>
    <row r="4937" spans="4:4">
      <c r="D4937" s="131"/>
    </row>
    <row r="4938" spans="4:4">
      <c r="D4938" s="131"/>
    </row>
    <row r="4939" spans="4:4">
      <c r="D4939" s="131"/>
    </row>
    <row r="4940" spans="4:4">
      <c r="D4940" s="131"/>
    </row>
    <row r="4941" spans="4:4">
      <c r="D4941" s="131"/>
    </row>
    <row r="4942" spans="4:4">
      <c r="D4942" s="131"/>
    </row>
    <row r="4943" spans="4:4">
      <c r="D4943" s="131"/>
    </row>
    <row r="4944" spans="4:4">
      <c r="D4944" s="131"/>
    </row>
    <row r="4945" spans="4:4">
      <c r="D4945" s="131"/>
    </row>
    <row r="4946" spans="4:4">
      <c r="D4946" s="131"/>
    </row>
    <row r="4947" spans="4:4">
      <c r="D4947" s="131"/>
    </row>
    <row r="4948" spans="4:4">
      <c r="D4948" s="131"/>
    </row>
    <row r="4949" spans="4:4">
      <c r="D4949" s="131"/>
    </row>
    <row r="4950" spans="4:4">
      <c r="D4950" s="131"/>
    </row>
    <row r="4951" spans="4:4">
      <c r="D4951" s="131"/>
    </row>
    <row r="4952" spans="4:4">
      <c r="D4952" s="131"/>
    </row>
    <row r="4953" spans="4:4">
      <c r="D4953" s="131"/>
    </row>
    <row r="4954" spans="4:4">
      <c r="D4954" s="131"/>
    </row>
    <row r="4955" spans="4:4">
      <c r="D4955" s="131"/>
    </row>
    <row r="4956" spans="4:4">
      <c r="D4956" s="131"/>
    </row>
    <row r="4957" spans="4:4">
      <c r="D4957" s="131"/>
    </row>
    <row r="4958" spans="4:4">
      <c r="D4958" s="131"/>
    </row>
    <row r="4959" spans="4:4">
      <c r="D4959" s="131"/>
    </row>
    <row r="4960" spans="4:4">
      <c r="D4960" s="131"/>
    </row>
    <row r="4961" spans="4:4">
      <c r="D4961" s="131"/>
    </row>
    <row r="4962" spans="4:4">
      <c r="D4962" s="131"/>
    </row>
    <row r="4963" spans="4:4">
      <c r="D4963" s="131"/>
    </row>
    <row r="4964" spans="4:4">
      <c r="D4964" s="131"/>
    </row>
    <row r="4965" spans="4:4">
      <c r="D4965" s="131"/>
    </row>
    <row r="4966" spans="4:4">
      <c r="D4966" s="131"/>
    </row>
    <row r="4967" spans="4:4">
      <c r="D4967" s="131"/>
    </row>
    <row r="4968" spans="4:4">
      <c r="D4968" s="131"/>
    </row>
    <row r="4969" spans="4:4">
      <c r="D4969" s="131"/>
    </row>
    <row r="4970" spans="4:4">
      <c r="D4970" s="131"/>
    </row>
    <row r="4971" spans="4:4">
      <c r="D4971" s="131"/>
    </row>
    <row r="4972" spans="4:4">
      <c r="D4972" s="131"/>
    </row>
    <row r="4973" spans="4:4">
      <c r="D4973" s="131"/>
    </row>
    <row r="4974" spans="4:4">
      <c r="D4974" s="131"/>
    </row>
    <row r="4975" spans="4:4">
      <c r="D4975" s="131"/>
    </row>
    <row r="4976" spans="4:4">
      <c r="D4976" s="131"/>
    </row>
    <row r="4977" spans="4:4">
      <c r="D4977" s="131"/>
    </row>
    <row r="4978" spans="4:4">
      <c r="D4978" s="131"/>
    </row>
    <row r="4979" spans="4:4">
      <c r="D4979" s="131"/>
    </row>
    <row r="4980" spans="4:4">
      <c r="D4980" s="131"/>
    </row>
    <row r="4981" spans="4:4">
      <c r="D4981" s="131"/>
    </row>
    <row r="4982" spans="4:4">
      <c r="D4982" s="131"/>
    </row>
    <row r="4983" spans="4:4">
      <c r="D4983" s="131"/>
    </row>
    <row r="4984" spans="4:4">
      <c r="D4984" s="131"/>
    </row>
    <row r="4985" spans="4:4">
      <c r="D4985" s="131"/>
    </row>
    <row r="4986" spans="4:4">
      <c r="D4986" s="131"/>
    </row>
    <row r="4987" spans="4:4">
      <c r="D4987" s="131"/>
    </row>
    <row r="4988" spans="4:4">
      <c r="D4988" s="131"/>
    </row>
    <row r="4989" spans="4:4">
      <c r="D4989" s="131"/>
    </row>
    <row r="4990" spans="4:4">
      <c r="D4990" s="131"/>
    </row>
    <row r="4991" spans="4:4">
      <c r="D4991" s="131"/>
    </row>
    <row r="4992" spans="4:4">
      <c r="D4992" s="131"/>
    </row>
    <row r="4993" spans="4:4">
      <c r="D4993" s="131"/>
    </row>
    <row r="4994" spans="4:4">
      <c r="D4994" s="131"/>
    </row>
    <row r="4995" spans="4:4">
      <c r="D4995" s="131"/>
    </row>
    <row r="4996" spans="4:4">
      <c r="D4996" s="131"/>
    </row>
    <row r="4997" spans="4:4">
      <c r="D4997" s="131"/>
    </row>
    <row r="4998" spans="4:4">
      <c r="D4998" s="131"/>
    </row>
    <row r="4999" spans="4:4">
      <c r="D4999" s="131"/>
    </row>
    <row r="5000" spans="4:4">
      <c r="D5000" s="131"/>
    </row>
  </sheetData>
  <sheetProtection algorithmName="SHA-512" hashValue="P8SBH2fGgMZiYF0M+7CM9ewKtPWl5xhZqUD/emQZXd/D13gWXejQ+JM4iEeLbiITAhjRxRO/9Vak3PfbY3dsDg==" saltValue="JhIJOSJ9u+c7ctzmuxu9/g==" spinCount="100000" sheet="1" objects="1" scenarios="1" selectLockedCells="1"/>
  <mergeCells count="24">
    <mergeCell ref="C414:G414"/>
    <mergeCell ref="C290:G290"/>
    <mergeCell ref="C308:G308"/>
    <mergeCell ref="C310:G310"/>
    <mergeCell ref="C321:G321"/>
    <mergeCell ref="C324:G324"/>
    <mergeCell ref="C373:G373"/>
    <mergeCell ref="C382:G382"/>
    <mergeCell ref="C409:G409"/>
    <mergeCell ref="C410:G410"/>
    <mergeCell ref="C411:G411"/>
    <mergeCell ref="C412:G412"/>
    <mergeCell ref="C257:G257"/>
    <mergeCell ref="A1:G1"/>
    <mergeCell ref="C2:G2"/>
    <mergeCell ref="C3:G3"/>
    <mergeCell ref="C4:G4"/>
    <mergeCell ref="C25:G25"/>
    <mergeCell ref="C86:G86"/>
    <mergeCell ref="C89:G89"/>
    <mergeCell ref="C132:G132"/>
    <mergeCell ref="C154:G154"/>
    <mergeCell ref="C204:G204"/>
    <mergeCell ref="C255:G25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55DB-501F-40D9-8D3E-8DEFA7BDB132}">
  <dimension ref="A1:J143"/>
  <sheetViews>
    <sheetView workbookViewId="0">
      <selection activeCell="E37" sqref="E37"/>
    </sheetView>
  </sheetViews>
  <sheetFormatPr baseColWidth="10" defaultColWidth="8.83203125" defaultRowHeight="13"/>
  <cols>
    <col min="1" max="1" width="11.5" bestFit="1" customWidth="1"/>
    <col min="2" max="2" width="44.5" bestFit="1" customWidth="1"/>
    <col min="3" max="3" width="6.6640625" bestFit="1" customWidth="1"/>
    <col min="4" max="4" width="10.6640625" bestFit="1" customWidth="1"/>
    <col min="5" max="6" width="13.6640625" bestFit="1" customWidth="1"/>
    <col min="7" max="7" width="16.1640625" bestFit="1" customWidth="1"/>
    <col min="8" max="8" width="15.33203125" bestFit="1" customWidth="1"/>
    <col min="9" max="9" width="13.6640625" bestFit="1" customWidth="1"/>
    <col min="10" max="10" width="10.5" style="186" customWidth="1"/>
  </cols>
  <sheetData>
    <row r="1" spans="1:10">
      <c r="A1" s="34" t="s">
        <v>664</v>
      </c>
      <c r="B1" s="34" t="s">
        <v>665</v>
      </c>
      <c r="C1" s="34" t="s">
        <v>666</v>
      </c>
      <c r="D1" s="34" t="s">
        <v>667</v>
      </c>
      <c r="E1" s="34" t="s">
        <v>668</v>
      </c>
      <c r="F1" s="34" t="s">
        <v>669</v>
      </c>
      <c r="G1" s="34" t="s">
        <v>670</v>
      </c>
      <c r="H1" s="34" t="s">
        <v>671</v>
      </c>
      <c r="I1" s="34" t="s">
        <v>672</v>
      </c>
    </row>
    <row r="2" spans="1:10">
      <c r="A2" s="187"/>
      <c r="B2" s="34"/>
      <c r="C2" s="187"/>
      <c r="D2" s="187"/>
      <c r="E2" s="187"/>
      <c r="F2" s="187"/>
      <c r="G2" s="188"/>
      <c r="H2" s="187"/>
      <c r="I2" s="187"/>
    </row>
    <row r="3" spans="1:10" ht="16">
      <c r="A3" s="114" t="s">
        <v>673</v>
      </c>
      <c r="B3" s="114" t="s">
        <v>674</v>
      </c>
      <c r="C3" s="187"/>
      <c r="D3" s="187"/>
      <c r="E3" s="188"/>
      <c r="F3" s="188"/>
      <c r="G3" s="188"/>
      <c r="H3" s="188"/>
      <c r="I3" s="188"/>
    </row>
    <row r="4" spans="1:10">
      <c r="A4" s="187"/>
      <c r="B4" s="34"/>
      <c r="C4" s="187"/>
      <c r="D4" s="187"/>
      <c r="E4" s="188"/>
      <c r="F4" s="188"/>
      <c r="G4" s="188"/>
      <c r="H4" s="188"/>
      <c r="I4" s="188"/>
    </row>
    <row r="5" spans="1:10">
      <c r="A5" s="34"/>
      <c r="B5" s="34" t="s">
        <v>675</v>
      </c>
      <c r="C5" s="34"/>
      <c r="D5" s="34"/>
      <c r="E5" s="189"/>
      <c r="F5" s="189"/>
      <c r="G5" s="189"/>
      <c r="H5" s="189"/>
      <c r="I5" s="189"/>
    </row>
    <row r="6" spans="1:10">
      <c r="A6" s="187"/>
      <c r="B6" s="187" t="s">
        <v>676</v>
      </c>
      <c r="C6" s="187" t="s">
        <v>230</v>
      </c>
      <c r="D6" s="187">
        <v>45</v>
      </c>
      <c r="E6" s="289">
        <v>0</v>
      </c>
      <c r="F6" s="188"/>
      <c r="G6" s="191">
        <f>PRODUCT(D6,E6)</f>
        <v>0</v>
      </c>
      <c r="H6" s="188"/>
      <c r="I6" s="188"/>
      <c r="J6" s="190"/>
    </row>
    <row r="7" spans="1:10">
      <c r="A7" s="187"/>
      <c r="B7" s="187" t="s">
        <v>677</v>
      </c>
      <c r="C7" s="187" t="s">
        <v>230</v>
      </c>
      <c r="D7" s="187">
        <v>40</v>
      </c>
      <c r="E7" s="289">
        <v>0</v>
      </c>
      <c r="F7" s="188"/>
      <c r="G7" s="191">
        <f t="shared" ref="G7:G37" si="0">PRODUCT(D7,E7)</f>
        <v>0</v>
      </c>
      <c r="H7" s="188"/>
      <c r="I7" s="188"/>
      <c r="J7" s="190"/>
    </row>
    <row r="8" spans="1:10">
      <c r="A8" s="187"/>
      <c r="B8" s="187" t="s">
        <v>678</v>
      </c>
      <c r="C8" s="187" t="s">
        <v>230</v>
      </c>
      <c r="D8" s="187">
        <v>3</v>
      </c>
      <c r="E8" s="289">
        <v>0</v>
      </c>
      <c r="F8" s="188"/>
      <c r="G8" s="191">
        <f t="shared" si="0"/>
        <v>0</v>
      </c>
      <c r="H8" s="188"/>
      <c r="I8" s="188"/>
      <c r="J8" s="190"/>
    </row>
    <row r="9" spans="1:10">
      <c r="A9" s="187"/>
      <c r="B9" s="187" t="s">
        <v>679</v>
      </c>
      <c r="C9" s="187" t="s">
        <v>680</v>
      </c>
      <c r="D9" s="187">
        <v>1</v>
      </c>
      <c r="E9" s="289">
        <v>0</v>
      </c>
      <c r="F9" s="188"/>
      <c r="G9" s="191">
        <f t="shared" si="0"/>
        <v>0</v>
      </c>
      <c r="H9" s="188"/>
      <c r="I9" s="188"/>
      <c r="J9" s="190"/>
    </row>
    <row r="10" spans="1:10">
      <c r="A10" s="187"/>
      <c r="B10" s="187" t="s">
        <v>681</v>
      </c>
      <c r="C10" s="187" t="s">
        <v>680</v>
      </c>
      <c r="D10" s="187">
        <v>1</v>
      </c>
      <c r="E10" s="289">
        <v>0</v>
      </c>
      <c r="F10" s="188"/>
      <c r="G10" s="191">
        <f t="shared" si="0"/>
        <v>0</v>
      </c>
      <c r="H10" s="188"/>
      <c r="I10" s="188"/>
      <c r="J10" s="190"/>
    </row>
    <row r="11" spans="1:10">
      <c r="A11" s="187"/>
      <c r="B11" s="187" t="s">
        <v>682</v>
      </c>
      <c r="C11" s="187" t="s">
        <v>455</v>
      </c>
      <c r="D11" s="187">
        <v>100</v>
      </c>
      <c r="E11" s="289">
        <v>0</v>
      </c>
      <c r="F11" s="188"/>
      <c r="G11" s="191">
        <f t="shared" si="0"/>
        <v>0</v>
      </c>
      <c r="H11" s="188"/>
      <c r="I11" s="188"/>
      <c r="J11" s="190"/>
    </row>
    <row r="12" spans="1:10">
      <c r="A12" s="187"/>
      <c r="B12" s="187" t="s">
        <v>683</v>
      </c>
      <c r="C12" s="187" t="s">
        <v>680</v>
      </c>
      <c r="D12" s="187">
        <v>3</v>
      </c>
      <c r="E12" s="289">
        <v>0</v>
      </c>
      <c r="F12" s="188"/>
      <c r="G12" s="191">
        <f t="shared" si="0"/>
        <v>0</v>
      </c>
      <c r="H12" s="188"/>
      <c r="I12" s="188"/>
      <c r="J12" s="190"/>
    </row>
    <row r="13" spans="1:10">
      <c r="A13" s="187"/>
      <c r="B13" s="187" t="s">
        <v>684</v>
      </c>
      <c r="C13" s="187" t="s">
        <v>680</v>
      </c>
      <c r="D13" s="187">
        <v>6</v>
      </c>
      <c r="E13" s="289">
        <v>0</v>
      </c>
      <c r="F13" s="188"/>
      <c r="G13" s="191">
        <f t="shared" si="0"/>
        <v>0</v>
      </c>
      <c r="H13" s="188"/>
      <c r="I13" s="188"/>
      <c r="J13" s="190"/>
    </row>
    <row r="14" spans="1:10">
      <c r="A14" s="187"/>
      <c r="B14" s="187" t="s">
        <v>685</v>
      </c>
      <c r="C14" s="187" t="s">
        <v>230</v>
      </c>
      <c r="D14" s="187">
        <v>10</v>
      </c>
      <c r="E14" s="289">
        <v>0</v>
      </c>
      <c r="F14" s="188"/>
      <c r="G14" s="191">
        <f t="shared" si="0"/>
        <v>0</v>
      </c>
      <c r="H14" s="188"/>
      <c r="I14" s="188"/>
      <c r="J14" s="190"/>
    </row>
    <row r="15" spans="1:10">
      <c r="A15" s="187"/>
      <c r="B15" s="187" t="s">
        <v>686</v>
      </c>
      <c r="C15" s="187" t="s">
        <v>680</v>
      </c>
      <c r="D15" s="187">
        <v>4</v>
      </c>
      <c r="E15" s="289">
        <v>0</v>
      </c>
      <c r="F15" s="188"/>
      <c r="G15" s="191">
        <f t="shared" si="0"/>
        <v>0</v>
      </c>
      <c r="H15" s="188"/>
      <c r="I15" s="188"/>
      <c r="J15" s="190"/>
    </row>
    <row r="16" spans="1:10">
      <c r="A16" s="187"/>
      <c r="B16" s="187" t="s">
        <v>687</v>
      </c>
      <c r="C16" s="187" t="s">
        <v>230</v>
      </c>
      <c r="D16" s="187">
        <v>520</v>
      </c>
      <c r="E16" s="289">
        <v>0</v>
      </c>
      <c r="F16" s="188"/>
      <c r="G16" s="191">
        <f t="shared" si="0"/>
        <v>0</v>
      </c>
      <c r="H16" s="188"/>
      <c r="I16" s="188"/>
      <c r="J16" s="190"/>
    </row>
    <row r="17" spans="1:10">
      <c r="A17" s="187"/>
      <c r="B17" s="187" t="s">
        <v>688</v>
      </c>
      <c r="C17" s="187" t="s">
        <v>230</v>
      </c>
      <c r="D17" s="187">
        <v>520</v>
      </c>
      <c r="E17" s="289">
        <v>0</v>
      </c>
      <c r="F17" s="188"/>
      <c r="G17" s="191">
        <f t="shared" si="0"/>
        <v>0</v>
      </c>
      <c r="H17" s="188"/>
      <c r="I17" s="188"/>
      <c r="J17" s="190"/>
    </row>
    <row r="18" spans="1:10">
      <c r="A18" s="187"/>
      <c r="B18" s="187" t="s">
        <v>689</v>
      </c>
      <c r="C18" s="187" t="s">
        <v>230</v>
      </c>
      <c r="D18" s="187">
        <v>110</v>
      </c>
      <c r="E18" s="289">
        <v>0</v>
      </c>
      <c r="F18" s="188"/>
      <c r="G18" s="191">
        <f t="shared" si="0"/>
        <v>0</v>
      </c>
      <c r="H18" s="188"/>
      <c r="I18" s="188"/>
      <c r="J18" s="190"/>
    </row>
    <row r="19" spans="1:10">
      <c r="A19" s="187"/>
      <c r="B19" s="187" t="s">
        <v>690</v>
      </c>
      <c r="C19" s="187" t="s">
        <v>230</v>
      </c>
      <c r="D19" s="187">
        <v>530</v>
      </c>
      <c r="E19" s="289">
        <v>0</v>
      </c>
      <c r="F19" s="187"/>
      <c r="G19" s="191">
        <f t="shared" si="0"/>
        <v>0</v>
      </c>
      <c r="H19" s="187"/>
      <c r="I19" s="187"/>
      <c r="J19" s="190"/>
    </row>
    <row r="20" spans="1:10">
      <c r="A20" s="187"/>
      <c r="B20" s="187" t="s">
        <v>691</v>
      </c>
      <c r="C20" s="187" t="s">
        <v>230</v>
      </c>
      <c r="D20" s="187">
        <v>150</v>
      </c>
      <c r="E20" s="289">
        <v>0</v>
      </c>
      <c r="F20" s="188"/>
      <c r="G20" s="191">
        <f t="shared" si="0"/>
        <v>0</v>
      </c>
      <c r="H20" s="188"/>
      <c r="I20" s="188"/>
      <c r="J20" s="190"/>
    </row>
    <row r="21" spans="1:10">
      <c r="A21" s="187"/>
      <c r="B21" s="187" t="s">
        <v>692</v>
      </c>
      <c r="C21" s="187" t="s">
        <v>230</v>
      </c>
      <c r="D21" s="187">
        <v>30</v>
      </c>
      <c r="E21" s="289">
        <v>0</v>
      </c>
      <c r="F21" s="188"/>
      <c r="G21" s="191">
        <f t="shared" si="0"/>
        <v>0</v>
      </c>
      <c r="H21" s="188"/>
      <c r="I21" s="188"/>
      <c r="J21" s="190"/>
    </row>
    <row r="22" spans="1:10">
      <c r="A22" s="187"/>
      <c r="B22" s="187" t="s">
        <v>693</v>
      </c>
      <c r="C22" s="187" t="s">
        <v>230</v>
      </c>
      <c r="D22" s="187">
        <v>115</v>
      </c>
      <c r="E22" s="289">
        <v>0</v>
      </c>
      <c r="F22" s="188"/>
      <c r="G22" s="191">
        <f t="shared" si="0"/>
        <v>0</v>
      </c>
      <c r="H22" s="188"/>
      <c r="I22" s="188"/>
      <c r="J22" s="190"/>
    </row>
    <row r="23" spans="1:10">
      <c r="A23" s="187"/>
      <c r="B23" s="187" t="s">
        <v>694</v>
      </c>
      <c r="C23" s="187" t="s">
        <v>680</v>
      </c>
      <c r="D23" s="187">
        <v>23</v>
      </c>
      <c r="E23" s="289">
        <v>0</v>
      </c>
      <c r="F23" s="188"/>
      <c r="G23" s="191">
        <f t="shared" si="0"/>
        <v>0</v>
      </c>
      <c r="H23" s="188"/>
      <c r="I23" s="188"/>
      <c r="J23" s="190"/>
    </row>
    <row r="24" spans="1:10">
      <c r="A24" s="187"/>
      <c r="B24" s="187" t="s">
        <v>695</v>
      </c>
      <c r="C24" s="187" t="s">
        <v>230</v>
      </c>
      <c r="D24" s="187">
        <v>100</v>
      </c>
      <c r="E24" s="289">
        <v>0</v>
      </c>
      <c r="F24" s="188"/>
      <c r="G24" s="191">
        <f t="shared" si="0"/>
        <v>0</v>
      </c>
      <c r="H24" s="188"/>
      <c r="I24" s="188"/>
      <c r="J24" s="190"/>
    </row>
    <row r="25" spans="1:10">
      <c r="A25" s="187"/>
      <c r="B25" s="187" t="s">
        <v>696</v>
      </c>
      <c r="C25" s="187" t="s">
        <v>230</v>
      </c>
      <c r="D25" s="187">
        <v>185</v>
      </c>
      <c r="E25" s="289">
        <v>0</v>
      </c>
      <c r="F25" s="188"/>
      <c r="G25" s="191">
        <f t="shared" si="0"/>
        <v>0</v>
      </c>
      <c r="H25" s="188"/>
      <c r="I25" s="188"/>
      <c r="J25" s="190"/>
    </row>
    <row r="26" spans="1:10">
      <c r="A26" s="187"/>
      <c r="B26" s="187" t="s">
        <v>697</v>
      </c>
      <c r="C26" s="187" t="s">
        <v>230</v>
      </c>
      <c r="D26" s="187">
        <v>8</v>
      </c>
      <c r="E26" s="289">
        <v>0</v>
      </c>
      <c r="F26" s="188"/>
      <c r="G26" s="191">
        <f t="shared" si="0"/>
        <v>0</v>
      </c>
      <c r="H26" s="188"/>
      <c r="I26" s="188"/>
      <c r="J26" s="190"/>
    </row>
    <row r="27" spans="1:10">
      <c r="A27" s="187"/>
      <c r="B27" s="187" t="s">
        <v>698</v>
      </c>
      <c r="C27" s="187" t="s">
        <v>230</v>
      </c>
      <c r="D27" s="187">
        <v>30</v>
      </c>
      <c r="E27" s="289">
        <v>0</v>
      </c>
      <c r="F27" s="188"/>
      <c r="G27" s="191">
        <f t="shared" si="0"/>
        <v>0</v>
      </c>
      <c r="H27" s="188"/>
      <c r="I27" s="188"/>
      <c r="J27" s="190"/>
    </row>
    <row r="28" spans="1:10">
      <c r="A28" s="187"/>
      <c r="B28" s="187" t="s">
        <v>699</v>
      </c>
      <c r="C28" s="187" t="s">
        <v>230</v>
      </c>
      <c r="D28" s="187">
        <v>27</v>
      </c>
      <c r="E28" s="289">
        <v>0</v>
      </c>
      <c r="F28" s="188"/>
      <c r="G28" s="191">
        <f t="shared" si="0"/>
        <v>0</v>
      </c>
      <c r="H28" s="188"/>
      <c r="I28" s="188"/>
      <c r="J28" s="190"/>
    </row>
    <row r="29" spans="1:10">
      <c r="A29" s="187"/>
      <c r="B29" s="187" t="s">
        <v>700</v>
      </c>
      <c r="C29" s="187" t="s">
        <v>680</v>
      </c>
      <c r="D29" s="187">
        <v>11</v>
      </c>
      <c r="E29" s="289">
        <v>0</v>
      </c>
      <c r="F29" s="188"/>
      <c r="G29" s="191">
        <f t="shared" si="0"/>
        <v>0</v>
      </c>
      <c r="H29" s="188"/>
      <c r="I29" s="188"/>
      <c r="J29" s="190"/>
    </row>
    <row r="30" spans="1:10">
      <c r="A30" s="187"/>
      <c r="B30" s="187" t="s">
        <v>701</v>
      </c>
      <c r="C30" s="187" t="s">
        <v>680</v>
      </c>
      <c r="D30" s="187">
        <v>6</v>
      </c>
      <c r="E30" s="289">
        <v>0</v>
      </c>
      <c r="F30" s="188"/>
      <c r="G30" s="191">
        <f t="shared" si="0"/>
        <v>0</v>
      </c>
      <c r="H30" s="188"/>
      <c r="I30" s="188"/>
      <c r="J30" s="190"/>
    </row>
    <row r="31" spans="1:10">
      <c r="A31" s="187"/>
      <c r="B31" s="187" t="s">
        <v>702</v>
      </c>
      <c r="C31" s="187" t="s">
        <v>680</v>
      </c>
      <c r="D31" s="187">
        <v>42</v>
      </c>
      <c r="E31" s="289">
        <v>0</v>
      </c>
      <c r="F31" s="188"/>
      <c r="G31" s="191">
        <f t="shared" si="0"/>
        <v>0</v>
      </c>
      <c r="H31" s="188"/>
      <c r="I31" s="188"/>
      <c r="J31" s="190"/>
    </row>
    <row r="32" spans="1:10">
      <c r="A32" s="187"/>
      <c r="B32" s="187" t="s">
        <v>703</v>
      </c>
      <c r="C32" s="187" t="s">
        <v>680</v>
      </c>
      <c r="D32" s="187">
        <v>2</v>
      </c>
      <c r="E32" s="289">
        <v>0</v>
      </c>
      <c r="F32" s="188"/>
      <c r="G32" s="191">
        <f t="shared" si="0"/>
        <v>0</v>
      </c>
      <c r="H32" s="188"/>
      <c r="I32" s="188"/>
      <c r="J32" s="190"/>
    </row>
    <row r="33" spans="1:10">
      <c r="A33" s="187"/>
      <c r="B33" s="187" t="s">
        <v>704</v>
      </c>
      <c r="C33" s="187" t="s">
        <v>680</v>
      </c>
      <c r="D33" s="187">
        <v>14</v>
      </c>
      <c r="E33" s="289">
        <v>0</v>
      </c>
      <c r="F33" s="188"/>
      <c r="G33" s="191">
        <f t="shared" si="0"/>
        <v>0</v>
      </c>
      <c r="H33" s="188"/>
      <c r="I33" s="188"/>
      <c r="J33" s="190"/>
    </row>
    <row r="34" spans="1:10">
      <c r="A34" s="187"/>
      <c r="B34" s="187" t="s">
        <v>705</v>
      </c>
      <c r="C34" s="187" t="s">
        <v>680</v>
      </c>
      <c r="D34" s="187">
        <v>1</v>
      </c>
      <c r="E34" s="289">
        <v>0</v>
      </c>
      <c r="F34" s="188"/>
      <c r="G34" s="191">
        <f t="shared" si="0"/>
        <v>0</v>
      </c>
      <c r="H34" s="188"/>
      <c r="I34" s="188"/>
      <c r="J34" s="190"/>
    </row>
    <row r="35" spans="1:10">
      <c r="A35" s="187"/>
      <c r="B35" s="187" t="s">
        <v>706</v>
      </c>
      <c r="C35" s="187" t="s">
        <v>680</v>
      </c>
      <c r="D35" s="187">
        <v>1</v>
      </c>
      <c r="E35" s="289">
        <v>0</v>
      </c>
      <c r="F35" s="188"/>
      <c r="G35" s="191">
        <f t="shared" si="0"/>
        <v>0</v>
      </c>
      <c r="H35" s="188"/>
      <c r="I35" s="188"/>
      <c r="J35" s="190"/>
    </row>
    <row r="36" spans="1:10">
      <c r="A36" s="187"/>
      <c r="B36" s="187" t="s">
        <v>707</v>
      </c>
      <c r="C36" s="187" t="s">
        <v>680</v>
      </c>
      <c r="D36" s="187">
        <v>4</v>
      </c>
      <c r="E36" s="289">
        <v>0</v>
      </c>
      <c r="F36" s="187"/>
      <c r="G36" s="191">
        <f t="shared" si="0"/>
        <v>0</v>
      </c>
      <c r="H36" s="187"/>
      <c r="I36" s="187"/>
      <c r="J36" s="190"/>
    </row>
    <row r="37" spans="1:10">
      <c r="A37" s="187"/>
      <c r="B37" s="187" t="s">
        <v>708</v>
      </c>
      <c r="C37" s="187" t="s">
        <v>680</v>
      </c>
      <c r="D37" s="187">
        <v>4</v>
      </c>
      <c r="E37" s="289">
        <v>0</v>
      </c>
      <c r="F37" s="187"/>
      <c r="G37" s="191">
        <f t="shared" si="0"/>
        <v>0</v>
      </c>
      <c r="H37" s="187"/>
      <c r="I37" s="187"/>
      <c r="J37" s="190"/>
    </row>
    <row r="38" spans="1:10">
      <c r="A38" s="187"/>
      <c r="B38" s="34"/>
      <c r="C38" s="187"/>
      <c r="D38" s="187"/>
      <c r="E38" s="187"/>
      <c r="F38" s="187"/>
      <c r="G38" s="187"/>
      <c r="H38" s="187"/>
      <c r="I38" s="187"/>
      <c r="J38" s="190"/>
    </row>
    <row r="39" spans="1:10">
      <c r="A39" s="187"/>
      <c r="B39" s="187" t="s">
        <v>709</v>
      </c>
      <c r="C39" s="187"/>
      <c r="D39" s="187"/>
      <c r="E39" s="187"/>
      <c r="F39" s="187"/>
      <c r="G39" s="191">
        <f>SUM(G6:G38)</f>
        <v>0</v>
      </c>
      <c r="H39" s="187"/>
      <c r="I39" s="187"/>
    </row>
    <row r="40" spans="1:10">
      <c r="A40" s="34" t="s">
        <v>664</v>
      </c>
      <c r="B40" s="34" t="s">
        <v>665</v>
      </c>
      <c r="C40" s="34" t="s">
        <v>666</v>
      </c>
      <c r="D40" s="34" t="s">
        <v>667</v>
      </c>
      <c r="E40" s="34" t="s">
        <v>668</v>
      </c>
      <c r="F40" s="34" t="s">
        <v>669</v>
      </c>
      <c r="G40" s="34" t="s">
        <v>670</v>
      </c>
      <c r="H40" s="34" t="s">
        <v>671</v>
      </c>
      <c r="I40" s="34" t="s">
        <v>672</v>
      </c>
    </row>
    <row r="41" spans="1:10">
      <c r="A41" s="187"/>
      <c r="B41" s="34"/>
      <c r="C41" s="187"/>
      <c r="D41" s="187"/>
      <c r="E41" s="187"/>
      <c r="F41" s="187"/>
      <c r="G41" s="187"/>
      <c r="H41" s="187"/>
      <c r="I41" s="187"/>
    </row>
    <row r="42" spans="1:10">
      <c r="A42" s="187"/>
      <c r="B42" s="187" t="s">
        <v>710</v>
      </c>
      <c r="C42" s="187"/>
      <c r="D42" s="187"/>
      <c r="E42" s="288">
        <f>SUM(G39)</f>
        <v>0</v>
      </c>
      <c r="F42" s="187"/>
      <c r="G42" s="191">
        <f>PRODUCT(E42,0.05)</f>
        <v>0</v>
      </c>
      <c r="H42" s="187"/>
      <c r="I42" s="187"/>
    </row>
    <row r="43" spans="1:10">
      <c r="A43" s="187"/>
      <c r="B43" s="187"/>
      <c r="C43" s="187"/>
      <c r="D43" s="187"/>
      <c r="E43" s="187"/>
      <c r="F43" s="187"/>
      <c r="G43" s="188"/>
      <c r="H43" s="187"/>
      <c r="I43" s="187"/>
    </row>
    <row r="44" spans="1:10">
      <c r="A44" s="187"/>
      <c r="B44" s="187" t="s">
        <v>711</v>
      </c>
      <c r="C44" s="187"/>
      <c r="D44" s="187"/>
      <c r="E44" s="187"/>
      <c r="F44" s="187"/>
      <c r="G44" s="191">
        <f>SUM(G39:G43)</f>
        <v>0</v>
      </c>
      <c r="H44" s="187"/>
      <c r="I44" s="187"/>
    </row>
    <row r="45" spans="1:10">
      <c r="A45" s="187"/>
      <c r="B45" s="34"/>
      <c r="C45" s="187"/>
      <c r="D45" s="187"/>
      <c r="E45" s="187"/>
      <c r="F45" s="187"/>
      <c r="G45" s="187"/>
      <c r="H45" s="187"/>
      <c r="I45" s="187"/>
    </row>
    <row r="46" spans="1:10">
      <c r="A46" s="187"/>
      <c r="B46" s="34"/>
      <c r="C46" s="187"/>
      <c r="D46" s="187"/>
      <c r="E46" s="187"/>
      <c r="F46" s="187"/>
      <c r="G46" s="188"/>
      <c r="H46" s="187"/>
      <c r="I46" s="187"/>
    </row>
    <row r="47" spans="1:10">
      <c r="A47" s="187"/>
      <c r="B47" s="34" t="s">
        <v>712</v>
      </c>
      <c r="C47" s="187"/>
      <c r="D47" s="187"/>
      <c r="E47" s="187"/>
      <c r="F47" s="187"/>
      <c r="G47" s="187"/>
      <c r="H47" s="187"/>
      <c r="I47" s="187"/>
    </row>
    <row r="48" spans="1:10">
      <c r="A48" s="187"/>
      <c r="B48" s="187" t="s">
        <v>713</v>
      </c>
      <c r="C48" s="187" t="s">
        <v>714</v>
      </c>
      <c r="D48" s="187">
        <v>20</v>
      </c>
      <c r="E48" s="187"/>
      <c r="F48" s="187"/>
      <c r="G48" s="187"/>
      <c r="H48" s="289">
        <v>0</v>
      </c>
      <c r="I48" s="191">
        <f>PRODUCT(D48,H48)</f>
        <v>0</v>
      </c>
    </row>
    <row r="49" spans="1:9">
      <c r="A49" s="187"/>
      <c r="B49" s="187" t="s">
        <v>715</v>
      </c>
      <c r="C49" s="187" t="s">
        <v>714</v>
      </c>
      <c r="D49" s="187">
        <v>1</v>
      </c>
      <c r="E49" s="187"/>
      <c r="F49" s="187"/>
      <c r="G49" s="187"/>
      <c r="H49" s="289">
        <v>0</v>
      </c>
      <c r="I49" s="191">
        <f t="shared" ref="I49:I56" si="1">PRODUCT(D49,H49)</f>
        <v>0</v>
      </c>
    </row>
    <row r="50" spans="1:9">
      <c r="A50" s="187"/>
      <c r="B50" s="187" t="s">
        <v>716</v>
      </c>
      <c r="C50" s="187" t="s">
        <v>714</v>
      </c>
      <c r="D50" s="187">
        <v>100</v>
      </c>
      <c r="E50" s="187"/>
      <c r="F50" s="187"/>
      <c r="G50" s="187"/>
      <c r="H50" s="289">
        <v>0</v>
      </c>
      <c r="I50" s="191">
        <f t="shared" si="1"/>
        <v>0</v>
      </c>
    </row>
    <row r="51" spans="1:9">
      <c r="A51" s="187"/>
      <c r="B51" s="187" t="s">
        <v>717</v>
      </c>
      <c r="C51" s="187" t="s">
        <v>714</v>
      </c>
      <c r="D51" s="187">
        <v>60</v>
      </c>
      <c r="E51" s="187"/>
      <c r="F51" s="187"/>
      <c r="G51" s="187"/>
      <c r="H51" s="289">
        <v>0</v>
      </c>
      <c r="I51" s="191">
        <f t="shared" si="1"/>
        <v>0</v>
      </c>
    </row>
    <row r="52" spans="1:9">
      <c r="A52" s="187"/>
      <c r="B52" s="187" t="s">
        <v>718</v>
      </c>
      <c r="C52" s="187" t="s">
        <v>714</v>
      </c>
      <c r="D52" s="187">
        <v>50</v>
      </c>
      <c r="E52" s="187"/>
      <c r="F52" s="187"/>
      <c r="G52" s="187"/>
      <c r="H52" s="289">
        <v>0</v>
      </c>
      <c r="I52" s="191">
        <f t="shared" si="1"/>
        <v>0</v>
      </c>
    </row>
    <row r="53" spans="1:9">
      <c r="A53" s="187"/>
      <c r="B53" s="187" t="s">
        <v>719</v>
      </c>
      <c r="C53" s="187" t="s">
        <v>714</v>
      </c>
      <c r="D53" s="187">
        <v>60</v>
      </c>
      <c r="E53" s="187"/>
      <c r="F53" s="187"/>
      <c r="G53" s="187"/>
      <c r="H53" s="289">
        <v>0</v>
      </c>
      <c r="I53" s="191">
        <f t="shared" si="1"/>
        <v>0</v>
      </c>
    </row>
    <row r="54" spans="1:9">
      <c r="A54" s="187"/>
      <c r="B54" s="187" t="s">
        <v>720</v>
      </c>
      <c r="C54" s="187" t="s">
        <v>714</v>
      </c>
      <c r="D54" s="187">
        <v>40</v>
      </c>
      <c r="E54" s="187"/>
      <c r="F54" s="187"/>
      <c r="G54" s="187"/>
      <c r="H54" s="289">
        <v>0</v>
      </c>
      <c r="I54" s="191">
        <f t="shared" si="1"/>
        <v>0</v>
      </c>
    </row>
    <row r="55" spans="1:9">
      <c r="A55" s="187"/>
      <c r="B55" s="187" t="s">
        <v>721</v>
      </c>
      <c r="C55" s="187" t="s">
        <v>714</v>
      </c>
      <c r="D55" s="187">
        <v>20</v>
      </c>
      <c r="E55" s="187"/>
      <c r="F55" s="187"/>
      <c r="G55" s="187"/>
      <c r="H55" s="289">
        <v>0</v>
      </c>
      <c r="I55" s="191">
        <f t="shared" si="1"/>
        <v>0</v>
      </c>
    </row>
    <row r="56" spans="1:9">
      <c r="A56" s="187"/>
      <c r="B56" s="187" t="s">
        <v>722</v>
      </c>
      <c r="C56" s="187" t="s">
        <v>714</v>
      </c>
      <c r="D56" s="187">
        <v>20</v>
      </c>
      <c r="E56" s="187"/>
      <c r="F56" s="187"/>
      <c r="G56" s="187"/>
      <c r="H56" s="289">
        <v>0</v>
      </c>
      <c r="I56" s="191">
        <f t="shared" si="1"/>
        <v>0</v>
      </c>
    </row>
    <row r="57" spans="1:9">
      <c r="A57" s="187"/>
      <c r="B57" s="187"/>
      <c r="C57" s="187"/>
      <c r="D57" s="187"/>
      <c r="E57" s="187"/>
      <c r="F57" s="187"/>
      <c r="G57" s="187"/>
      <c r="H57" s="187"/>
      <c r="I57" s="187"/>
    </row>
    <row r="58" spans="1:9">
      <c r="A58" s="187"/>
      <c r="B58" s="187" t="s">
        <v>723</v>
      </c>
      <c r="C58" s="187"/>
      <c r="D58" s="187"/>
      <c r="E58" s="187"/>
      <c r="F58" s="187"/>
      <c r="G58" s="187"/>
      <c r="H58" s="187"/>
      <c r="I58" s="191">
        <f>SUM(I48:I57)</f>
        <v>0</v>
      </c>
    </row>
    <row r="59" spans="1:9">
      <c r="A59" s="187"/>
      <c r="B59" s="187" t="s">
        <v>724</v>
      </c>
      <c r="C59" s="187"/>
      <c r="D59" s="187"/>
      <c r="E59" s="187"/>
      <c r="F59" s="187"/>
      <c r="G59" s="191">
        <f>SUM(I58,G44)</f>
        <v>0</v>
      </c>
      <c r="H59" s="187"/>
      <c r="I59" s="187"/>
    </row>
    <row r="60" spans="1:9">
      <c r="A60" s="187"/>
      <c r="B60" s="187" t="s">
        <v>725</v>
      </c>
      <c r="C60" s="187"/>
      <c r="D60" s="187"/>
      <c r="E60" s="191">
        <f>SUM(G59)</f>
        <v>0</v>
      </c>
      <c r="F60" s="187"/>
      <c r="G60" s="191">
        <f>PRODUCT(E60,0.08)</f>
        <v>0</v>
      </c>
      <c r="H60" s="187"/>
      <c r="I60" s="187"/>
    </row>
    <row r="61" spans="1:9">
      <c r="A61" s="187"/>
      <c r="B61" s="34"/>
      <c r="C61" s="187"/>
      <c r="D61" s="187"/>
      <c r="E61" s="187"/>
      <c r="F61" s="187"/>
      <c r="G61" s="187"/>
      <c r="H61" s="187"/>
      <c r="I61" s="187"/>
    </row>
    <row r="62" spans="1:9">
      <c r="A62" s="187"/>
      <c r="B62" s="34" t="s">
        <v>726</v>
      </c>
      <c r="C62" s="187"/>
      <c r="D62" s="187"/>
      <c r="E62" s="187"/>
      <c r="F62" s="187"/>
      <c r="G62" s="185">
        <f>SUM(G59:G61)</f>
        <v>0</v>
      </c>
      <c r="H62" s="187"/>
      <c r="I62" s="187"/>
    </row>
    <row r="63" spans="1:9">
      <c r="A63" s="34"/>
      <c r="B63" s="34"/>
      <c r="C63" s="34"/>
      <c r="D63" s="34"/>
      <c r="E63" s="34"/>
      <c r="F63" s="34"/>
      <c r="G63" s="34"/>
      <c r="H63" s="34"/>
      <c r="I63" s="34"/>
    </row>
    <row r="64" spans="1:9">
      <c r="A64" s="187"/>
      <c r="B64" s="34"/>
      <c r="C64" s="187"/>
      <c r="D64" s="187"/>
      <c r="E64" s="187"/>
      <c r="F64" s="187"/>
      <c r="G64" s="187"/>
      <c r="H64" s="187"/>
      <c r="I64" s="187"/>
    </row>
    <row r="65" spans="1:9" ht="16">
      <c r="A65" s="114" t="s">
        <v>727</v>
      </c>
      <c r="B65" s="114" t="s">
        <v>728</v>
      </c>
      <c r="C65" s="187"/>
      <c r="D65" s="187"/>
      <c r="E65" s="188"/>
      <c r="F65" s="188"/>
      <c r="G65" s="188"/>
      <c r="H65" s="187"/>
      <c r="I65" s="187"/>
    </row>
    <row r="66" spans="1:9">
      <c r="A66" s="187"/>
      <c r="B66" s="187"/>
      <c r="C66" s="187"/>
      <c r="D66" s="187"/>
      <c r="E66" s="188"/>
      <c r="F66" s="188"/>
      <c r="G66" s="188"/>
      <c r="H66" s="187"/>
      <c r="I66" s="187"/>
    </row>
    <row r="67" spans="1:9">
      <c r="A67" s="187"/>
      <c r="B67" s="187" t="s">
        <v>729</v>
      </c>
      <c r="C67" s="187" t="s">
        <v>680</v>
      </c>
      <c r="D67" s="187">
        <v>1</v>
      </c>
      <c r="E67" s="289">
        <v>0</v>
      </c>
      <c r="F67" s="191">
        <f>PRODUCT(D67,E67)</f>
        <v>0</v>
      </c>
      <c r="G67" s="187"/>
      <c r="H67" s="187"/>
      <c r="I67" s="187"/>
    </row>
    <row r="68" spans="1:9">
      <c r="A68" s="187"/>
      <c r="B68" s="187" t="s">
        <v>730</v>
      </c>
      <c r="C68" s="187" t="s">
        <v>680</v>
      </c>
      <c r="D68" s="187">
        <v>12</v>
      </c>
      <c r="E68" s="289">
        <v>0</v>
      </c>
      <c r="F68" s="191">
        <f t="shared" ref="F68:F73" si="2">PRODUCT(D68,E68)</f>
        <v>0</v>
      </c>
      <c r="G68" s="187"/>
      <c r="H68" s="187"/>
      <c r="I68" s="187"/>
    </row>
    <row r="69" spans="1:9">
      <c r="A69" s="187"/>
      <c r="B69" s="187" t="s">
        <v>731</v>
      </c>
      <c r="C69" s="187" t="s">
        <v>680</v>
      </c>
      <c r="D69" s="187">
        <v>4</v>
      </c>
      <c r="E69" s="289">
        <v>0</v>
      </c>
      <c r="F69" s="191">
        <f t="shared" si="2"/>
        <v>0</v>
      </c>
      <c r="G69" s="187"/>
      <c r="H69" s="187"/>
      <c r="I69" s="187"/>
    </row>
    <row r="70" spans="1:9">
      <c r="A70" s="187"/>
      <c r="B70" s="187" t="s">
        <v>732</v>
      </c>
      <c r="C70" s="187" t="s">
        <v>680</v>
      </c>
      <c r="D70" s="187">
        <v>6</v>
      </c>
      <c r="E70" s="289">
        <v>0</v>
      </c>
      <c r="F70" s="191">
        <f t="shared" si="2"/>
        <v>0</v>
      </c>
      <c r="G70" s="187"/>
      <c r="H70" s="187"/>
      <c r="I70" s="187"/>
    </row>
    <row r="71" spans="1:9">
      <c r="A71" s="187"/>
      <c r="B71" s="187" t="s">
        <v>733</v>
      </c>
      <c r="C71" s="187" t="s">
        <v>680</v>
      </c>
      <c r="D71" s="187">
        <v>4</v>
      </c>
      <c r="E71" s="289">
        <v>0</v>
      </c>
      <c r="F71" s="191">
        <f t="shared" si="2"/>
        <v>0</v>
      </c>
      <c r="G71" s="187"/>
      <c r="H71" s="187"/>
      <c r="I71" s="187"/>
    </row>
    <row r="72" spans="1:9">
      <c r="A72" s="187"/>
      <c r="B72" s="187" t="s">
        <v>734</v>
      </c>
      <c r="C72" s="187" t="s">
        <v>680</v>
      </c>
      <c r="D72" s="187">
        <v>12</v>
      </c>
      <c r="E72" s="289">
        <v>0</v>
      </c>
      <c r="F72" s="191">
        <f t="shared" si="2"/>
        <v>0</v>
      </c>
      <c r="G72" s="187"/>
      <c r="H72" s="187"/>
      <c r="I72" s="187"/>
    </row>
    <row r="73" spans="1:9">
      <c r="A73" s="187"/>
      <c r="B73" s="187" t="s">
        <v>735</v>
      </c>
      <c r="C73" s="187" t="s">
        <v>680</v>
      </c>
      <c r="D73" s="187">
        <v>32</v>
      </c>
      <c r="E73" s="289">
        <v>0</v>
      </c>
      <c r="F73" s="191">
        <f t="shared" si="2"/>
        <v>0</v>
      </c>
      <c r="G73" s="187"/>
      <c r="H73" s="187"/>
      <c r="I73" s="187"/>
    </row>
    <row r="74" spans="1:9">
      <c r="A74" s="187"/>
      <c r="B74" s="34"/>
      <c r="C74" s="187"/>
      <c r="D74" s="187"/>
      <c r="E74" s="187"/>
      <c r="F74" s="187"/>
      <c r="G74" s="187"/>
      <c r="H74" s="187"/>
      <c r="I74" s="187"/>
    </row>
    <row r="75" spans="1:9">
      <c r="A75" s="187"/>
      <c r="B75" s="187" t="s">
        <v>736</v>
      </c>
      <c r="C75" s="187"/>
      <c r="D75" s="187"/>
      <c r="E75" s="188"/>
      <c r="F75" s="191">
        <f>SUM(F67:F74)</f>
        <v>0</v>
      </c>
      <c r="G75" s="188"/>
      <c r="H75" s="187"/>
      <c r="I75" s="187"/>
    </row>
    <row r="76" spans="1:9">
      <c r="A76" s="187"/>
      <c r="B76" s="187" t="s">
        <v>737</v>
      </c>
      <c r="C76" s="192">
        <v>0.03</v>
      </c>
      <c r="D76" s="187"/>
      <c r="E76" s="191">
        <f>SUM(F75)</f>
        <v>0</v>
      </c>
      <c r="F76" s="191">
        <f>PRODUCT(E76,0.03)</f>
        <v>0</v>
      </c>
      <c r="G76" s="188"/>
      <c r="H76" s="187"/>
      <c r="I76" s="187"/>
    </row>
    <row r="77" spans="1:9">
      <c r="A77" s="187"/>
      <c r="B77" s="34"/>
      <c r="C77" s="187"/>
      <c r="D77" s="187"/>
      <c r="E77" s="187"/>
      <c r="F77" s="187"/>
      <c r="G77" s="187"/>
      <c r="H77" s="187"/>
      <c r="I77" s="187"/>
    </row>
    <row r="78" spans="1:9">
      <c r="A78" s="187"/>
      <c r="B78" s="34" t="s">
        <v>738</v>
      </c>
      <c r="C78" s="187"/>
      <c r="D78" s="187"/>
      <c r="E78" s="188"/>
      <c r="F78" s="185">
        <f>SUM(F75:F77)</f>
        <v>0</v>
      </c>
      <c r="G78" s="189"/>
      <c r="H78" s="187"/>
      <c r="I78" s="187"/>
    </row>
    <row r="79" spans="1:9">
      <c r="A79" s="34" t="s">
        <v>664</v>
      </c>
      <c r="B79" s="34" t="s">
        <v>665</v>
      </c>
      <c r="C79" s="34" t="s">
        <v>666</v>
      </c>
      <c r="D79" s="34" t="s">
        <v>667</v>
      </c>
      <c r="E79" s="34" t="s">
        <v>668</v>
      </c>
      <c r="F79" s="34" t="s">
        <v>669</v>
      </c>
      <c r="G79" s="34" t="s">
        <v>670</v>
      </c>
      <c r="H79" s="34" t="s">
        <v>671</v>
      </c>
      <c r="I79" s="34" t="s">
        <v>672</v>
      </c>
    </row>
    <row r="80" spans="1:9">
      <c r="A80" s="187"/>
      <c r="B80" s="34"/>
      <c r="C80" s="187"/>
      <c r="D80" s="187"/>
      <c r="E80" s="187"/>
      <c r="F80" s="187"/>
      <c r="G80" s="187"/>
      <c r="H80" s="187"/>
      <c r="I80" s="187"/>
    </row>
    <row r="81" spans="1:9" ht="16">
      <c r="A81" s="114" t="s">
        <v>739</v>
      </c>
      <c r="B81" s="114" t="s">
        <v>740</v>
      </c>
      <c r="C81" s="187"/>
      <c r="D81" s="187"/>
      <c r="E81" s="187"/>
      <c r="F81" s="187"/>
      <c r="G81" s="187"/>
      <c r="H81" s="187"/>
      <c r="I81" s="187"/>
    </row>
    <row r="82" spans="1:9">
      <c r="A82" s="187" t="s">
        <v>741</v>
      </c>
      <c r="B82" s="34"/>
      <c r="C82" s="187"/>
      <c r="D82" s="187"/>
      <c r="E82" s="187"/>
      <c r="F82" s="187"/>
      <c r="G82" s="187"/>
      <c r="H82" s="187"/>
      <c r="I82" s="187"/>
    </row>
    <row r="83" spans="1:9">
      <c r="A83" s="187"/>
      <c r="B83" s="187" t="s">
        <v>742</v>
      </c>
      <c r="C83" s="187" t="s">
        <v>714</v>
      </c>
      <c r="D83" s="187">
        <v>25</v>
      </c>
      <c r="E83" s="290">
        <v>0</v>
      </c>
      <c r="F83" s="187"/>
      <c r="G83" s="187"/>
      <c r="H83" s="188"/>
      <c r="I83" s="191">
        <f>PRODUCT(D83,E83)</f>
        <v>0</v>
      </c>
    </row>
    <row r="84" spans="1:9">
      <c r="A84" s="187"/>
      <c r="B84" s="187" t="s">
        <v>743</v>
      </c>
      <c r="C84" s="187"/>
      <c r="D84" s="187"/>
      <c r="E84" s="187"/>
      <c r="F84" s="187"/>
      <c r="G84" s="187"/>
      <c r="H84" s="187"/>
      <c r="I84" s="187"/>
    </row>
    <row r="85" spans="1:9">
      <c r="A85" s="187"/>
      <c r="B85" s="34"/>
      <c r="C85" s="187"/>
      <c r="D85" s="187"/>
      <c r="E85" s="187"/>
      <c r="F85" s="187"/>
      <c r="G85" s="187"/>
      <c r="H85" s="187"/>
      <c r="I85" s="187"/>
    </row>
    <row r="86" spans="1:9">
      <c r="A86" s="187"/>
      <c r="B86" s="34" t="s">
        <v>726</v>
      </c>
      <c r="C86" s="187"/>
      <c r="D86" s="187"/>
      <c r="E86" s="187"/>
      <c r="F86" s="187"/>
      <c r="G86" s="187"/>
      <c r="H86" s="187"/>
      <c r="I86" s="185">
        <f>SUM(I83:I85)</f>
        <v>0</v>
      </c>
    </row>
    <row r="87" spans="1:9">
      <c r="A87" s="187"/>
      <c r="B87" s="34"/>
      <c r="C87" s="187"/>
      <c r="D87" s="187"/>
      <c r="E87" s="187"/>
      <c r="F87" s="187"/>
      <c r="G87" s="187"/>
      <c r="H87" s="187"/>
      <c r="I87" s="187"/>
    </row>
    <row r="88" spans="1:9">
      <c r="A88" s="187"/>
      <c r="B88" s="34"/>
      <c r="C88" s="187"/>
      <c r="D88" s="187"/>
      <c r="E88" s="187"/>
      <c r="F88" s="187"/>
      <c r="G88" s="187"/>
      <c r="H88" s="187"/>
      <c r="I88" s="187"/>
    </row>
    <row r="89" spans="1:9">
      <c r="A89" s="187"/>
      <c r="B89" s="34"/>
      <c r="C89" s="187"/>
      <c r="D89" s="187"/>
      <c r="E89" s="187"/>
      <c r="F89" s="187"/>
      <c r="G89" s="187"/>
      <c r="H89" s="187"/>
      <c r="I89" s="187"/>
    </row>
    <row r="90" spans="1:9">
      <c r="A90" s="34" t="s">
        <v>664</v>
      </c>
      <c r="B90" s="34" t="s">
        <v>665</v>
      </c>
      <c r="C90" s="34" t="s">
        <v>666</v>
      </c>
      <c r="D90" s="34" t="s">
        <v>667</v>
      </c>
      <c r="E90" s="34" t="s">
        <v>668</v>
      </c>
      <c r="F90" s="34" t="s">
        <v>669</v>
      </c>
      <c r="G90" s="34" t="s">
        <v>670</v>
      </c>
      <c r="H90" s="34" t="s">
        <v>671</v>
      </c>
      <c r="I90" s="34" t="s">
        <v>672</v>
      </c>
    </row>
    <row r="91" spans="1:9">
      <c r="A91" s="187"/>
      <c r="B91" s="34"/>
      <c r="C91" s="187"/>
      <c r="D91" s="187"/>
      <c r="E91" s="187"/>
      <c r="F91" s="187"/>
      <c r="G91" s="187"/>
      <c r="H91" s="187"/>
      <c r="I91" s="187"/>
    </row>
    <row r="92" spans="1:9" ht="16">
      <c r="A92" s="114" t="s">
        <v>744</v>
      </c>
      <c r="B92" s="114" t="s">
        <v>745</v>
      </c>
      <c r="C92" s="187"/>
      <c r="D92" s="187"/>
      <c r="E92" s="187"/>
      <c r="F92" s="187"/>
      <c r="G92" s="187"/>
      <c r="H92" s="187"/>
      <c r="I92" s="187"/>
    </row>
    <row r="93" spans="1:9">
      <c r="A93" s="187"/>
      <c r="B93" s="34"/>
      <c r="C93" s="187"/>
      <c r="D93" s="187"/>
      <c r="E93" s="187"/>
      <c r="F93" s="187"/>
      <c r="G93" s="187"/>
      <c r="H93" s="187"/>
      <c r="I93" s="187"/>
    </row>
    <row r="94" spans="1:9">
      <c r="A94" s="187" t="s">
        <v>741</v>
      </c>
      <c r="B94" s="187" t="s">
        <v>746</v>
      </c>
      <c r="C94" s="187" t="s">
        <v>747</v>
      </c>
      <c r="D94" s="187">
        <v>0.115</v>
      </c>
      <c r="E94" s="188"/>
      <c r="F94" s="187"/>
      <c r="G94" s="188"/>
      <c r="H94" s="290">
        <v>0</v>
      </c>
      <c r="I94" s="191">
        <f>PRODUCT(D94,H94)</f>
        <v>0</v>
      </c>
    </row>
    <row r="95" spans="1:9">
      <c r="A95" s="187"/>
      <c r="B95" s="187" t="s">
        <v>748</v>
      </c>
      <c r="C95" s="187" t="s">
        <v>230</v>
      </c>
      <c r="D95" s="187">
        <v>110</v>
      </c>
      <c r="E95" s="188"/>
      <c r="F95" s="187"/>
      <c r="G95" s="188"/>
      <c r="H95" s="290">
        <v>0</v>
      </c>
      <c r="I95" s="191">
        <f t="shared" ref="I95:I104" si="3">PRODUCT(D95,H95)</f>
        <v>0</v>
      </c>
    </row>
    <row r="96" spans="1:9">
      <c r="A96" s="187"/>
      <c r="B96" s="187" t="s">
        <v>749</v>
      </c>
      <c r="C96" s="187" t="s">
        <v>230</v>
      </c>
      <c r="D96" s="187">
        <v>5</v>
      </c>
      <c r="E96" s="187"/>
      <c r="F96" s="187"/>
      <c r="G96" s="187"/>
      <c r="H96" s="290">
        <v>0</v>
      </c>
      <c r="I96" s="191">
        <f t="shared" si="3"/>
        <v>0</v>
      </c>
    </row>
    <row r="97" spans="1:9">
      <c r="A97" s="187"/>
      <c r="B97" s="187" t="s">
        <v>750</v>
      </c>
      <c r="C97" s="187" t="s">
        <v>680</v>
      </c>
      <c r="D97" s="187">
        <v>4</v>
      </c>
      <c r="E97" s="187"/>
      <c r="F97" s="187"/>
      <c r="G97" s="187"/>
      <c r="H97" s="290">
        <v>0</v>
      </c>
      <c r="I97" s="191">
        <f t="shared" si="3"/>
        <v>0</v>
      </c>
    </row>
    <row r="98" spans="1:9">
      <c r="A98" s="187"/>
      <c r="B98" s="187" t="s">
        <v>751</v>
      </c>
      <c r="C98" s="187" t="s">
        <v>230</v>
      </c>
      <c r="D98" s="187">
        <v>110</v>
      </c>
      <c r="E98" s="290">
        <v>0</v>
      </c>
      <c r="F98" s="190"/>
      <c r="G98" s="190">
        <f>PRODUCT(D98,E98)</f>
        <v>0</v>
      </c>
      <c r="H98" s="290">
        <v>0</v>
      </c>
      <c r="I98" s="191">
        <f t="shared" si="3"/>
        <v>0</v>
      </c>
    </row>
    <row r="99" spans="1:9">
      <c r="A99" s="187"/>
      <c r="B99" s="187" t="s">
        <v>752</v>
      </c>
      <c r="C99" s="187" t="s">
        <v>230</v>
      </c>
      <c r="D99" s="187">
        <v>6</v>
      </c>
      <c r="E99" s="290">
        <v>0</v>
      </c>
      <c r="F99" s="190"/>
      <c r="G99" s="190">
        <f t="shared" ref="G99:G100" si="4">PRODUCT(D99,E99)</f>
        <v>0</v>
      </c>
      <c r="H99" s="290">
        <v>0</v>
      </c>
      <c r="I99" s="191">
        <f t="shared" si="3"/>
        <v>0</v>
      </c>
    </row>
    <row r="100" spans="1:9">
      <c r="A100" s="187"/>
      <c r="B100" s="187" t="s">
        <v>753</v>
      </c>
      <c r="C100" s="187" t="s">
        <v>230</v>
      </c>
      <c r="D100" s="187">
        <v>115</v>
      </c>
      <c r="E100" s="290">
        <v>0</v>
      </c>
      <c r="F100" s="190"/>
      <c r="G100" s="190">
        <f t="shared" si="4"/>
        <v>0</v>
      </c>
      <c r="H100" s="290">
        <v>0</v>
      </c>
      <c r="I100" s="191">
        <f t="shared" si="3"/>
        <v>0</v>
      </c>
    </row>
    <row r="101" spans="1:9">
      <c r="A101" s="187"/>
      <c r="B101" s="187" t="s">
        <v>754</v>
      </c>
      <c r="C101" s="187" t="s">
        <v>230</v>
      </c>
      <c r="D101" s="187">
        <v>110</v>
      </c>
      <c r="E101" s="188"/>
      <c r="F101" s="187"/>
      <c r="G101" s="188"/>
      <c r="H101" s="290">
        <v>0</v>
      </c>
      <c r="I101" s="191">
        <f t="shared" si="3"/>
        <v>0</v>
      </c>
    </row>
    <row r="102" spans="1:9">
      <c r="A102" s="187"/>
      <c r="B102" s="187" t="s">
        <v>755</v>
      </c>
      <c r="C102" s="187" t="s">
        <v>230</v>
      </c>
      <c r="D102" s="187">
        <v>5</v>
      </c>
      <c r="E102" s="187"/>
      <c r="F102" s="187"/>
      <c r="G102" s="187"/>
      <c r="H102" s="290">
        <v>0</v>
      </c>
      <c r="I102" s="191">
        <f t="shared" si="3"/>
        <v>0</v>
      </c>
    </row>
    <row r="103" spans="1:9">
      <c r="A103" s="187"/>
      <c r="B103" s="187" t="s">
        <v>756</v>
      </c>
      <c r="C103" s="187" t="s">
        <v>230</v>
      </c>
      <c r="D103" s="187">
        <v>115</v>
      </c>
      <c r="E103" s="187"/>
      <c r="F103" s="187"/>
      <c r="G103" s="187"/>
      <c r="H103" s="290">
        <v>0</v>
      </c>
      <c r="I103" s="191">
        <f t="shared" si="3"/>
        <v>0</v>
      </c>
    </row>
    <row r="104" spans="1:9">
      <c r="A104" s="187"/>
      <c r="B104" s="187" t="s">
        <v>757</v>
      </c>
      <c r="C104" s="187" t="s">
        <v>216</v>
      </c>
      <c r="D104" s="187">
        <v>125</v>
      </c>
      <c r="E104" s="188"/>
      <c r="F104" s="187"/>
      <c r="G104" s="188"/>
      <c r="H104" s="290">
        <v>0</v>
      </c>
      <c r="I104" s="191">
        <f t="shared" si="3"/>
        <v>0</v>
      </c>
    </row>
    <row r="105" spans="1:9">
      <c r="A105" s="187"/>
      <c r="B105" s="187"/>
      <c r="C105" s="187"/>
      <c r="D105" s="187"/>
      <c r="E105" s="188"/>
      <c r="F105" s="187"/>
      <c r="G105" s="188"/>
      <c r="H105" s="188"/>
      <c r="I105" s="188"/>
    </row>
    <row r="106" spans="1:9">
      <c r="A106" s="187"/>
      <c r="B106" s="187" t="s">
        <v>758</v>
      </c>
      <c r="C106" s="187"/>
      <c r="D106" s="187"/>
      <c r="E106" s="188"/>
      <c r="F106" s="187"/>
      <c r="G106" s="191">
        <f>SUM(G98:G105)</f>
        <v>0</v>
      </c>
      <c r="H106" s="188"/>
      <c r="I106" s="191">
        <f>SUM(I94:I105)</f>
        <v>0</v>
      </c>
    </row>
    <row r="107" spans="1:9">
      <c r="A107" s="187"/>
      <c r="B107" s="187" t="s">
        <v>759</v>
      </c>
      <c r="C107" s="187"/>
      <c r="D107" s="187"/>
      <c r="E107" s="187"/>
      <c r="F107" s="187"/>
      <c r="G107" s="191">
        <f>SUM(G106,I106)</f>
        <v>0</v>
      </c>
      <c r="H107" s="187"/>
      <c r="I107" s="188"/>
    </row>
    <row r="108" spans="1:9">
      <c r="A108" s="187" t="s">
        <v>760</v>
      </c>
      <c r="B108" s="187" t="s">
        <v>761</v>
      </c>
      <c r="C108" s="187"/>
      <c r="D108" s="187"/>
      <c r="E108" s="191">
        <f>SUM(G107)</f>
        <v>0</v>
      </c>
      <c r="F108" s="187"/>
      <c r="G108" s="191">
        <f>PRODUCT(E108,0.01)</f>
        <v>0</v>
      </c>
      <c r="H108" s="187"/>
      <c r="I108" s="188"/>
    </row>
    <row r="109" spans="1:9">
      <c r="A109" s="187"/>
      <c r="B109" s="34"/>
      <c r="C109" s="187"/>
      <c r="D109" s="187"/>
      <c r="E109" s="188"/>
      <c r="F109" s="187"/>
      <c r="G109" s="188"/>
      <c r="H109" s="187"/>
      <c r="I109" s="187"/>
    </row>
    <row r="110" spans="1:9">
      <c r="A110" s="187"/>
      <c r="B110" s="34" t="s">
        <v>762</v>
      </c>
      <c r="C110" s="187"/>
      <c r="D110" s="187"/>
      <c r="E110" s="188"/>
      <c r="F110" s="187"/>
      <c r="G110" s="185">
        <f>SUM(G107:G109)</f>
        <v>0</v>
      </c>
      <c r="H110" s="187"/>
      <c r="I110" s="189"/>
    </row>
    <row r="111" spans="1:9">
      <c r="A111" s="187"/>
      <c r="B111" s="34"/>
      <c r="C111" s="187"/>
      <c r="D111" s="187"/>
      <c r="E111" s="188"/>
      <c r="F111" s="187"/>
      <c r="G111" s="188"/>
      <c r="H111" s="187"/>
      <c r="I111" s="187"/>
    </row>
    <row r="112" spans="1:9" ht="16">
      <c r="A112" s="114" t="s">
        <v>763</v>
      </c>
      <c r="B112" s="114" t="s">
        <v>764</v>
      </c>
      <c r="C112" s="187"/>
      <c r="D112" s="187"/>
      <c r="E112" s="187"/>
      <c r="F112" s="187"/>
      <c r="G112" s="187"/>
      <c r="H112" s="187"/>
      <c r="I112" s="187"/>
    </row>
    <row r="113" spans="1:9">
      <c r="A113" s="187" t="s">
        <v>741</v>
      </c>
      <c r="B113" s="34"/>
      <c r="C113" s="187"/>
      <c r="D113" s="187"/>
      <c r="E113" s="187"/>
      <c r="F113" s="187"/>
      <c r="G113" s="187"/>
      <c r="H113" s="187"/>
      <c r="I113" s="187"/>
    </row>
    <row r="114" spans="1:9">
      <c r="A114" s="187"/>
      <c r="B114" s="187" t="s">
        <v>765</v>
      </c>
      <c r="C114" s="187" t="s">
        <v>714</v>
      </c>
      <c r="D114" s="187">
        <v>25</v>
      </c>
      <c r="E114" s="187"/>
      <c r="F114" s="187"/>
      <c r="G114" s="187"/>
      <c r="H114" s="290">
        <v>0</v>
      </c>
      <c r="I114" s="191">
        <f>PRODUCT(D114,H114)</f>
        <v>0</v>
      </c>
    </row>
    <row r="115" spans="1:9">
      <c r="A115" s="187"/>
      <c r="B115" s="34"/>
      <c r="C115" s="187"/>
      <c r="D115" s="187"/>
      <c r="E115" s="187"/>
      <c r="F115" s="187"/>
      <c r="G115" s="187"/>
      <c r="H115" s="187"/>
      <c r="I115" s="187"/>
    </row>
    <row r="116" spans="1:9">
      <c r="A116" s="187"/>
      <c r="B116" s="34" t="s">
        <v>766</v>
      </c>
      <c r="C116" s="187"/>
      <c r="D116" s="187"/>
      <c r="E116" s="187"/>
      <c r="F116" s="187"/>
      <c r="G116" s="187"/>
      <c r="H116" s="187"/>
      <c r="I116" s="185">
        <f>SUM(I114:I115)</f>
        <v>0</v>
      </c>
    </row>
    <row r="117" spans="1:9">
      <c r="A117" s="187"/>
      <c r="B117" s="34"/>
      <c r="C117" s="187"/>
      <c r="D117" s="187"/>
      <c r="E117" s="187"/>
      <c r="F117" s="187"/>
      <c r="G117" s="187"/>
      <c r="H117" s="187"/>
      <c r="I117" s="187"/>
    </row>
    <row r="118" spans="1:9">
      <c r="A118" s="187"/>
      <c r="B118" s="34"/>
      <c r="C118" s="187"/>
      <c r="D118" s="187"/>
      <c r="E118" s="187"/>
      <c r="F118" s="187"/>
      <c r="G118" s="187"/>
      <c r="H118" s="187"/>
      <c r="I118" s="187"/>
    </row>
    <row r="119" spans="1:9">
      <c r="A119" s="187"/>
      <c r="B119" s="34"/>
      <c r="C119" s="187"/>
      <c r="D119" s="187"/>
      <c r="E119" s="187"/>
      <c r="F119" s="187"/>
      <c r="G119" s="187"/>
      <c r="H119" s="187"/>
      <c r="I119" s="187"/>
    </row>
    <row r="120" spans="1:9">
      <c r="A120" s="187"/>
      <c r="B120" s="34"/>
      <c r="C120" s="187"/>
      <c r="D120" s="187"/>
      <c r="E120" s="187"/>
      <c r="F120" s="187"/>
      <c r="G120" s="187"/>
      <c r="H120" s="187"/>
      <c r="I120" s="187"/>
    </row>
    <row r="121" spans="1:9" ht="16">
      <c r="A121" s="187"/>
      <c r="B121" s="114" t="s">
        <v>767</v>
      </c>
      <c r="C121" s="187"/>
      <c r="D121" s="187"/>
      <c r="E121" s="187"/>
      <c r="F121" s="187"/>
      <c r="G121" s="187"/>
      <c r="H121" s="187"/>
      <c r="I121" s="187"/>
    </row>
    <row r="122" spans="1:9" ht="16">
      <c r="A122" s="114"/>
      <c r="B122" s="114" t="s">
        <v>768</v>
      </c>
      <c r="C122" s="187"/>
      <c r="D122" s="187"/>
      <c r="E122" s="187"/>
      <c r="F122" s="187"/>
      <c r="G122" s="187"/>
      <c r="H122" s="187"/>
      <c r="I122" s="187"/>
    </row>
    <row r="123" spans="1:9">
      <c r="A123" s="187"/>
      <c r="B123" s="34"/>
      <c r="C123" s="187"/>
      <c r="D123" s="187"/>
      <c r="E123" s="187"/>
      <c r="F123" s="187"/>
      <c r="G123" s="187"/>
      <c r="H123" s="187"/>
      <c r="I123" s="187"/>
    </row>
    <row r="124" spans="1:9">
      <c r="A124" s="187"/>
      <c r="B124" s="34" t="s">
        <v>769</v>
      </c>
      <c r="C124" s="187"/>
      <c r="D124" s="187"/>
      <c r="E124" s="187"/>
      <c r="F124" s="187"/>
      <c r="G124" s="187"/>
      <c r="H124" s="187"/>
      <c r="I124" s="187"/>
    </row>
    <row r="125" spans="1:9">
      <c r="A125" s="187"/>
      <c r="B125" s="34"/>
      <c r="C125" s="187"/>
      <c r="D125" s="187"/>
      <c r="E125" s="187"/>
      <c r="F125" s="187"/>
      <c r="G125" s="187"/>
      <c r="H125" s="187"/>
      <c r="I125" s="187"/>
    </row>
    <row r="126" spans="1:9">
      <c r="A126" s="187"/>
      <c r="B126" s="34"/>
      <c r="C126" s="187"/>
      <c r="D126" s="187"/>
      <c r="E126" s="187"/>
      <c r="F126" s="187"/>
      <c r="G126" s="187"/>
      <c r="H126" s="187"/>
      <c r="I126" s="187"/>
    </row>
    <row r="127" spans="1:9">
      <c r="A127" s="187"/>
      <c r="B127" s="34" t="s">
        <v>770</v>
      </c>
      <c r="C127" s="187"/>
      <c r="D127" s="187"/>
      <c r="E127" s="187"/>
      <c r="F127" s="187"/>
      <c r="G127" s="187"/>
      <c r="H127" s="187"/>
      <c r="I127" s="187"/>
    </row>
    <row r="128" spans="1:9">
      <c r="A128" s="187"/>
      <c r="B128" s="34" t="s">
        <v>771</v>
      </c>
      <c r="C128" s="187"/>
      <c r="D128" s="187"/>
      <c r="E128" s="187"/>
      <c r="F128" s="187"/>
      <c r="G128" s="187"/>
      <c r="H128" s="187"/>
      <c r="I128" s="187"/>
    </row>
    <row r="129" spans="1:9">
      <c r="A129" s="187"/>
      <c r="B129" s="34" t="s">
        <v>772</v>
      </c>
      <c r="C129" s="187"/>
      <c r="D129" s="187"/>
      <c r="E129" s="187"/>
      <c r="F129" s="187"/>
      <c r="G129" s="187"/>
      <c r="H129" s="187"/>
      <c r="I129" s="187"/>
    </row>
    <row r="130" spans="1:9">
      <c r="A130" s="187"/>
      <c r="B130" s="34"/>
      <c r="C130" s="187"/>
      <c r="D130" s="187"/>
      <c r="E130" s="187"/>
      <c r="F130" s="187"/>
      <c r="G130" s="187"/>
      <c r="H130" s="187"/>
      <c r="I130" s="187"/>
    </row>
    <row r="131" spans="1:9">
      <c r="A131" s="34" t="s">
        <v>673</v>
      </c>
      <c r="B131" s="34" t="s">
        <v>773</v>
      </c>
      <c r="C131" s="187"/>
      <c r="D131" s="187"/>
      <c r="E131" s="187"/>
      <c r="F131" s="187"/>
      <c r="G131" s="185">
        <f>SUM(G62)</f>
        <v>0</v>
      </c>
      <c r="H131" s="187"/>
      <c r="I131" s="187"/>
    </row>
    <row r="132" spans="1:9">
      <c r="A132" s="34" t="s">
        <v>727</v>
      </c>
      <c r="B132" s="34" t="s">
        <v>774</v>
      </c>
      <c r="C132" s="187"/>
      <c r="D132" s="187"/>
      <c r="E132" s="187"/>
      <c r="F132" s="187"/>
      <c r="G132" s="185">
        <f>SUM(F78)</f>
        <v>0</v>
      </c>
      <c r="H132" s="187"/>
      <c r="I132" s="187"/>
    </row>
    <row r="133" spans="1:9">
      <c r="A133" s="34" t="s">
        <v>739</v>
      </c>
      <c r="B133" s="34" t="s">
        <v>775</v>
      </c>
      <c r="C133" s="187"/>
      <c r="D133" s="187"/>
      <c r="E133" s="187"/>
      <c r="F133" s="187"/>
      <c r="G133" s="185">
        <f>SUM(I86)</f>
        <v>0</v>
      </c>
      <c r="H133" s="187"/>
      <c r="I133" s="187"/>
    </row>
    <row r="134" spans="1:9">
      <c r="A134" s="34" t="s">
        <v>776</v>
      </c>
      <c r="B134" s="34" t="s">
        <v>59</v>
      </c>
      <c r="C134" s="187"/>
      <c r="D134" s="187"/>
      <c r="E134" s="187"/>
      <c r="F134" s="187"/>
      <c r="G134" s="185">
        <f>SUM(G110)</f>
        <v>0</v>
      </c>
      <c r="H134" s="187"/>
      <c r="I134" s="187"/>
    </row>
    <row r="135" spans="1:9">
      <c r="A135" s="34" t="s">
        <v>777</v>
      </c>
      <c r="B135" s="34" t="s">
        <v>778</v>
      </c>
      <c r="C135" s="187"/>
      <c r="D135" s="187"/>
      <c r="E135" s="187"/>
      <c r="F135" s="187"/>
      <c r="G135" s="185">
        <f>SUM(I116)</f>
        <v>0</v>
      </c>
      <c r="H135" s="187"/>
      <c r="I135" s="187"/>
    </row>
    <row r="136" spans="1:9">
      <c r="A136" s="187"/>
      <c r="B136" s="34" t="s">
        <v>779</v>
      </c>
      <c r="C136" s="187"/>
      <c r="D136" s="187"/>
      <c r="E136" s="187"/>
      <c r="F136" s="187"/>
      <c r="G136" s="187" t="s">
        <v>780</v>
      </c>
      <c r="H136" s="187"/>
      <c r="I136" s="187"/>
    </row>
    <row r="137" spans="1:9">
      <c r="A137" s="291"/>
      <c r="B137" s="292" t="s">
        <v>781</v>
      </c>
      <c r="C137" s="291"/>
      <c r="D137" s="291"/>
      <c r="E137" s="291"/>
      <c r="F137" s="291"/>
      <c r="G137" s="293">
        <f>SUM(G131:G136)</f>
        <v>0</v>
      </c>
      <c r="H137" s="187"/>
      <c r="I137" s="187"/>
    </row>
    <row r="138" spans="1:9">
      <c r="A138" s="291"/>
      <c r="B138" s="292" t="s">
        <v>779</v>
      </c>
      <c r="C138" s="291"/>
      <c r="D138" s="291"/>
      <c r="E138" s="291"/>
      <c r="F138" s="291"/>
      <c r="G138" s="291" t="s">
        <v>780</v>
      </c>
      <c r="H138" s="187"/>
      <c r="I138" s="187"/>
    </row>
    <row r="139" spans="1:9">
      <c r="A139" s="187"/>
      <c r="B139" s="34"/>
      <c r="C139" s="187"/>
      <c r="D139" s="187"/>
      <c r="E139" s="187"/>
      <c r="F139" s="187"/>
      <c r="G139" s="187"/>
      <c r="H139" s="187"/>
      <c r="I139" s="187"/>
    </row>
    <row r="140" spans="1:9">
      <c r="A140" s="187"/>
      <c r="B140" s="34"/>
      <c r="C140" s="187"/>
      <c r="D140" s="187"/>
      <c r="E140" s="187"/>
      <c r="F140" s="187"/>
      <c r="G140" s="187"/>
      <c r="H140" s="187"/>
      <c r="I140" s="187"/>
    </row>
    <row r="141" spans="1:9">
      <c r="A141" s="187"/>
      <c r="B141" s="34"/>
      <c r="C141" s="187"/>
      <c r="D141" s="187"/>
      <c r="E141" s="187"/>
      <c r="F141" s="187"/>
      <c r="G141" s="187"/>
      <c r="H141" s="188"/>
      <c r="I141" s="187"/>
    </row>
    <row r="142" spans="1:9">
      <c r="A142" s="187"/>
      <c r="B142" s="34" t="s">
        <v>662</v>
      </c>
      <c r="C142" s="187"/>
      <c r="D142" s="187"/>
      <c r="E142" s="187"/>
      <c r="F142" s="187"/>
      <c r="G142" s="187"/>
      <c r="H142" s="187"/>
      <c r="I142" s="187"/>
    </row>
    <row r="143" spans="1:9">
      <c r="A143" s="187"/>
      <c r="B143" s="34"/>
      <c r="C143" s="187"/>
      <c r="D143" s="187"/>
      <c r="E143" s="187"/>
      <c r="F143" s="187"/>
      <c r="G143" s="187"/>
      <c r="H143" s="187"/>
      <c r="I143" s="187"/>
    </row>
  </sheetData>
  <sheetProtection algorithmName="SHA-512" hashValue="Hgop8MpOYJNj4vczC4ctrfR5sUGszT6jp5iV/9X/TM5MCELpHfgU2VG5LsoNE9J//O+YEz8Q0vAvCCAxL6S7uA==" saltValue="lW/CCI8Dhy4iX5vw37rWpg==" spinCount="100000" sheet="1" objects="1" scenarios="1" selectLockedCell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activeCell="I16" sqref="I16:J16"/>
      <selection pane="bottomLeft" activeCell="F11" sqref="F11"/>
    </sheetView>
  </sheetViews>
  <sheetFormatPr baseColWidth="10" defaultColWidth="8.83203125" defaultRowHeight="13" outlineLevelRow="1"/>
  <cols>
    <col min="1" max="1" width="3.5" customWidth="1"/>
    <col min="2" max="2" width="12.5" style="79" customWidth="1"/>
    <col min="3" max="3" width="38.33203125" style="79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>
      <c r="A1" s="361" t="s">
        <v>6</v>
      </c>
      <c r="B1" s="361"/>
      <c r="C1" s="361"/>
      <c r="D1" s="361"/>
      <c r="E1" s="361"/>
      <c r="F1" s="361"/>
      <c r="G1" s="361"/>
      <c r="AG1" t="s">
        <v>117</v>
      </c>
    </row>
    <row r="2" spans="1:60" ht="25" customHeight="1">
      <c r="A2" s="132" t="s">
        <v>7</v>
      </c>
      <c r="B2" s="69" t="s">
        <v>42</v>
      </c>
      <c r="C2" s="362" t="s">
        <v>43</v>
      </c>
      <c r="D2" s="363"/>
      <c r="E2" s="363"/>
      <c r="F2" s="363"/>
      <c r="G2" s="364"/>
      <c r="AG2" t="s">
        <v>118</v>
      </c>
    </row>
    <row r="3" spans="1:60" ht="25" customHeight="1">
      <c r="A3" s="132" t="s">
        <v>8</v>
      </c>
      <c r="B3" s="69" t="s">
        <v>49</v>
      </c>
      <c r="C3" s="362" t="s">
        <v>50</v>
      </c>
      <c r="D3" s="363"/>
      <c r="E3" s="363"/>
      <c r="F3" s="363"/>
      <c r="G3" s="364"/>
      <c r="AC3" s="79" t="s">
        <v>118</v>
      </c>
      <c r="AG3" t="s">
        <v>119</v>
      </c>
    </row>
    <row r="4" spans="1:60" ht="25" customHeight="1">
      <c r="A4" s="133" t="s">
        <v>9</v>
      </c>
      <c r="B4" s="134" t="s">
        <v>47</v>
      </c>
      <c r="C4" s="365" t="s">
        <v>51</v>
      </c>
      <c r="D4" s="366"/>
      <c r="E4" s="366"/>
      <c r="F4" s="366"/>
      <c r="G4" s="367"/>
      <c r="AG4" t="s">
        <v>120</v>
      </c>
    </row>
    <row r="5" spans="1:60">
      <c r="D5" s="131"/>
    </row>
    <row r="6" spans="1:60" ht="42">
      <c r="A6" s="136" t="s">
        <v>121</v>
      </c>
      <c r="B6" s="138" t="s">
        <v>122</v>
      </c>
      <c r="C6" s="138" t="s">
        <v>123</v>
      </c>
      <c r="D6" s="137" t="s">
        <v>124</v>
      </c>
      <c r="E6" s="136" t="s">
        <v>125</v>
      </c>
      <c r="F6" s="135" t="s">
        <v>126</v>
      </c>
      <c r="G6" s="136" t="s">
        <v>30</v>
      </c>
      <c r="H6" s="139" t="s">
        <v>31</v>
      </c>
      <c r="I6" s="139" t="s">
        <v>127</v>
      </c>
      <c r="J6" s="139" t="s">
        <v>32</v>
      </c>
      <c r="K6" s="139" t="s">
        <v>128</v>
      </c>
      <c r="L6" s="139" t="s">
        <v>129</v>
      </c>
      <c r="M6" s="139" t="s">
        <v>130</v>
      </c>
      <c r="N6" s="139" t="s">
        <v>131</v>
      </c>
      <c r="O6" s="139" t="s">
        <v>132</v>
      </c>
      <c r="P6" s="139" t="s">
        <v>133</v>
      </c>
      <c r="Q6" s="139" t="s">
        <v>134</v>
      </c>
      <c r="R6" s="139" t="s">
        <v>135</v>
      </c>
      <c r="S6" s="139" t="s">
        <v>136</v>
      </c>
      <c r="T6" s="139" t="s">
        <v>137</v>
      </c>
      <c r="U6" s="139" t="s">
        <v>138</v>
      </c>
      <c r="V6" s="139" t="s">
        <v>139</v>
      </c>
      <c r="W6" s="139" t="s">
        <v>140</v>
      </c>
      <c r="X6" s="139" t="s">
        <v>141</v>
      </c>
    </row>
    <row r="7" spans="1:60" hidden="1">
      <c r="A7" s="5"/>
      <c r="B7" s="6"/>
      <c r="C7" s="6"/>
      <c r="D7" s="8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ht="14">
      <c r="A8" s="155" t="s">
        <v>142</v>
      </c>
      <c r="B8" s="156" t="s">
        <v>58</v>
      </c>
      <c r="C8" s="172" t="s">
        <v>59</v>
      </c>
      <c r="D8" s="157"/>
      <c r="E8" s="158"/>
      <c r="F8" s="159"/>
      <c r="G8" s="160">
        <f>SUMIF(AG9:AG73,"&lt;&gt;NOR",G9:G73)</f>
        <v>0</v>
      </c>
      <c r="H8" s="154"/>
      <c r="I8" s="154">
        <f>SUM(I9:I73)</f>
        <v>2424.63</v>
      </c>
      <c r="J8" s="154"/>
      <c r="K8" s="154">
        <f>SUM(K9:K73)</f>
        <v>309640.59999999998</v>
      </c>
      <c r="L8" s="154"/>
      <c r="M8" s="154">
        <f>SUM(M9:M73)</f>
        <v>0</v>
      </c>
      <c r="N8" s="154"/>
      <c r="O8" s="154">
        <f>SUM(O9:O73)</f>
        <v>0.02</v>
      </c>
      <c r="P8" s="154"/>
      <c r="Q8" s="154">
        <f>SUM(Q9:Q73)</f>
        <v>315.08</v>
      </c>
      <c r="R8" s="154"/>
      <c r="S8" s="154"/>
      <c r="T8" s="154"/>
      <c r="U8" s="154"/>
      <c r="V8" s="154">
        <f>SUM(V9:V73)</f>
        <v>508.11</v>
      </c>
      <c r="W8" s="154"/>
      <c r="X8" s="154"/>
      <c r="AG8" t="s">
        <v>143</v>
      </c>
    </row>
    <row r="9" spans="1:60" outlineLevel="1">
      <c r="A9" s="161">
        <v>1</v>
      </c>
      <c r="B9" s="162" t="s">
        <v>543</v>
      </c>
      <c r="C9" s="173" t="s">
        <v>544</v>
      </c>
      <c r="D9" s="163" t="s">
        <v>216</v>
      </c>
      <c r="E9" s="164">
        <v>341</v>
      </c>
      <c r="F9" s="284">
        <v>0</v>
      </c>
      <c r="G9" s="165">
        <f>ROUND(E9*F9,2)</f>
        <v>0</v>
      </c>
      <c r="H9" s="145">
        <v>0</v>
      </c>
      <c r="I9" s="145">
        <f>ROUND(E9*H9,2)</f>
        <v>0</v>
      </c>
      <c r="J9" s="145">
        <v>69.599999999999994</v>
      </c>
      <c r="K9" s="145">
        <f>ROUND(E9*J9,2)</f>
        <v>23733.599999999999</v>
      </c>
      <c r="L9" s="145">
        <v>21</v>
      </c>
      <c r="M9" s="145">
        <f>G9*(1+L9/100)</f>
        <v>0</v>
      </c>
      <c r="N9" s="145">
        <v>0</v>
      </c>
      <c r="O9" s="145">
        <f>ROUND(E9*N9,2)</f>
        <v>0</v>
      </c>
      <c r="P9" s="145">
        <v>0.66</v>
      </c>
      <c r="Q9" s="145">
        <f>ROUND(E9*P9,2)</f>
        <v>225.06</v>
      </c>
      <c r="R9" s="145"/>
      <c r="S9" s="145" t="s">
        <v>147</v>
      </c>
      <c r="T9" s="145" t="s">
        <v>147</v>
      </c>
      <c r="U9" s="145">
        <v>0.11899999999999999</v>
      </c>
      <c r="V9" s="145">
        <f>ROUND(E9*U9,2)</f>
        <v>40.58</v>
      </c>
      <c r="W9" s="145"/>
      <c r="X9" s="145" t="s">
        <v>148</v>
      </c>
      <c r="Y9" s="140"/>
      <c r="Z9" s="140"/>
      <c r="AA9" s="140"/>
      <c r="AB9" s="140"/>
      <c r="AC9" s="140"/>
      <c r="AD9" s="140"/>
      <c r="AE9" s="140"/>
      <c r="AF9" s="140"/>
      <c r="AG9" s="140" t="s">
        <v>149</v>
      </c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>
      <c r="A10" s="143"/>
      <c r="B10" s="144"/>
      <c r="C10" s="174" t="s">
        <v>545</v>
      </c>
      <c r="D10" s="146"/>
      <c r="E10" s="147">
        <v>341</v>
      </c>
      <c r="F10" s="28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0"/>
      <c r="Z10" s="140"/>
      <c r="AA10" s="140"/>
      <c r="AB10" s="140"/>
      <c r="AC10" s="140"/>
      <c r="AD10" s="140"/>
      <c r="AE10" s="140"/>
      <c r="AF10" s="140"/>
      <c r="AG10" s="140" t="s">
        <v>151</v>
      </c>
      <c r="AH10" s="140">
        <v>0</v>
      </c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>
      <c r="A11" s="161">
        <v>2</v>
      </c>
      <c r="B11" s="162" t="s">
        <v>546</v>
      </c>
      <c r="C11" s="173" t="s">
        <v>547</v>
      </c>
      <c r="D11" s="163" t="s">
        <v>216</v>
      </c>
      <c r="E11" s="164">
        <v>341</v>
      </c>
      <c r="F11" s="284">
        <v>0</v>
      </c>
      <c r="G11" s="165">
        <f>ROUND(E11*F11,2)</f>
        <v>0</v>
      </c>
      <c r="H11" s="145">
        <v>0</v>
      </c>
      <c r="I11" s="145">
        <f>ROUND(E11*H11,2)</f>
        <v>0</v>
      </c>
      <c r="J11" s="145">
        <v>56</v>
      </c>
      <c r="K11" s="145">
        <f>ROUND(E11*J11,2)</f>
        <v>19096</v>
      </c>
      <c r="L11" s="145">
        <v>21</v>
      </c>
      <c r="M11" s="145"/>
      <c r="N11" s="145">
        <v>0</v>
      </c>
      <c r="O11" s="145">
        <f>ROUND(E11*N11,2)</f>
        <v>0</v>
      </c>
      <c r="P11" s="145">
        <v>0.26400000000000001</v>
      </c>
      <c r="Q11" s="145">
        <f>ROUND(E11*P11,2)</f>
        <v>90.02</v>
      </c>
      <c r="R11" s="145"/>
      <c r="S11" s="145" t="s">
        <v>147</v>
      </c>
      <c r="T11" s="145" t="s">
        <v>147</v>
      </c>
      <c r="U11" s="145">
        <v>8.6999999999999994E-2</v>
      </c>
      <c r="V11" s="145">
        <f>ROUND(E11*U11,2)</f>
        <v>29.67</v>
      </c>
      <c r="W11" s="145"/>
      <c r="X11" s="145" t="s">
        <v>148</v>
      </c>
      <c r="Y11" s="140"/>
      <c r="Z11" s="140"/>
      <c r="AA11" s="140"/>
      <c r="AB11" s="140"/>
      <c r="AC11" s="140"/>
      <c r="AD11" s="140"/>
      <c r="AE11" s="140"/>
      <c r="AF11" s="140"/>
      <c r="AG11" s="140" t="s">
        <v>149</v>
      </c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>
      <c r="A12" s="143"/>
      <c r="B12" s="144"/>
      <c r="C12" s="174" t="s">
        <v>545</v>
      </c>
      <c r="D12" s="146"/>
      <c r="E12" s="147">
        <v>341</v>
      </c>
      <c r="F12" s="28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0"/>
      <c r="Z12" s="140"/>
      <c r="AA12" s="140"/>
      <c r="AB12" s="140"/>
      <c r="AC12" s="140"/>
      <c r="AD12" s="140"/>
      <c r="AE12" s="140"/>
      <c r="AF12" s="140"/>
      <c r="AG12" s="140" t="s">
        <v>151</v>
      </c>
      <c r="AH12" s="140">
        <v>0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outlineLevel="1">
      <c r="A13" s="161">
        <v>3</v>
      </c>
      <c r="B13" s="162" t="s">
        <v>548</v>
      </c>
      <c r="C13" s="173" t="s">
        <v>549</v>
      </c>
      <c r="D13" s="163" t="s">
        <v>146</v>
      </c>
      <c r="E13" s="164">
        <v>253.11</v>
      </c>
      <c r="F13" s="284">
        <v>0</v>
      </c>
      <c r="G13" s="165">
        <f>ROUND(E13*F13,2)</f>
        <v>0</v>
      </c>
      <c r="H13" s="145">
        <v>0</v>
      </c>
      <c r="I13" s="145">
        <f>ROUND(E13*H13,2)</f>
        <v>0</v>
      </c>
      <c r="J13" s="145">
        <v>186.5</v>
      </c>
      <c r="K13" s="145">
        <f>ROUND(E13*J13,2)</f>
        <v>47205.02</v>
      </c>
      <c r="L13" s="145">
        <v>21</v>
      </c>
      <c r="M13" s="145">
        <f>G13*(1+L13/100)</f>
        <v>0</v>
      </c>
      <c r="N13" s="145">
        <v>0</v>
      </c>
      <c r="O13" s="145">
        <f>ROUND(E13*N13,2)</f>
        <v>0</v>
      </c>
      <c r="P13" s="145">
        <v>0</v>
      </c>
      <c r="Q13" s="145">
        <f>ROUND(E13*P13,2)</f>
        <v>0</v>
      </c>
      <c r="R13" s="145"/>
      <c r="S13" s="145" t="s">
        <v>147</v>
      </c>
      <c r="T13" s="145" t="s">
        <v>147</v>
      </c>
      <c r="U13" s="145">
        <v>0.36799999999999999</v>
      </c>
      <c r="V13" s="145">
        <f>ROUND(E13*U13,2)</f>
        <v>93.14</v>
      </c>
      <c r="W13" s="145"/>
      <c r="X13" s="145" t="s">
        <v>148</v>
      </c>
      <c r="Y13" s="140"/>
      <c r="Z13" s="140"/>
      <c r="AA13" s="140"/>
      <c r="AB13" s="140"/>
      <c r="AC13" s="140"/>
      <c r="AD13" s="140"/>
      <c r="AE13" s="140"/>
      <c r="AF13" s="140"/>
      <c r="AG13" s="140" t="s">
        <v>149</v>
      </c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outlineLevel="1">
      <c r="A14" s="143"/>
      <c r="B14" s="144"/>
      <c r="C14" s="174" t="s">
        <v>550</v>
      </c>
      <c r="D14" s="146"/>
      <c r="E14" s="147">
        <v>94.71</v>
      </c>
      <c r="F14" s="28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0"/>
      <c r="Z14" s="140"/>
      <c r="AA14" s="140"/>
      <c r="AB14" s="140"/>
      <c r="AC14" s="140"/>
      <c r="AD14" s="140"/>
      <c r="AE14" s="140"/>
      <c r="AF14" s="140"/>
      <c r="AG14" s="140" t="s">
        <v>151</v>
      </c>
      <c r="AH14" s="140">
        <v>0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outlineLevel="1">
      <c r="A15" s="143"/>
      <c r="B15" s="144"/>
      <c r="C15" s="174" t="s">
        <v>551</v>
      </c>
      <c r="D15" s="146"/>
      <c r="E15" s="147">
        <v>145.86000000000001</v>
      </c>
      <c r="F15" s="28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0"/>
      <c r="Z15" s="140"/>
      <c r="AA15" s="140"/>
      <c r="AB15" s="140"/>
      <c r="AC15" s="140"/>
      <c r="AD15" s="140"/>
      <c r="AE15" s="140"/>
      <c r="AF15" s="140"/>
      <c r="AG15" s="140" t="s">
        <v>151</v>
      </c>
      <c r="AH15" s="140">
        <v>0</v>
      </c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>
      <c r="A16" s="143"/>
      <c r="B16" s="144"/>
      <c r="C16" s="174" t="s">
        <v>552</v>
      </c>
      <c r="D16" s="146"/>
      <c r="E16" s="147">
        <v>12.54</v>
      </c>
      <c r="F16" s="28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0"/>
      <c r="Z16" s="140"/>
      <c r="AA16" s="140"/>
      <c r="AB16" s="140"/>
      <c r="AC16" s="140"/>
      <c r="AD16" s="140"/>
      <c r="AE16" s="140"/>
      <c r="AF16" s="140"/>
      <c r="AG16" s="140" t="s">
        <v>151</v>
      </c>
      <c r="AH16" s="140">
        <v>0</v>
      </c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>
      <c r="A17" s="161">
        <v>4</v>
      </c>
      <c r="B17" s="162" t="s">
        <v>553</v>
      </c>
      <c r="C17" s="173" t="s">
        <v>554</v>
      </c>
      <c r="D17" s="163" t="s">
        <v>146</v>
      </c>
      <c r="E17" s="164">
        <v>253.11</v>
      </c>
      <c r="F17" s="284">
        <v>0</v>
      </c>
      <c r="G17" s="165">
        <f>ROUND(E17*F17,2)</f>
        <v>0</v>
      </c>
      <c r="H17" s="145">
        <v>0</v>
      </c>
      <c r="I17" s="145">
        <f>ROUND(E17*H17,2)</f>
        <v>0</v>
      </c>
      <c r="J17" s="145">
        <v>37.299999999999997</v>
      </c>
      <c r="K17" s="145">
        <f>ROUND(E17*J17,2)</f>
        <v>9441</v>
      </c>
      <c r="L17" s="145">
        <v>21</v>
      </c>
      <c r="M17" s="145">
        <f>G17*(1+L17/100)</f>
        <v>0</v>
      </c>
      <c r="N17" s="145">
        <v>0</v>
      </c>
      <c r="O17" s="145">
        <f>ROUND(E17*N17,2)</f>
        <v>0</v>
      </c>
      <c r="P17" s="145">
        <v>0</v>
      </c>
      <c r="Q17" s="145">
        <f>ROUND(E17*P17,2)</f>
        <v>0</v>
      </c>
      <c r="R17" s="145"/>
      <c r="S17" s="145" t="s">
        <v>147</v>
      </c>
      <c r="T17" s="145" t="s">
        <v>147</v>
      </c>
      <c r="U17" s="145">
        <v>5.8000000000000003E-2</v>
      </c>
      <c r="V17" s="145">
        <f>ROUND(E17*U17,2)</f>
        <v>14.68</v>
      </c>
      <c r="W17" s="145"/>
      <c r="X17" s="145" t="s">
        <v>148</v>
      </c>
      <c r="Y17" s="140"/>
      <c r="Z17" s="140"/>
      <c r="AA17" s="140"/>
      <c r="AB17" s="140"/>
      <c r="AC17" s="140"/>
      <c r="AD17" s="140"/>
      <c r="AE17" s="140"/>
      <c r="AF17" s="140"/>
      <c r="AG17" s="140" t="s">
        <v>149</v>
      </c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outlineLevel="1">
      <c r="A18" s="143"/>
      <c r="B18" s="144"/>
      <c r="C18" s="174" t="s">
        <v>550</v>
      </c>
      <c r="D18" s="146"/>
      <c r="E18" s="147">
        <v>94.71</v>
      </c>
      <c r="F18" s="28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0"/>
      <c r="Z18" s="140"/>
      <c r="AA18" s="140"/>
      <c r="AB18" s="140"/>
      <c r="AC18" s="140"/>
      <c r="AD18" s="140"/>
      <c r="AE18" s="140"/>
      <c r="AF18" s="140"/>
      <c r="AG18" s="140" t="s">
        <v>151</v>
      </c>
      <c r="AH18" s="140">
        <v>0</v>
      </c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>
      <c r="A19" s="143"/>
      <c r="B19" s="144"/>
      <c r="C19" s="174" t="s">
        <v>551</v>
      </c>
      <c r="D19" s="146"/>
      <c r="E19" s="147">
        <v>145.86000000000001</v>
      </c>
      <c r="F19" s="28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0"/>
      <c r="Z19" s="140"/>
      <c r="AA19" s="140"/>
      <c r="AB19" s="140"/>
      <c r="AC19" s="140"/>
      <c r="AD19" s="140"/>
      <c r="AE19" s="140"/>
      <c r="AF19" s="140"/>
      <c r="AG19" s="140" t="s">
        <v>151</v>
      </c>
      <c r="AH19" s="140">
        <v>0</v>
      </c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outlineLevel="1">
      <c r="A20" s="143"/>
      <c r="B20" s="144"/>
      <c r="C20" s="174" t="s">
        <v>552</v>
      </c>
      <c r="D20" s="146"/>
      <c r="E20" s="147">
        <v>12.54</v>
      </c>
      <c r="F20" s="28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0"/>
      <c r="Z20" s="140"/>
      <c r="AA20" s="140"/>
      <c r="AB20" s="140"/>
      <c r="AC20" s="140"/>
      <c r="AD20" s="140"/>
      <c r="AE20" s="140"/>
      <c r="AF20" s="140"/>
      <c r="AG20" s="140" t="s">
        <v>151</v>
      </c>
      <c r="AH20" s="140">
        <v>0</v>
      </c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>
      <c r="A21" s="161">
        <v>5</v>
      </c>
      <c r="B21" s="162" t="s">
        <v>155</v>
      </c>
      <c r="C21" s="173" t="s">
        <v>156</v>
      </c>
      <c r="D21" s="163" t="s">
        <v>146</v>
      </c>
      <c r="E21" s="164">
        <v>211.44800000000001</v>
      </c>
      <c r="F21" s="284">
        <v>0</v>
      </c>
      <c r="G21" s="165">
        <f>ROUND(E21*F21,2)</f>
        <v>0</v>
      </c>
      <c r="H21" s="145">
        <v>0</v>
      </c>
      <c r="I21" s="145">
        <f>ROUND(E21*H21,2)</f>
        <v>0</v>
      </c>
      <c r="J21" s="145">
        <v>96.6</v>
      </c>
      <c r="K21" s="145">
        <f>ROUND(E21*J21,2)</f>
        <v>20425.88</v>
      </c>
      <c r="L21" s="145">
        <v>21</v>
      </c>
      <c r="M21" s="145">
        <f>G21*(1+L21/100)</f>
        <v>0</v>
      </c>
      <c r="N21" s="145">
        <v>0</v>
      </c>
      <c r="O21" s="145">
        <f>ROUND(E21*N21,2)</f>
        <v>0</v>
      </c>
      <c r="P21" s="145">
        <v>0</v>
      </c>
      <c r="Q21" s="145">
        <f>ROUND(E21*P21,2)</f>
        <v>0</v>
      </c>
      <c r="R21" s="145"/>
      <c r="S21" s="145" t="s">
        <v>147</v>
      </c>
      <c r="T21" s="145" t="s">
        <v>147</v>
      </c>
      <c r="U21" s="145">
        <v>1.0999999999999999E-2</v>
      </c>
      <c r="V21" s="145">
        <f>ROUND(E21*U21,2)</f>
        <v>2.33</v>
      </c>
      <c r="W21" s="145"/>
      <c r="X21" s="145" t="s">
        <v>148</v>
      </c>
      <c r="Y21" s="140"/>
      <c r="Z21" s="140"/>
      <c r="AA21" s="140"/>
      <c r="AB21" s="140"/>
      <c r="AC21" s="140"/>
      <c r="AD21" s="140"/>
      <c r="AE21" s="140"/>
      <c r="AF21" s="140"/>
      <c r="AG21" s="140" t="s">
        <v>149</v>
      </c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>
      <c r="A22" s="143"/>
      <c r="B22" s="144"/>
      <c r="C22" s="174" t="s">
        <v>555</v>
      </c>
      <c r="D22" s="146"/>
      <c r="E22" s="147">
        <v>178.00800000000001</v>
      </c>
      <c r="F22" s="28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0"/>
      <c r="Z22" s="140"/>
      <c r="AA22" s="140"/>
      <c r="AB22" s="140"/>
      <c r="AC22" s="140"/>
      <c r="AD22" s="140"/>
      <c r="AE22" s="140"/>
      <c r="AF22" s="140"/>
      <c r="AG22" s="140" t="s">
        <v>151</v>
      </c>
      <c r="AH22" s="140">
        <v>0</v>
      </c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outlineLevel="1">
      <c r="A23" s="143"/>
      <c r="B23" s="144"/>
      <c r="C23" s="174" t="s">
        <v>556</v>
      </c>
      <c r="D23" s="146"/>
      <c r="E23" s="147">
        <v>33.44</v>
      </c>
      <c r="F23" s="28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0"/>
      <c r="Z23" s="140"/>
      <c r="AA23" s="140"/>
      <c r="AB23" s="140"/>
      <c r="AC23" s="140"/>
      <c r="AD23" s="140"/>
      <c r="AE23" s="140"/>
      <c r="AF23" s="140"/>
      <c r="AG23" s="140" t="s">
        <v>151</v>
      </c>
      <c r="AH23" s="140">
        <v>0</v>
      </c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>
      <c r="A24" s="161">
        <v>6</v>
      </c>
      <c r="B24" s="162" t="s">
        <v>557</v>
      </c>
      <c r="C24" s="173" t="s">
        <v>558</v>
      </c>
      <c r="D24" s="163" t="s">
        <v>146</v>
      </c>
      <c r="E24" s="164">
        <v>147.386</v>
      </c>
      <c r="F24" s="284">
        <v>0</v>
      </c>
      <c r="G24" s="165">
        <f>ROUND(E24*F24,2)</f>
        <v>0</v>
      </c>
      <c r="H24" s="145">
        <v>0</v>
      </c>
      <c r="I24" s="145">
        <f>ROUND(E24*H24,2)</f>
        <v>0</v>
      </c>
      <c r="J24" s="145">
        <v>264.5</v>
      </c>
      <c r="K24" s="145">
        <f>ROUND(E24*J24,2)</f>
        <v>38983.599999999999</v>
      </c>
      <c r="L24" s="145">
        <v>21</v>
      </c>
      <c r="M24" s="145">
        <f>G24*(1+L24/100)</f>
        <v>0</v>
      </c>
      <c r="N24" s="145">
        <v>0</v>
      </c>
      <c r="O24" s="145">
        <f>ROUND(E24*N24,2)</f>
        <v>0</v>
      </c>
      <c r="P24" s="145">
        <v>0</v>
      </c>
      <c r="Q24" s="145">
        <f>ROUND(E24*P24,2)</f>
        <v>0</v>
      </c>
      <c r="R24" s="145"/>
      <c r="S24" s="145" t="s">
        <v>147</v>
      </c>
      <c r="T24" s="145" t="s">
        <v>147</v>
      </c>
      <c r="U24" s="145">
        <v>1.0999999999999999E-2</v>
      </c>
      <c r="V24" s="145">
        <f>ROUND(E24*U24,2)</f>
        <v>1.62</v>
      </c>
      <c r="W24" s="145"/>
      <c r="X24" s="145" t="s">
        <v>148</v>
      </c>
      <c r="Y24" s="140"/>
      <c r="Z24" s="140"/>
      <c r="AA24" s="140"/>
      <c r="AB24" s="140"/>
      <c r="AC24" s="140"/>
      <c r="AD24" s="140"/>
      <c r="AE24" s="140"/>
      <c r="AF24" s="140"/>
      <c r="AG24" s="140" t="s">
        <v>149</v>
      </c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>
      <c r="A25" s="143"/>
      <c r="B25" s="144"/>
      <c r="C25" s="174" t="s">
        <v>550</v>
      </c>
      <c r="D25" s="146"/>
      <c r="E25" s="147">
        <v>94.71</v>
      </c>
      <c r="F25" s="28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0"/>
      <c r="Z25" s="140"/>
      <c r="AA25" s="140"/>
      <c r="AB25" s="140"/>
      <c r="AC25" s="140"/>
      <c r="AD25" s="140"/>
      <c r="AE25" s="140"/>
      <c r="AF25" s="140"/>
      <c r="AG25" s="140" t="s">
        <v>151</v>
      </c>
      <c r="AH25" s="140">
        <v>0</v>
      </c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>
      <c r="A26" s="143"/>
      <c r="B26" s="144"/>
      <c r="C26" s="174" t="s">
        <v>551</v>
      </c>
      <c r="D26" s="146"/>
      <c r="E26" s="147">
        <v>145.86000000000001</v>
      </c>
      <c r="F26" s="28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0"/>
      <c r="Z26" s="140"/>
      <c r="AA26" s="140"/>
      <c r="AB26" s="140"/>
      <c r="AC26" s="140"/>
      <c r="AD26" s="140"/>
      <c r="AE26" s="140"/>
      <c r="AF26" s="140"/>
      <c r="AG26" s="140" t="s">
        <v>151</v>
      </c>
      <c r="AH26" s="140">
        <v>0</v>
      </c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>
      <c r="A27" s="143"/>
      <c r="B27" s="144"/>
      <c r="C27" s="174" t="s">
        <v>552</v>
      </c>
      <c r="D27" s="146"/>
      <c r="E27" s="147">
        <v>12.54</v>
      </c>
      <c r="F27" s="28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0"/>
      <c r="Z27" s="140"/>
      <c r="AA27" s="140"/>
      <c r="AB27" s="140"/>
      <c r="AC27" s="140"/>
      <c r="AD27" s="140"/>
      <c r="AE27" s="140"/>
      <c r="AF27" s="140"/>
      <c r="AG27" s="140" t="s">
        <v>151</v>
      </c>
      <c r="AH27" s="140">
        <v>0</v>
      </c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>
      <c r="A28" s="143"/>
      <c r="B28" s="144"/>
      <c r="C28" s="174" t="s">
        <v>559</v>
      </c>
      <c r="D28" s="146"/>
      <c r="E28" s="147">
        <v>-89.004000000000005</v>
      </c>
      <c r="F28" s="28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0"/>
      <c r="Z28" s="140"/>
      <c r="AA28" s="140"/>
      <c r="AB28" s="140"/>
      <c r="AC28" s="140"/>
      <c r="AD28" s="140"/>
      <c r="AE28" s="140"/>
      <c r="AF28" s="140"/>
      <c r="AG28" s="140" t="s">
        <v>151</v>
      </c>
      <c r="AH28" s="140">
        <v>0</v>
      </c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>
      <c r="A29" s="143"/>
      <c r="B29" s="144"/>
      <c r="C29" s="174" t="s">
        <v>560</v>
      </c>
      <c r="D29" s="146"/>
      <c r="E29" s="147">
        <v>-16.72</v>
      </c>
      <c r="F29" s="28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0"/>
      <c r="Z29" s="140"/>
      <c r="AA29" s="140"/>
      <c r="AB29" s="140"/>
      <c r="AC29" s="140"/>
      <c r="AD29" s="140"/>
      <c r="AE29" s="140"/>
      <c r="AF29" s="140"/>
      <c r="AG29" s="140" t="s">
        <v>151</v>
      </c>
      <c r="AH29" s="140">
        <v>0</v>
      </c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outlineLevel="1">
      <c r="A30" s="161">
        <v>7</v>
      </c>
      <c r="B30" s="162" t="s">
        <v>159</v>
      </c>
      <c r="C30" s="173" t="s">
        <v>160</v>
      </c>
      <c r="D30" s="163" t="s">
        <v>146</v>
      </c>
      <c r="E30" s="164">
        <v>105.724</v>
      </c>
      <c r="F30" s="284">
        <v>0</v>
      </c>
      <c r="G30" s="165">
        <f>ROUND(E30*F30,2)</f>
        <v>0</v>
      </c>
      <c r="H30" s="145">
        <v>0</v>
      </c>
      <c r="I30" s="145">
        <f>ROUND(E30*H30,2)</f>
        <v>0</v>
      </c>
      <c r="J30" s="145">
        <v>256</v>
      </c>
      <c r="K30" s="145">
        <f>ROUND(E30*J30,2)</f>
        <v>27065.34</v>
      </c>
      <c r="L30" s="145">
        <v>21</v>
      </c>
      <c r="M30" s="145">
        <f>G30*(1+L30/100)</f>
        <v>0</v>
      </c>
      <c r="N30" s="145">
        <v>0</v>
      </c>
      <c r="O30" s="145">
        <f>ROUND(E30*N30,2)</f>
        <v>0</v>
      </c>
      <c r="P30" s="145">
        <v>0</v>
      </c>
      <c r="Q30" s="145">
        <f>ROUND(E30*P30,2)</f>
        <v>0</v>
      </c>
      <c r="R30" s="145"/>
      <c r="S30" s="145" t="s">
        <v>147</v>
      </c>
      <c r="T30" s="145" t="s">
        <v>147</v>
      </c>
      <c r="U30" s="145">
        <v>0.65200000000000002</v>
      </c>
      <c r="V30" s="145">
        <f>ROUND(E30*U30,2)</f>
        <v>68.930000000000007</v>
      </c>
      <c r="W30" s="145"/>
      <c r="X30" s="145" t="s">
        <v>148</v>
      </c>
      <c r="Y30" s="140"/>
      <c r="Z30" s="140"/>
      <c r="AA30" s="140"/>
      <c r="AB30" s="140"/>
      <c r="AC30" s="140"/>
      <c r="AD30" s="140"/>
      <c r="AE30" s="140"/>
      <c r="AF30" s="140"/>
      <c r="AG30" s="140" t="s">
        <v>149</v>
      </c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>
      <c r="A31" s="143"/>
      <c r="B31" s="144"/>
      <c r="C31" s="174" t="s">
        <v>561</v>
      </c>
      <c r="D31" s="146"/>
      <c r="E31" s="147">
        <v>89.004000000000005</v>
      </c>
      <c r="F31" s="28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0"/>
      <c r="Z31" s="140"/>
      <c r="AA31" s="140"/>
      <c r="AB31" s="140"/>
      <c r="AC31" s="140"/>
      <c r="AD31" s="140"/>
      <c r="AE31" s="140"/>
      <c r="AF31" s="140"/>
      <c r="AG31" s="140" t="s">
        <v>151</v>
      </c>
      <c r="AH31" s="140">
        <v>0</v>
      </c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>
      <c r="A32" s="143"/>
      <c r="B32" s="144"/>
      <c r="C32" s="174" t="s">
        <v>562</v>
      </c>
      <c r="D32" s="146"/>
      <c r="E32" s="147">
        <v>16.72</v>
      </c>
      <c r="F32" s="28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0"/>
      <c r="Z32" s="140"/>
      <c r="AA32" s="140"/>
      <c r="AB32" s="140"/>
      <c r="AC32" s="140"/>
      <c r="AD32" s="140"/>
      <c r="AE32" s="140"/>
      <c r="AF32" s="140"/>
      <c r="AG32" s="140" t="s">
        <v>151</v>
      </c>
      <c r="AH32" s="140">
        <v>0</v>
      </c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>
      <c r="A33" s="161">
        <v>8</v>
      </c>
      <c r="B33" s="162" t="s">
        <v>563</v>
      </c>
      <c r="C33" s="173" t="s">
        <v>564</v>
      </c>
      <c r="D33" s="163" t="s">
        <v>146</v>
      </c>
      <c r="E33" s="164">
        <v>16.72</v>
      </c>
      <c r="F33" s="284">
        <v>0</v>
      </c>
      <c r="G33" s="165">
        <f>ROUND(E33*F33,2)</f>
        <v>0</v>
      </c>
      <c r="H33" s="145">
        <v>0</v>
      </c>
      <c r="I33" s="145">
        <f>ROUND(E33*H33,2)</f>
        <v>0</v>
      </c>
      <c r="J33" s="145">
        <v>128</v>
      </c>
      <c r="K33" s="145">
        <f>ROUND(E33*J33,2)</f>
        <v>2140.16</v>
      </c>
      <c r="L33" s="145">
        <v>21</v>
      </c>
      <c r="M33" s="145">
        <f>G33*(1+L33/100)</f>
        <v>0</v>
      </c>
      <c r="N33" s="145">
        <v>0</v>
      </c>
      <c r="O33" s="145">
        <f>ROUND(E33*N33,2)</f>
        <v>0</v>
      </c>
      <c r="P33" s="145">
        <v>0</v>
      </c>
      <c r="Q33" s="145">
        <f>ROUND(E33*P33,2)</f>
        <v>0</v>
      </c>
      <c r="R33" s="145"/>
      <c r="S33" s="145" t="s">
        <v>147</v>
      </c>
      <c r="T33" s="145" t="s">
        <v>147</v>
      </c>
      <c r="U33" s="145">
        <v>6.8000000000000005E-2</v>
      </c>
      <c r="V33" s="145">
        <f>ROUND(E33*U33,2)</f>
        <v>1.1399999999999999</v>
      </c>
      <c r="W33" s="145"/>
      <c r="X33" s="145" t="s">
        <v>148</v>
      </c>
      <c r="Y33" s="140"/>
      <c r="Z33" s="140"/>
      <c r="AA33" s="140"/>
      <c r="AB33" s="140"/>
      <c r="AC33" s="140"/>
      <c r="AD33" s="140"/>
      <c r="AE33" s="140"/>
      <c r="AF33" s="140"/>
      <c r="AG33" s="140" t="s">
        <v>149</v>
      </c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>
      <c r="A34" s="143"/>
      <c r="B34" s="144"/>
      <c r="C34" s="174" t="s">
        <v>565</v>
      </c>
      <c r="D34" s="146"/>
      <c r="E34" s="147">
        <v>16.72</v>
      </c>
      <c r="F34" s="28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0"/>
      <c r="Z34" s="140"/>
      <c r="AA34" s="140"/>
      <c r="AB34" s="140"/>
      <c r="AC34" s="140"/>
      <c r="AD34" s="140"/>
      <c r="AE34" s="140"/>
      <c r="AF34" s="140"/>
      <c r="AG34" s="140" t="s">
        <v>151</v>
      </c>
      <c r="AH34" s="140">
        <v>0</v>
      </c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>
      <c r="A35" s="161">
        <v>9</v>
      </c>
      <c r="B35" s="162" t="s">
        <v>566</v>
      </c>
      <c r="C35" s="173" t="s">
        <v>567</v>
      </c>
      <c r="D35" s="163" t="s">
        <v>146</v>
      </c>
      <c r="E35" s="164">
        <v>89.004000000000005</v>
      </c>
      <c r="F35" s="284">
        <v>0</v>
      </c>
      <c r="G35" s="165">
        <f>ROUND(E35*F35,2)</f>
        <v>0</v>
      </c>
      <c r="H35" s="145">
        <v>0</v>
      </c>
      <c r="I35" s="145">
        <f>ROUND(E35*H35,2)</f>
        <v>0</v>
      </c>
      <c r="J35" s="145">
        <v>835</v>
      </c>
      <c r="K35" s="145">
        <f>ROUND(E35*J35,2)</f>
        <v>74318.34</v>
      </c>
      <c r="L35" s="145">
        <v>21</v>
      </c>
      <c r="M35" s="145">
        <f>G35*(1+L35/100)</f>
        <v>0</v>
      </c>
      <c r="N35" s="145">
        <v>0</v>
      </c>
      <c r="O35" s="145">
        <f>ROUND(E35*N35,2)</f>
        <v>0</v>
      </c>
      <c r="P35" s="145">
        <v>0</v>
      </c>
      <c r="Q35" s="145">
        <f>ROUND(E35*P35,2)</f>
        <v>0</v>
      </c>
      <c r="R35" s="145"/>
      <c r="S35" s="145" t="s">
        <v>147</v>
      </c>
      <c r="T35" s="145" t="s">
        <v>147</v>
      </c>
      <c r="U35" s="145">
        <v>2.2000000000000002</v>
      </c>
      <c r="V35" s="145">
        <f>ROUND(E35*U35,2)</f>
        <v>195.81</v>
      </c>
      <c r="W35" s="145"/>
      <c r="X35" s="145" t="s">
        <v>148</v>
      </c>
      <c r="Y35" s="140"/>
      <c r="Z35" s="140"/>
      <c r="AA35" s="140"/>
      <c r="AB35" s="140"/>
      <c r="AC35" s="140"/>
      <c r="AD35" s="140"/>
      <c r="AE35" s="140"/>
      <c r="AF35" s="140"/>
      <c r="AG35" s="140" t="s">
        <v>149</v>
      </c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>
      <c r="A36" s="143"/>
      <c r="B36" s="144"/>
      <c r="C36" s="174" t="s">
        <v>568</v>
      </c>
      <c r="D36" s="146"/>
      <c r="E36" s="147">
        <v>11.234999999999999</v>
      </c>
      <c r="F36" s="28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0"/>
      <c r="Z36" s="140"/>
      <c r="AA36" s="140"/>
      <c r="AB36" s="140"/>
      <c r="AC36" s="140"/>
      <c r="AD36" s="140"/>
      <c r="AE36" s="140"/>
      <c r="AF36" s="140"/>
      <c r="AG36" s="140" t="s">
        <v>151</v>
      </c>
      <c r="AH36" s="140">
        <v>0</v>
      </c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>
      <c r="A37" s="143"/>
      <c r="B37" s="144"/>
      <c r="C37" s="174" t="s">
        <v>569</v>
      </c>
      <c r="D37" s="146"/>
      <c r="E37" s="147">
        <v>29.768999999999998</v>
      </c>
      <c r="F37" s="28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0"/>
      <c r="Z37" s="140"/>
      <c r="AA37" s="140"/>
      <c r="AB37" s="140"/>
      <c r="AC37" s="140"/>
      <c r="AD37" s="140"/>
      <c r="AE37" s="140"/>
      <c r="AF37" s="140"/>
      <c r="AG37" s="140" t="s">
        <v>151</v>
      </c>
      <c r="AH37" s="140">
        <v>0</v>
      </c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>
      <c r="A38" s="143"/>
      <c r="B38" s="144"/>
      <c r="C38" s="174" t="s">
        <v>570</v>
      </c>
      <c r="D38" s="146"/>
      <c r="E38" s="147">
        <v>48</v>
      </c>
      <c r="F38" s="28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0"/>
      <c r="Z38" s="140"/>
      <c r="AA38" s="140"/>
      <c r="AB38" s="140"/>
      <c r="AC38" s="140"/>
      <c r="AD38" s="140"/>
      <c r="AE38" s="140"/>
      <c r="AF38" s="140"/>
      <c r="AG38" s="140" t="s">
        <v>151</v>
      </c>
      <c r="AH38" s="140">
        <v>0</v>
      </c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>
      <c r="A39" s="161">
        <v>10</v>
      </c>
      <c r="B39" s="162" t="s">
        <v>571</v>
      </c>
      <c r="C39" s="173" t="s">
        <v>572</v>
      </c>
      <c r="D39" s="163" t="s">
        <v>146</v>
      </c>
      <c r="E39" s="164">
        <v>41.003999999999998</v>
      </c>
      <c r="F39" s="284">
        <v>0</v>
      </c>
      <c r="G39" s="165">
        <f>ROUND(E39*F39,2)</f>
        <v>0</v>
      </c>
      <c r="H39" s="145">
        <v>0</v>
      </c>
      <c r="I39" s="145">
        <f>ROUND(E39*H39,2)</f>
        <v>0</v>
      </c>
      <c r="J39" s="145">
        <v>357</v>
      </c>
      <c r="K39" s="145">
        <f>ROUND(E39*J39,2)</f>
        <v>14638.43</v>
      </c>
      <c r="L39" s="145">
        <v>21</v>
      </c>
      <c r="M39" s="145">
        <f>G39*(1+L39/100)</f>
        <v>0</v>
      </c>
      <c r="N39" s="145">
        <v>0</v>
      </c>
      <c r="O39" s="145">
        <f>ROUND(E39*N39,2)</f>
        <v>0</v>
      </c>
      <c r="P39" s="145">
        <v>0</v>
      </c>
      <c r="Q39" s="145">
        <f>ROUND(E39*P39,2)</f>
        <v>0</v>
      </c>
      <c r="R39" s="145"/>
      <c r="S39" s="145" t="s">
        <v>147</v>
      </c>
      <c r="T39" s="145" t="s">
        <v>147</v>
      </c>
      <c r="U39" s="145">
        <v>0.997</v>
      </c>
      <c r="V39" s="145">
        <f>ROUND(E39*U39,2)</f>
        <v>40.880000000000003</v>
      </c>
      <c r="W39" s="145"/>
      <c r="X39" s="145" t="s">
        <v>148</v>
      </c>
      <c r="Y39" s="140"/>
      <c r="Z39" s="140"/>
      <c r="AA39" s="140"/>
      <c r="AB39" s="140"/>
      <c r="AC39" s="140"/>
      <c r="AD39" s="140"/>
      <c r="AE39" s="140"/>
      <c r="AF39" s="140"/>
      <c r="AG39" s="140" t="s">
        <v>149</v>
      </c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>
      <c r="A40" s="143"/>
      <c r="B40" s="144"/>
      <c r="C40" s="174" t="s">
        <v>568</v>
      </c>
      <c r="D40" s="146"/>
      <c r="E40" s="147">
        <v>11.234999999999999</v>
      </c>
      <c r="F40" s="28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0"/>
      <c r="Z40" s="140"/>
      <c r="AA40" s="140"/>
      <c r="AB40" s="140"/>
      <c r="AC40" s="140"/>
      <c r="AD40" s="140"/>
      <c r="AE40" s="140"/>
      <c r="AF40" s="140"/>
      <c r="AG40" s="140" t="s">
        <v>151</v>
      </c>
      <c r="AH40" s="140">
        <v>0</v>
      </c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>
      <c r="A41" s="143"/>
      <c r="B41" s="144"/>
      <c r="C41" s="174" t="s">
        <v>569</v>
      </c>
      <c r="D41" s="146"/>
      <c r="E41" s="147">
        <v>29.768999999999998</v>
      </c>
      <c r="F41" s="28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0"/>
      <c r="Z41" s="140"/>
      <c r="AA41" s="140"/>
      <c r="AB41" s="140"/>
      <c r="AC41" s="140"/>
      <c r="AD41" s="140"/>
      <c r="AE41" s="140"/>
      <c r="AF41" s="140"/>
      <c r="AG41" s="140" t="s">
        <v>151</v>
      </c>
      <c r="AH41" s="140">
        <v>0</v>
      </c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>
      <c r="A42" s="161">
        <v>11</v>
      </c>
      <c r="B42" s="162" t="s">
        <v>573</v>
      </c>
      <c r="C42" s="173" t="s">
        <v>574</v>
      </c>
      <c r="D42" s="163" t="s">
        <v>216</v>
      </c>
      <c r="E42" s="164">
        <v>57.7</v>
      </c>
      <c r="F42" s="284">
        <v>0</v>
      </c>
      <c r="G42" s="165">
        <f>ROUND(E42*F42,2)</f>
        <v>0</v>
      </c>
      <c r="H42" s="145">
        <v>1.64</v>
      </c>
      <c r="I42" s="145">
        <f>ROUND(E42*H42,2)</f>
        <v>94.63</v>
      </c>
      <c r="J42" s="145">
        <v>31.16</v>
      </c>
      <c r="K42" s="145">
        <f>ROUND(E42*J42,2)</f>
        <v>1797.93</v>
      </c>
      <c r="L42" s="145">
        <v>21</v>
      </c>
      <c r="M42" s="145">
        <f>G42*(1+L42/100)</f>
        <v>0</v>
      </c>
      <c r="N42" s="145">
        <v>0</v>
      </c>
      <c r="O42" s="145">
        <f>ROUND(E42*N42,2)</f>
        <v>0</v>
      </c>
      <c r="P42" s="145">
        <v>0</v>
      </c>
      <c r="Q42" s="145">
        <f>ROUND(E42*P42,2)</f>
        <v>0</v>
      </c>
      <c r="R42" s="145"/>
      <c r="S42" s="145" t="s">
        <v>147</v>
      </c>
      <c r="T42" s="145" t="s">
        <v>147</v>
      </c>
      <c r="U42" s="145">
        <v>9.1999999999999998E-2</v>
      </c>
      <c r="V42" s="145">
        <f>ROUND(E42*U42,2)</f>
        <v>5.31</v>
      </c>
      <c r="W42" s="145"/>
      <c r="X42" s="145" t="s">
        <v>148</v>
      </c>
      <c r="Y42" s="140"/>
      <c r="Z42" s="140"/>
      <c r="AA42" s="140"/>
      <c r="AB42" s="140"/>
      <c r="AC42" s="140"/>
      <c r="AD42" s="140"/>
      <c r="AE42" s="140"/>
      <c r="AF42" s="140"/>
      <c r="AG42" s="140" t="s">
        <v>149</v>
      </c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>
      <c r="A43" s="143"/>
      <c r="B43" s="144"/>
      <c r="C43" s="174" t="s">
        <v>575</v>
      </c>
      <c r="D43" s="146"/>
      <c r="E43" s="147">
        <v>13.4</v>
      </c>
      <c r="F43" s="28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0"/>
      <c r="Z43" s="140"/>
      <c r="AA43" s="140"/>
      <c r="AB43" s="140"/>
      <c r="AC43" s="140"/>
      <c r="AD43" s="140"/>
      <c r="AE43" s="140"/>
      <c r="AF43" s="140"/>
      <c r="AG43" s="140" t="s">
        <v>151</v>
      </c>
      <c r="AH43" s="140">
        <v>0</v>
      </c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outlineLevel="1">
      <c r="A44" s="143"/>
      <c r="B44" s="144"/>
      <c r="C44" s="174" t="s">
        <v>576</v>
      </c>
      <c r="D44" s="146"/>
      <c r="E44" s="147">
        <v>15.4</v>
      </c>
      <c r="F44" s="28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0"/>
      <c r="Z44" s="140"/>
      <c r="AA44" s="140"/>
      <c r="AB44" s="140"/>
      <c r="AC44" s="140"/>
      <c r="AD44" s="140"/>
      <c r="AE44" s="140"/>
      <c r="AF44" s="140"/>
      <c r="AG44" s="140" t="s">
        <v>151</v>
      </c>
      <c r="AH44" s="140">
        <v>0</v>
      </c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outlineLevel="1">
      <c r="A45" s="143"/>
      <c r="B45" s="144"/>
      <c r="C45" s="174" t="s">
        <v>577</v>
      </c>
      <c r="D45" s="146"/>
      <c r="E45" s="147">
        <v>12.4</v>
      </c>
      <c r="F45" s="28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0"/>
      <c r="Z45" s="140"/>
      <c r="AA45" s="140"/>
      <c r="AB45" s="140"/>
      <c r="AC45" s="140"/>
      <c r="AD45" s="140"/>
      <c r="AE45" s="140"/>
      <c r="AF45" s="140"/>
      <c r="AG45" s="140" t="s">
        <v>151</v>
      </c>
      <c r="AH45" s="140">
        <v>0</v>
      </c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>
      <c r="A46" s="143"/>
      <c r="B46" s="144"/>
      <c r="C46" s="174" t="s">
        <v>578</v>
      </c>
      <c r="D46" s="146"/>
      <c r="E46" s="147">
        <v>14.5</v>
      </c>
      <c r="F46" s="28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0"/>
      <c r="Z46" s="140"/>
      <c r="AA46" s="140"/>
      <c r="AB46" s="140"/>
      <c r="AC46" s="140"/>
      <c r="AD46" s="140"/>
      <c r="AE46" s="140"/>
      <c r="AF46" s="140"/>
      <c r="AG46" s="140" t="s">
        <v>151</v>
      </c>
      <c r="AH46" s="140">
        <v>0</v>
      </c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>
      <c r="A47" s="143"/>
      <c r="B47" s="144"/>
      <c r="C47" s="174" t="s">
        <v>579</v>
      </c>
      <c r="D47" s="146"/>
      <c r="E47" s="147">
        <v>2</v>
      </c>
      <c r="F47" s="28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0"/>
      <c r="Z47" s="140"/>
      <c r="AA47" s="140"/>
      <c r="AB47" s="140"/>
      <c r="AC47" s="140"/>
      <c r="AD47" s="140"/>
      <c r="AE47" s="140"/>
      <c r="AF47" s="140"/>
      <c r="AG47" s="140" t="s">
        <v>151</v>
      </c>
      <c r="AH47" s="140">
        <v>0</v>
      </c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>
      <c r="A48" s="161">
        <v>12</v>
      </c>
      <c r="B48" s="162" t="s">
        <v>580</v>
      </c>
      <c r="C48" s="173" t="s">
        <v>581</v>
      </c>
      <c r="D48" s="163" t="s">
        <v>216</v>
      </c>
      <c r="E48" s="164">
        <v>729</v>
      </c>
      <c r="F48" s="284">
        <v>0</v>
      </c>
      <c r="G48" s="165">
        <f>ROUND(E48*F48,2)</f>
        <v>0</v>
      </c>
      <c r="H48" s="145">
        <v>0</v>
      </c>
      <c r="I48" s="145">
        <f>ROUND(E48*H48,2)</f>
        <v>0</v>
      </c>
      <c r="J48" s="145">
        <v>13</v>
      </c>
      <c r="K48" s="145">
        <f>ROUND(E48*J48,2)</f>
        <v>9477</v>
      </c>
      <c r="L48" s="145">
        <v>21</v>
      </c>
      <c r="M48" s="145">
        <f>G48*(1+L48/100)</f>
        <v>0</v>
      </c>
      <c r="N48" s="145">
        <v>0</v>
      </c>
      <c r="O48" s="145">
        <f>ROUND(E48*N48,2)</f>
        <v>0</v>
      </c>
      <c r="P48" s="145">
        <v>0</v>
      </c>
      <c r="Q48" s="145">
        <f>ROUND(E48*P48,2)</f>
        <v>0</v>
      </c>
      <c r="R48" s="145"/>
      <c r="S48" s="145" t="s">
        <v>147</v>
      </c>
      <c r="T48" s="145" t="s">
        <v>147</v>
      </c>
      <c r="U48" s="145">
        <v>1.7999999999999999E-2</v>
      </c>
      <c r="V48" s="145">
        <f>ROUND(E48*U48,2)</f>
        <v>13.12</v>
      </c>
      <c r="W48" s="145"/>
      <c r="X48" s="145" t="s">
        <v>148</v>
      </c>
      <c r="Y48" s="140"/>
      <c r="Z48" s="140"/>
      <c r="AA48" s="140"/>
      <c r="AB48" s="140"/>
      <c r="AC48" s="140"/>
      <c r="AD48" s="140"/>
      <c r="AE48" s="140"/>
      <c r="AF48" s="140"/>
      <c r="AG48" s="140" t="s">
        <v>149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outlineLevel="1">
      <c r="A49" s="143"/>
      <c r="B49" s="144"/>
      <c r="C49" s="174" t="s">
        <v>582</v>
      </c>
      <c r="D49" s="146"/>
      <c r="E49" s="147">
        <v>287</v>
      </c>
      <c r="F49" s="28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0"/>
      <c r="Z49" s="140"/>
      <c r="AA49" s="140"/>
      <c r="AB49" s="140"/>
      <c r="AC49" s="140"/>
      <c r="AD49" s="140"/>
      <c r="AE49" s="140"/>
      <c r="AF49" s="140"/>
      <c r="AG49" s="140" t="s">
        <v>151</v>
      </c>
      <c r="AH49" s="140">
        <v>0</v>
      </c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outlineLevel="1">
      <c r="A50" s="143"/>
      <c r="B50" s="144"/>
      <c r="C50" s="174" t="s">
        <v>583</v>
      </c>
      <c r="D50" s="146"/>
      <c r="E50" s="147">
        <v>442</v>
      </c>
      <c r="F50" s="28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0"/>
      <c r="Z50" s="140"/>
      <c r="AA50" s="140"/>
      <c r="AB50" s="140"/>
      <c r="AC50" s="140"/>
      <c r="AD50" s="140"/>
      <c r="AE50" s="140"/>
      <c r="AF50" s="140"/>
      <c r="AG50" s="140" t="s">
        <v>151</v>
      </c>
      <c r="AH50" s="140">
        <v>0</v>
      </c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</row>
    <row r="51" spans="1:60" outlineLevel="1">
      <c r="A51" s="166">
        <v>13</v>
      </c>
      <c r="B51" s="167" t="s">
        <v>584</v>
      </c>
      <c r="C51" s="179" t="s">
        <v>585</v>
      </c>
      <c r="D51" s="168" t="s">
        <v>216</v>
      </c>
      <c r="E51" s="169">
        <v>38</v>
      </c>
      <c r="F51" s="286">
        <v>0</v>
      </c>
      <c r="G51" s="170">
        <f>ROUND(E51*F51,2)</f>
        <v>0</v>
      </c>
      <c r="H51" s="145">
        <v>0</v>
      </c>
      <c r="I51" s="145">
        <f>ROUND(E51*H51,2)</f>
        <v>0</v>
      </c>
      <c r="J51" s="145">
        <v>13</v>
      </c>
      <c r="K51" s="145">
        <f>ROUND(E51*J51,2)</f>
        <v>494</v>
      </c>
      <c r="L51" s="145">
        <v>21</v>
      </c>
      <c r="M51" s="145">
        <f>G51*(1+L51/100)</f>
        <v>0</v>
      </c>
      <c r="N51" s="145">
        <v>0</v>
      </c>
      <c r="O51" s="145">
        <f>ROUND(E51*N51,2)</f>
        <v>0</v>
      </c>
      <c r="P51" s="145">
        <v>0</v>
      </c>
      <c r="Q51" s="145">
        <f>ROUND(E51*P51,2)</f>
        <v>0</v>
      </c>
      <c r="R51" s="145"/>
      <c r="S51" s="145" t="s">
        <v>147</v>
      </c>
      <c r="T51" s="145" t="s">
        <v>147</v>
      </c>
      <c r="U51" s="145">
        <v>1.7999999999999999E-2</v>
      </c>
      <c r="V51" s="145">
        <f>ROUND(E51*U51,2)</f>
        <v>0.68</v>
      </c>
      <c r="W51" s="145"/>
      <c r="X51" s="145" t="s">
        <v>148</v>
      </c>
      <c r="Y51" s="140"/>
      <c r="Z51" s="140"/>
      <c r="AA51" s="140"/>
      <c r="AB51" s="140"/>
      <c r="AC51" s="140"/>
      <c r="AD51" s="140"/>
      <c r="AE51" s="140"/>
      <c r="AF51" s="140"/>
      <c r="AG51" s="140" t="s">
        <v>149</v>
      </c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</row>
    <row r="52" spans="1:60" outlineLevel="1">
      <c r="A52" s="161">
        <v>14</v>
      </c>
      <c r="B52" s="162" t="s">
        <v>586</v>
      </c>
      <c r="C52" s="173" t="s">
        <v>587</v>
      </c>
      <c r="D52" s="163" t="s">
        <v>216</v>
      </c>
      <c r="E52" s="164">
        <v>105.7</v>
      </c>
      <c r="F52" s="284">
        <v>0</v>
      </c>
      <c r="G52" s="165">
        <f>ROUND(E52*F52,2)</f>
        <v>0</v>
      </c>
      <c r="H52" s="145">
        <v>0</v>
      </c>
      <c r="I52" s="145">
        <f>ROUND(E52*H52,2)</f>
        <v>0</v>
      </c>
      <c r="J52" s="145">
        <v>1.2</v>
      </c>
      <c r="K52" s="145">
        <f>ROUND(E52*J52,2)</f>
        <v>126.84</v>
      </c>
      <c r="L52" s="145">
        <v>21</v>
      </c>
      <c r="M52" s="145">
        <f>G52*(1+L52/100)</f>
        <v>0</v>
      </c>
      <c r="N52" s="145">
        <v>0</v>
      </c>
      <c r="O52" s="145">
        <f>ROUND(E52*N52,2)</f>
        <v>0</v>
      </c>
      <c r="P52" s="145">
        <v>0</v>
      </c>
      <c r="Q52" s="145">
        <f>ROUND(E52*P52,2)</f>
        <v>0</v>
      </c>
      <c r="R52" s="145"/>
      <c r="S52" s="145" t="s">
        <v>147</v>
      </c>
      <c r="T52" s="145" t="s">
        <v>147</v>
      </c>
      <c r="U52" s="145">
        <v>1E-3</v>
      </c>
      <c r="V52" s="145">
        <f>ROUND(E52*U52,2)</f>
        <v>0.11</v>
      </c>
      <c r="W52" s="145"/>
      <c r="X52" s="145" t="s">
        <v>148</v>
      </c>
      <c r="Y52" s="140"/>
      <c r="Z52" s="140"/>
      <c r="AA52" s="140"/>
      <c r="AB52" s="140"/>
      <c r="AC52" s="140"/>
      <c r="AD52" s="140"/>
      <c r="AE52" s="140"/>
      <c r="AF52" s="140"/>
      <c r="AG52" s="140" t="s">
        <v>149</v>
      </c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</row>
    <row r="53" spans="1:60" outlineLevel="1">
      <c r="A53" s="143"/>
      <c r="B53" s="144"/>
      <c r="C53" s="174" t="s">
        <v>575</v>
      </c>
      <c r="D53" s="146"/>
      <c r="E53" s="147">
        <v>13.4</v>
      </c>
      <c r="F53" s="28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0"/>
      <c r="Z53" s="140"/>
      <c r="AA53" s="140"/>
      <c r="AB53" s="140"/>
      <c r="AC53" s="140"/>
      <c r="AD53" s="140"/>
      <c r="AE53" s="140"/>
      <c r="AF53" s="140"/>
      <c r="AG53" s="140" t="s">
        <v>151</v>
      </c>
      <c r="AH53" s="140">
        <v>0</v>
      </c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outlineLevel="1">
      <c r="A54" s="143"/>
      <c r="B54" s="144"/>
      <c r="C54" s="174" t="s">
        <v>576</v>
      </c>
      <c r="D54" s="146"/>
      <c r="E54" s="147">
        <v>15.4</v>
      </c>
      <c r="F54" s="28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0"/>
      <c r="Z54" s="140"/>
      <c r="AA54" s="140"/>
      <c r="AB54" s="140"/>
      <c r="AC54" s="140"/>
      <c r="AD54" s="140"/>
      <c r="AE54" s="140"/>
      <c r="AF54" s="140"/>
      <c r="AG54" s="140" t="s">
        <v>151</v>
      </c>
      <c r="AH54" s="140">
        <v>0</v>
      </c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>
      <c r="A55" s="143"/>
      <c r="B55" s="144"/>
      <c r="C55" s="174" t="s">
        <v>577</v>
      </c>
      <c r="D55" s="146"/>
      <c r="E55" s="147">
        <v>12.4</v>
      </c>
      <c r="F55" s="28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0"/>
      <c r="Z55" s="140"/>
      <c r="AA55" s="140"/>
      <c r="AB55" s="140"/>
      <c r="AC55" s="140"/>
      <c r="AD55" s="140"/>
      <c r="AE55" s="140"/>
      <c r="AF55" s="140"/>
      <c r="AG55" s="140" t="s">
        <v>151</v>
      </c>
      <c r="AH55" s="140">
        <v>0</v>
      </c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outlineLevel="1">
      <c r="A56" s="143"/>
      <c r="B56" s="144"/>
      <c r="C56" s="174" t="s">
        <v>578</v>
      </c>
      <c r="D56" s="146"/>
      <c r="E56" s="147">
        <v>14.5</v>
      </c>
      <c r="F56" s="28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0"/>
      <c r="Z56" s="140"/>
      <c r="AA56" s="140"/>
      <c r="AB56" s="140"/>
      <c r="AC56" s="140"/>
      <c r="AD56" s="140"/>
      <c r="AE56" s="140"/>
      <c r="AF56" s="140"/>
      <c r="AG56" s="140" t="s">
        <v>151</v>
      </c>
      <c r="AH56" s="140">
        <v>0</v>
      </c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outlineLevel="1">
      <c r="A57" s="143"/>
      <c r="B57" s="144"/>
      <c r="C57" s="174" t="s">
        <v>579</v>
      </c>
      <c r="D57" s="146"/>
      <c r="E57" s="147">
        <v>2</v>
      </c>
      <c r="F57" s="28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0"/>
      <c r="Z57" s="140"/>
      <c r="AA57" s="140"/>
      <c r="AB57" s="140"/>
      <c r="AC57" s="140"/>
      <c r="AD57" s="140"/>
      <c r="AE57" s="140"/>
      <c r="AF57" s="140"/>
      <c r="AG57" s="140" t="s">
        <v>151</v>
      </c>
      <c r="AH57" s="140">
        <v>0</v>
      </c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outlineLevel="1">
      <c r="A58" s="143"/>
      <c r="B58" s="144"/>
      <c r="C58" s="174" t="s">
        <v>588</v>
      </c>
      <c r="D58" s="146"/>
      <c r="E58" s="147">
        <v>48</v>
      </c>
      <c r="F58" s="28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0"/>
      <c r="Z58" s="140"/>
      <c r="AA58" s="140"/>
      <c r="AB58" s="140"/>
      <c r="AC58" s="140"/>
      <c r="AD58" s="140"/>
      <c r="AE58" s="140"/>
      <c r="AF58" s="140"/>
      <c r="AG58" s="140" t="s">
        <v>151</v>
      </c>
      <c r="AH58" s="140">
        <v>0</v>
      </c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outlineLevel="1">
      <c r="A59" s="161">
        <v>15</v>
      </c>
      <c r="B59" s="162" t="s">
        <v>589</v>
      </c>
      <c r="C59" s="173" t="s">
        <v>590</v>
      </c>
      <c r="D59" s="163" t="s">
        <v>216</v>
      </c>
      <c r="E59" s="164">
        <v>105.7</v>
      </c>
      <c r="F59" s="284">
        <v>0</v>
      </c>
      <c r="G59" s="165">
        <f>ROUND(E59*F59,2)</f>
        <v>0</v>
      </c>
      <c r="H59" s="145">
        <v>0</v>
      </c>
      <c r="I59" s="145">
        <f>ROUND(E59*H59,2)</f>
        <v>0</v>
      </c>
      <c r="J59" s="145">
        <v>0.6</v>
      </c>
      <c r="K59" s="145">
        <f>ROUND(E59*J59,2)</f>
        <v>63.42</v>
      </c>
      <c r="L59" s="145">
        <v>21</v>
      </c>
      <c r="M59" s="145">
        <f>G59*(1+L59/100)</f>
        <v>0</v>
      </c>
      <c r="N59" s="145">
        <v>0</v>
      </c>
      <c r="O59" s="145">
        <f>ROUND(E59*N59,2)</f>
        <v>0</v>
      </c>
      <c r="P59" s="145">
        <v>0</v>
      </c>
      <c r="Q59" s="145">
        <f>ROUND(E59*P59,2)</f>
        <v>0</v>
      </c>
      <c r="R59" s="145"/>
      <c r="S59" s="145" t="s">
        <v>147</v>
      </c>
      <c r="T59" s="145" t="s">
        <v>147</v>
      </c>
      <c r="U59" s="145">
        <v>1E-3</v>
      </c>
      <c r="V59" s="145">
        <f>ROUND(E59*U59,2)</f>
        <v>0.11</v>
      </c>
      <c r="W59" s="145"/>
      <c r="X59" s="145" t="s">
        <v>148</v>
      </c>
      <c r="Y59" s="140"/>
      <c r="Z59" s="140"/>
      <c r="AA59" s="140"/>
      <c r="AB59" s="140"/>
      <c r="AC59" s="140"/>
      <c r="AD59" s="140"/>
      <c r="AE59" s="140"/>
      <c r="AF59" s="140"/>
      <c r="AG59" s="140" t="s">
        <v>149</v>
      </c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outlineLevel="1">
      <c r="A60" s="143"/>
      <c r="B60" s="144"/>
      <c r="C60" s="174" t="s">
        <v>575</v>
      </c>
      <c r="D60" s="146"/>
      <c r="E60" s="147">
        <v>13.4</v>
      </c>
      <c r="F60" s="28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0"/>
      <c r="Z60" s="140"/>
      <c r="AA60" s="140"/>
      <c r="AB60" s="140"/>
      <c r="AC60" s="140"/>
      <c r="AD60" s="140"/>
      <c r="AE60" s="140"/>
      <c r="AF60" s="140"/>
      <c r="AG60" s="140" t="s">
        <v>151</v>
      </c>
      <c r="AH60" s="140">
        <v>0</v>
      </c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outlineLevel="1">
      <c r="A61" s="143"/>
      <c r="B61" s="144"/>
      <c r="C61" s="174" t="s">
        <v>576</v>
      </c>
      <c r="D61" s="146"/>
      <c r="E61" s="147">
        <v>15.4</v>
      </c>
      <c r="F61" s="28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0"/>
      <c r="Z61" s="140"/>
      <c r="AA61" s="140"/>
      <c r="AB61" s="140"/>
      <c r="AC61" s="140"/>
      <c r="AD61" s="140"/>
      <c r="AE61" s="140"/>
      <c r="AF61" s="140"/>
      <c r="AG61" s="140" t="s">
        <v>151</v>
      </c>
      <c r="AH61" s="140">
        <v>0</v>
      </c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</row>
    <row r="62" spans="1:60" outlineLevel="1">
      <c r="A62" s="143"/>
      <c r="B62" s="144"/>
      <c r="C62" s="174" t="s">
        <v>577</v>
      </c>
      <c r="D62" s="146"/>
      <c r="E62" s="147">
        <v>12.4</v>
      </c>
      <c r="F62" s="28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0"/>
      <c r="Z62" s="140"/>
      <c r="AA62" s="140"/>
      <c r="AB62" s="140"/>
      <c r="AC62" s="140"/>
      <c r="AD62" s="140"/>
      <c r="AE62" s="140"/>
      <c r="AF62" s="140"/>
      <c r="AG62" s="140" t="s">
        <v>151</v>
      </c>
      <c r="AH62" s="140">
        <v>0</v>
      </c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outlineLevel="1">
      <c r="A63" s="143"/>
      <c r="B63" s="144"/>
      <c r="C63" s="174" t="s">
        <v>578</v>
      </c>
      <c r="D63" s="146"/>
      <c r="E63" s="147">
        <v>14.5</v>
      </c>
      <c r="F63" s="28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0"/>
      <c r="Z63" s="140"/>
      <c r="AA63" s="140"/>
      <c r="AB63" s="140"/>
      <c r="AC63" s="140"/>
      <c r="AD63" s="140"/>
      <c r="AE63" s="140"/>
      <c r="AF63" s="140"/>
      <c r="AG63" s="140" t="s">
        <v>151</v>
      </c>
      <c r="AH63" s="140">
        <v>0</v>
      </c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outlineLevel="1">
      <c r="A64" s="143"/>
      <c r="B64" s="144"/>
      <c r="C64" s="174" t="s">
        <v>579</v>
      </c>
      <c r="D64" s="146"/>
      <c r="E64" s="147">
        <v>2</v>
      </c>
      <c r="F64" s="28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0"/>
      <c r="Z64" s="140"/>
      <c r="AA64" s="140"/>
      <c r="AB64" s="140"/>
      <c r="AC64" s="140"/>
      <c r="AD64" s="140"/>
      <c r="AE64" s="140"/>
      <c r="AF64" s="140"/>
      <c r="AG64" s="140" t="s">
        <v>151</v>
      </c>
      <c r="AH64" s="140">
        <v>0</v>
      </c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outlineLevel="1">
      <c r="A65" s="143"/>
      <c r="B65" s="144"/>
      <c r="C65" s="174" t="s">
        <v>588</v>
      </c>
      <c r="D65" s="146"/>
      <c r="E65" s="147">
        <v>48</v>
      </c>
      <c r="F65" s="28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0"/>
      <c r="Z65" s="140"/>
      <c r="AA65" s="140"/>
      <c r="AB65" s="140"/>
      <c r="AC65" s="140"/>
      <c r="AD65" s="140"/>
      <c r="AE65" s="140"/>
      <c r="AF65" s="140"/>
      <c r="AG65" s="140" t="s">
        <v>151</v>
      </c>
      <c r="AH65" s="140">
        <v>0</v>
      </c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outlineLevel="1">
      <c r="A66" s="161">
        <v>16</v>
      </c>
      <c r="B66" s="162" t="s">
        <v>165</v>
      </c>
      <c r="C66" s="173" t="s">
        <v>166</v>
      </c>
      <c r="D66" s="163" t="s">
        <v>167</v>
      </c>
      <c r="E66" s="164">
        <v>147.386</v>
      </c>
      <c r="F66" s="284">
        <v>0</v>
      </c>
      <c r="G66" s="165">
        <f>ROUND(E66*F66,2)</f>
        <v>0</v>
      </c>
      <c r="H66" s="145">
        <v>0</v>
      </c>
      <c r="I66" s="145">
        <f>ROUND(E66*H66,2)</f>
        <v>0</v>
      </c>
      <c r="J66" s="145">
        <v>140</v>
      </c>
      <c r="K66" s="145">
        <f>ROUND(E66*J66,2)</f>
        <v>20634.04</v>
      </c>
      <c r="L66" s="145">
        <v>21</v>
      </c>
      <c r="M66" s="145">
        <f>G66*(1+L66/100)</f>
        <v>0</v>
      </c>
      <c r="N66" s="145">
        <v>0</v>
      </c>
      <c r="O66" s="145">
        <f>ROUND(E66*N66,2)</f>
        <v>0</v>
      </c>
      <c r="P66" s="145">
        <v>0</v>
      </c>
      <c r="Q66" s="145">
        <f>ROUND(E66*P66,2)</f>
        <v>0</v>
      </c>
      <c r="R66" s="145"/>
      <c r="S66" s="145" t="s">
        <v>147</v>
      </c>
      <c r="T66" s="145" t="s">
        <v>147</v>
      </c>
      <c r="U66" s="145">
        <v>0</v>
      </c>
      <c r="V66" s="145">
        <f>ROUND(E66*U66,2)</f>
        <v>0</v>
      </c>
      <c r="W66" s="145"/>
      <c r="X66" s="145" t="s">
        <v>148</v>
      </c>
      <c r="Y66" s="140"/>
      <c r="Z66" s="140"/>
      <c r="AA66" s="140"/>
      <c r="AB66" s="140"/>
      <c r="AC66" s="140"/>
      <c r="AD66" s="140"/>
      <c r="AE66" s="140"/>
      <c r="AF66" s="140"/>
      <c r="AG66" s="140" t="s">
        <v>149</v>
      </c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</row>
    <row r="67" spans="1:60" outlineLevel="1">
      <c r="A67" s="143"/>
      <c r="B67" s="144"/>
      <c r="C67" s="174" t="s">
        <v>550</v>
      </c>
      <c r="D67" s="146"/>
      <c r="E67" s="147">
        <v>94.71</v>
      </c>
      <c r="F67" s="28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0"/>
      <c r="Z67" s="140"/>
      <c r="AA67" s="140"/>
      <c r="AB67" s="140"/>
      <c r="AC67" s="140"/>
      <c r="AD67" s="140"/>
      <c r="AE67" s="140"/>
      <c r="AF67" s="140"/>
      <c r="AG67" s="140" t="s">
        <v>151</v>
      </c>
      <c r="AH67" s="140">
        <v>0</v>
      </c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</row>
    <row r="68" spans="1:60" outlineLevel="1">
      <c r="A68" s="143"/>
      <c r="B68" s="144"/>
      <c r="C68" s="174" t="s">
        <v>551</v>
      </c>
      <c r="D68" s="146"/>
      <c r="E68" s="147">
        <v>145.86000000000001</v>
      </c>
      <c r="F68" s="28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0"/>
      <c r="Z68" s="140"/>
      <c r="AA68" s="140"/>
      <c r="AB68" s="140"/>
      <c r="AC68" s="140"/>
      <c r="AD68" s="140"/>
      <c r="AE68" s="140"/>
      <c r="AF68" s="140"/>
      <c r="AG68" s="140" t="s">
        <v>151</v>
      </c>
      <c r="AH68" s="140">
        <v>0</v>
      </c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>
      <c r="A69" s="143"/>
      <c r="B69" s="144"/>
      <c r="C69" s="174" t="s">
        <v>552</v>
      </c>
      <c r="D69" s="146"/>
      <c r="E69" s="147">
        <v>12.54</v>
      </c>
      <c r="F69" s="28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0"/>
      <c r="Z69" s="140"/>
      <c r="AA69" s="140"/>
      <c r="AB69" s="140"/>
      <c r="AC69" s="140"/>
      <c r="AD69" s="140"/>
      <c r="AE69" s="140"/>
      <c r="AF69" s="140"/>
      <c r="AG69" s="140" t="s">
        <v>151</v>
      </c>
      <c r="AH69" s="140">
        <v>0</v>
      </c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outlineLevel="1">
      <c r="A70" s="143"/>
      <c r="B70" s="144"/>
      <c r="C70" s="174" t="s">
        <v>559</v>
      </c>
      <c r="D70" s="146"/>
      <c r="E70" s="147">
        <v>-89.004000000000005</v>
      </c>
      <c r="F70" s="28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0"/>
      <c r="Z70" s="140"/>
      <c r="AA70" s="140"/>
      <c r="AB70" s="140"/>
      <c r="AC70" s="140"/>
      <c r="AD70" s="140"/>
      <c r="AE70" s="140"/>
      <c r="AF70" s="140"/>
      <c r="AG70" s="140" t="s">
        <v>151</v>
      </c>
      <c r="AH70" s="140">
        <v>0</v>
      </c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outlineLevel="1">
      <c r="A71" s="143"/>
      <c r="B71" s="144"/>
      <c r="C71" s="174" t="s">
        <v>560</v>
      </c>
      <c r="D71" s="146"/>
      <c r="E71" s="147">
        <v>-16.72</v>
      </c>
      <c r="F71" s="28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0"/>
      <c r="Z71" s="140"/>
      <c r="AA71" s="140"/>
      <c r="AB71" s="140"/>
      <c r="AC71" s="140"/>
      <c r="AD71" s="140"/>
      <c r="AE71" s="140"/>
      <c r="AF71" s="140"/>
      <c r="AG71" s="140" t="s">
        <v>151</v>
      </c>
      <c r="AH71" s="140">
        <v>0</v>
      </c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outlineLevel="1">
      <c r="A72" s="161">
        <v>17</v>
      </c>
      <c r="B72" s="162" t="s">
        <v>591</v>
      </c>
      <c r="C72" s="173" t="s">
        <v>592</v>
      </c>
      <c r="D72" s="163" t="s">
        <v>455</v>
      </c>
      <c r="E72" s="164">
        <v>20</v>
      </c>
      <c r="F72" s="284">
        <v>0</v>
      </c>
      <c r="G72" s="165">
        <f>ROUND(E72*F72,2)</f>
        <v>0</v>
      </c>
      <c r="H72" s="145">
        <v>116.5</v>
      </c>
      <c r="I72" s="145">
        <f>ROUND(E72*H72,2)</f>
        <v>2330</v>
      </c>
      <c r="J72" s="145">
        <v>0</v>
      </c>
      <c r="K72" s="145">
        <f>ROUND(E72*J72,2)</f>
        <v>0</v>
      </c>
      <c r="L72" s="145">
        <v>21</v>
      </c>
      <c r="M72" s="145">
        <f>G72*(1+L72/100)</f>
        <v>0</v>
      </c>
      <c r="N72" s="145">
        <v>1E-3</v>
      </c>
      <c r="O72" s="145">
        <f>ROUND(E72*N72,2)</f>
        <v>0.02</v>
      </c>
      <c r="P72" s="145">
        <v>0</v>
      </c>
      <c r="Q72" s="145">
        <f>ROUND(E72*P72,2)</f>
        <v>0</v>
      </c>
      <c r="R72" s="145" t="s">
        <v>170</v>
      </c>
      <c r="S72" s="145" t="s">
        <v>147</v>
      </c>
      <c r="T72" s="145" t="s">
        <v>147</v>
      </c>
      <c r="U72" s="145">
        <v>0</v>
      </c>
      <c r="V72" s="145">
        <f>ROUND(E72*U72,2)</f>
        <v>0</v>
      </c>
      <c r="W72" s="145"/>
      <c r="X72" s="145" t="s">
        <v>171</v>
      </c>
      <c r="Y72" s="140"/>
      <c r="Z72" s="140"/>
      <c r="AA72" s="140"/>
      <c r="AB72" s="140"/>
      <c r="AC72" s="140"/>
      <c r="AD72" s="140"/>
      <c r="AE72" s="140"/>
      <c r="AF72" s="140"/>
      <c r="AG72" s="140" t="s">
        <v>172</v>
      </c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>
      <c r="A73" s="143"/>
      <c r="B73" s="144"/>
      <c r="C73" s="174" t="s">
        <v>593</v>
      </c>
      <c r="D73" s="146"/>
      <c r="E73" s="147">
        <v>20</v>
      </c>
      <c r="F73" s="28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0"/>
      <c r="Z73" s="140"/>
      <c r="AA73" s="140"/>
      <c r="AB73" s="140"/>
      <c r="AC73" s="140"/>
      <c r="AD73" s="140"/>
      <c r="AE73" s="140"/>
      <c r="AF73" s="140"/>
      <c r="AG73" s="140" t="s">
        <v>151</v>
      </c>
      <c r="AH73" s="140">
        <v>0</v>
      </c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ht="14">
      <c r="A74" s="155" t="s">
        <v>142</v>
      </c>
      <c r="B74" s="156" t="s">
        <v>64</v>
      </c>
      <c r="C74" s="172" t="s">
        <v>65</v>
      </c>
      <c r="D74" s="157"/>
      <c r="E74" s="158"/>
      <c r="F74" s="287"/>
      <c r="G74" s="160">
        <f>SUMIF(AG75:AG104,"&lt;&gt;NOR",G75:G104)</f>
        <v>0</v>
      </c>
      <c r="H74" s="154"/>
      <c r="I74" s="154">
        <f>SUM(I75:I104)</f>
        <v>725682.49999999988</v>
      </c>
      <c r="J74" s="154"/>
      <c r="K74" s="154">
        <f>SUM(K75:K104)</f>
        <v>300367.18</v>
      </c>
      <c r="L74" s="154"/>
      <c r="M74" s="154">
        <f>SUM(M75:M104)</f>
        <v>0</v>
      </c>
      <c r="N74" s="154"/>
      <c r="O74" s="154">
        <f>SUM(O75:O104)</f>
        <v>1218.9000000000001</v>
      </c>
      <c r="P74" s="154"/>
      <c r="Q74" s="154">
        <f>SUM(Q75:Q104)</f>
        <v>0</v>
      </c>
      <c r="R74" s="154"/>
      <c r="S74" s="154"/>
      <c r="T74" s="154"/>
      <c r="U74" s="154"/>
      <c r="V74" s="154">
        <f>SUM(V75:V104)</f>
        <v>396.1</v>
      </c>
      <c r="W74" s="154"/>
      <c r="X74" s="154"/>
      <c r="AG74" t="s">
        <v>143</v>
      </c>
    </row>
    <row r="75" spans="1:60" outlineLevel="1">
      <c r="A75" s="161">
        <v>18</v>
      </c>
      <c r="B75" s="162" t="s">
        <v>594</v>
      </c>
      <c r="C75" s="173" t="s">
        <v>595</v>
      </c>
      <c r="D75" s="163" t="s">
        <v>216</v>
      </c>
      <c r="E75" s="164">
        <v>767</v>
      </c>
      <c r="F75" s="284">
        <v>0</v>
      </c>
      <c r="G75" s="165">
        <f>ROUND(E75*F75,2)</f>
        <v>0</v>
      </c>
      <c r="H75" s="145">
        <v>146.59</v>
      </c>
      <c r="I75" s="145">
        <f>ROUND(E75*H75,2)</f>
        <v>112434.53</v>
      </c>
      <c r="J75" s="145">
        <v>25.41</v>
      </c>
      <c r="K75" s="145">
        <f>ROUND(E75*J75,2)</f>
        <v>19489.47</v>
      </c>
      <c r="L75" s="145">
        <v>21</v>
      </c>
      <c r="M75" s="145">
        <f>G75*(1+L75/100)</f>
        <v>0</v>
      </c>
      <c r="N75" s="145">
        <v>0.49875000000000003</v>
      </c>
      <c r="O75" s="145">
        <f>ROUND(E75*N75,2)</f>
        <v>382.54</v>
      </c>
      <c r="P75" s="145">
        <v>0</v>
      </c>
      <c r="Q75" s="145">
        <f>ROUND(E75*P75,2)</f>
        <v>0</v>
      </c>
      <c r="R75" s="145"/>
      <c r="S75" s="145" t="s">
        <v>147</v>
      </c>
      <c r="T75" s="145" t="s">
        <v>147</v>
      </c>
      <c r="U75" s="145">
        <v>0.02</v>
      </c>
      <c r="V75" s="145">
        <f>ROUND(E75*U75,2)</f>
        <v>15.34</v>
      </c>
      <c r="W75" s="145"/>
      <c r="X75" s="145" t="s">
        <v>148</v>
      </c>
      <c r="Y75" s="140"/>
      <c r="Z75" s="140"/>
      <c r="AA75" s="140"/>
      <c r="AB75" s="140"/>
      <c r="AC75" s="140"/>
      <c r="AD75" s="140"/>
      <c r="AE75" s="140"/>
      <c r="AF75" s="140"/>
      <c r="AG75" s="140" t="s">
        <v>149</v>
      </c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>
      <c r="A76" s="143"/>
      <c r="B76" s="144"/>
      <c r="C76" s="174" t="s">
        <v>582</v>
      </c>
      <c r="D76" s="146"/>
      <c r="E76" s="147">
        <v>287</v>
      </c>
      <c r="F76" s="28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0"/>
      <c r="Z76" s="140"/>
      <c r="AA76" s="140"/>
      <c r="AB76" s="140"/>
      <c r="AC76" s="140"/>
      <c r="AD76" s="140"/>
      <c r="AE76" s="140"/>
      <c r="AF76" s="140"/>
      <c r="AG76" s="140" t="s">
        <v>151</v>
      </c>
      <c r="AH76" s="140">
        <v>0</v>
      </c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>
      <c r="A77" s="143"/>
      <c r="B77" s="144"/>
      <c r="C77" s="174" t="s">
        <v>583</v>
      </c>
      <c r="D77" s="146"/>
      <c r="E77" s="147">
        <v>442</v>
      </c>
      <c r="F77" s="28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0"/>
      <c r="Z77" s="140"/>
      <c r="AA77" s="140"/>
      <c r="AB77" s="140"/>
      <c r="AC77" s="140"/>
      <c r="AD77" s="140"/>
      <c r="AE77" s="140"/>
      <c r="AF77" s="140"/>
      <c r="AG77" s="140" t="s">
        <v>151</v>
      </c>
      <c r="AH77" s="140">
        <v>0</v>
      </c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outlineLevel="1">
      <c r="A78" s="143"/>
      <c r="B78" s="144"/>
      <c r="C78" s="174" t="s">
        <v>596</v>
      </c>
      <c r="D78" s="146"/>
      <c r="E78" s="147">
        <v>38</v>
      </c>
      <c r="F78" s="28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0"/>
      <c r="Z78" s="140"/>
      <c r="AA78" s="140"/>
      <c r="AB78" s="140"/>
      <c r="AC78" s="140"/>
      <c r="AD78" s="140"/>
      <c r="AE78" s="140"/>
      <c r="AF78" s="140"/>
      <c r="AG78" s="140" t="s">
        <v>151</v>
      </c>
      <c r="AH78" s="140">
        <v>0</v>
      </c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>
      <c r="A79" s="161">
        <v>19</v>
      </c>
      <c r="B79" s="162" t="s">
        <v>597</v>
      </c>
      <c r="C79" s="173" t="s">
        <v>598</v>
      </c>
      <c r="D79" s="163" t="s">
        <v>216</v>
      </c>
      <c r="E79" s="164">
        <v>767</v>
      </c>
      <c r="F79" s="284">
        <v>0</v>
      </c>
      <c r="G79" s="165">
        <f>ROUND(E79*F79,2)</f>
        <v>0</v>
      </c>
      <c r="H79" s="145">
        <v>233.47</v>
      </c>
      <c r="I79" s="145">
        <f>ROUND(E79*H79,2)</f>
        <v>179071.49</v>
      </c>
      <c r="J79" s="145">
        <v>31.03</v>
      </c>
      <c r="K79" s="145">
        <f>ROUND(E79*J79,2)</f>
        <v>23800.01</v>
      </c>
      <c r="L79" s="145">
        <v>21</v>
      </c>
      <c r="M79" s="145">
        <f>G79*(1+L79/100)</f>
        <v>0</v>
      </c>
      <c r="N79" s="145">
        <v>0.55125000000000002</v>
      </c>
      <c r="O79" s="145">
        <f>ROUND(E79*N79,2)</f>
        <v>422.81</v>
      </c>
      <c r="P79" s="145">
        <v>0</v>
      </c>
      <c r="Q79" s="145">
        <f>ROUND(E79*P79,2)</f>
        <v>0</v>
      </c>
      <c r="R79" s="145"/>
      <c r="S79" s="145" t="s">
        <v>147</v>
      </c>
      <c r="T79" s="145" t="s">
        <v>147</v>
      </c>
      <c r="U79" s="145">
        <v>2.7E-2</v>
      </c>
      <c r="V79" s="145">
        <f>ROUND(E79*U79,2)</f>
        <v>20.71</v>
      </c>
      <c r="W79" s="145"/>
      <c r="X79" s="145" t="s">
        <v>148</v>
      </c>
      <c r="Y79" s="140"/>
      <c r="Z79" s="140"/>
      <c r="AA79" s="140"/>
      <c r="AB79" s="140"/>
      <c r="AC79" s="140"/>
      <c r="AD79" s="140"/>
      <c r="AE79" s="140"/>
      <c r="AF79" s="140"/>
      <c r="AG79" s="140" t="s">
        <v>149</v>
      </c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outlineLevel="1">
      <c r="A80" s="143"/>
      <c r="B80" s="144"/>
      <c r="C80" s="174" t="s">
        <v>582</v>
      </c>
      <c r="D80" s="146"/>
      <c r="E80" s="147">
        <v>287</v>
      </c>
      <c r="F80" s="28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0"/>
      <c r="Z80" s="140"/>
      <c r="AA80" s="140"/>
      <c r="AB80" s="140"/>
      <c r="AC80" s="140"/>
      <c r="AD80" s="140"/>
      <c r="AE80" s="140"/>
      <c r="AF80" s="140"/>
      <c r="AG80" s="140" t="s">
        <v>151</v>
      </c>
      <c r="AH80" s="140">
        <v>0</v>
      </c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outlineLevel="1">
      <c r="A81" s="143"/>
      <c r="B81" s="144"/>
      <c r="C81" s="174" t="s">
        <v>583</v>
      </c>
      <c r="D81" s="146"/>
      <c r="E81" s="147">
        <v>442</v>
      </c>
      <c r="F81" s="28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0"/>
      <c r="Z81" s="140"/>
      <c r="AA81" s="140"/>
      <c r="AB81" s="140"/>
      <c r="AC81" s="140"/>
      <c r="AD81" s="140"/>
      <c r="AE81" s="140"/>
      <c r="AF81" s="140"/>
      <c r="AG81" s="140" t="s">
        <v>151</v>
      </c>
      <c r="AH81" s="140">
        <v>0</v>
      </c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>
      <c r="A82" s="143"/>
      <c r="B82" s="144"/>
      <c r="C82" s="174" t="s">
        <v>596</v>
      </c>
      <c r="D82" s="146"/>
      <c r="E82" s="147">
        <v>38</v>
      </c>
      <c r="F82" s="28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0"/>
      <c r="Z82" s="140"/>
      <c r="AA82" s="140"/>
      <c r="AB82" s="140"/>
      <c r="AC82" s="140"/>
      <c r="AD82" s="140"/>
      <c r="AE82" s="140"/>
      <c r="AF82" s="140"/>
      <c r="AG82" s="140" t="s">
        <v>151</v>
      </c>
      <c r="AH82" s="140">
        <v>0</v>
      </c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ht="24" outlineLevel="1">
      <c r="A83" s="161">
        <v>20</v>
      </c>
      <c r="B83" s="162" t="s">
        <v>599</v>
      </c>
      <c r="C83" s="173" t="s">
        <v>600</v>
      </c>
      <c r="D83" s="163" t="s">
        <v>216</v>
      </c>
      <c r="E83" s="164">
        <v>480</v>
      </c>
      <c r="F83" s="284">
        <v>0</v>
      </c>
      <c r="G83" s="165">
        <f>ROUND(E83*F83,2)</f>
        <v>0</v>
      </c>
      <c r="H83" s="145">
        <v>216.97</v>
      </c>
      <c r="I83" s="145">
        <f>ROUND(E83*H83,2)</f>
        <v>104145.60000000001</v>
      </c>
      <c r="J83" s="145">
        <v>31.03</v>
      </c>
      <c r="K83" s="145">
        <f>ROUND(E83*J83,2)</f>
        <v>14894.4</v>
      </c>
      <c r="L83" s="145">
        <v>21</v>
      </c>
      <c r="M83" s="145">
        <f>G83*(1+L83/100)</f>
        <v>0</v>
      </c>
      <c r="N83" s="145">
        <v>0.55125000000000002</v>
      </c>
      <c r="O83" s="145">
        <f>ROUND(E83*N83,2)</f>
        <v>264.60000000000002</v>
      </c>
      <c r="P83" s="145">
        <v>0</v>
      </c>
      <c r="Q83" s="145">
        <f>ROUND(E83*P83,2)</f>
        <v>0</v>
      </c>
      <c r="R83" s="145"/>
      <c r="S83" s="145" t="s">
        <v>147</v>
      </c>
      <c r="T83" s="145" t="s">
        <v>147</v>
      </c>
      <c r="U83" s="145">
        <v>2.7E-2</v>
      </c>
      <c r="V83" s="145">
        <f>ROUND(E83*U83,2)</f>
        <v>12.96</v>
      </c>
      <c r="W83" s="145"/>
      <c r="X83" s="145" t="s">
        <v>148</v>
      </c>
      <c r="Y83" s="140"/>
      <c r="Z83" s="140"/>
      <c r="AA83" s="140"/>
      <c r="AB83" s="140"/>
      <c r="AC83" s="140"/>
      <c r="AD83" s="140"/>
      <c r="AE83" s="140"/>
      <c r="AF83" s="140"/>
      <c r="AG83" s="140" t="s">
        <v>149</v>
      </c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outlineLevel="1">
      <c r="A84" s="143"/>
      <c r="B84" s="144"/>
      <c r="C84" s="174" t="s">
        <v>583</v>
      </c>
      <c r="D84" s="146"/>
      <c r="E84" s="147">
        <v>442</v>
      </c>
      <c r="F84" s="28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0"/>
      <c r="Z84" s="140"/>
      <c r="AA84" s="140"/>
      <c r="AB84" s="140"/>
      <c r="AC84" s="140"/>
      <c r="AD84" s="140"/>
      <c r="AE84" s="140"/>
      <c r="AF84" s="140"/>
      <c r="AG84" s="140" t="s">
        <v>151</v>
      </c>
      <c r="AH84" s="140">
        <v>0</v>
      </c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outlineLevel="1">
      <c r="A85" s="143"/>
      <c r="B85" s="144"/>
      <c r="C85" s="174" t="s">
        <v>596</v>
      </c>
      <c r="D85" s="146"/>
      <c r="E85" s="147">
        <v>38</v>
      </c>
      <c r="F85" s="28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0"/>
      <c r="Z85" s="140"/>
      <c r="AA85" s="140"/>
      <c r="AB85" s="140"/>
      <c r="AC85" s="140"/>
      <c r="AD85" s="140"/>
      <c r="AE85" s="140"/>
      <c r="AF85" s="140"/>
      <c r="AG85" s="140" t="s">
        <v>151</v>
      </c>
      <c r="AH85" s="140">
        <v>0</v>
      </c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outlineLevel="1">
      <c r="A86" s="161">
        <v>21</v>
      </c>
      <c r="B86" s="162" t="s">
        <v>601</v>
      </c>
      <c r="C86" s="173" t="s">
        <v>602</v>
      </c>
      <c r="D86" s="163" t="s">
        <v>216</v>
      </c>
      <c r="E86" s="164">
        <v>287</v>
      </c>
      <c r="F86" s="284">
        <v>0</v>
      </c>
      <c r="G86" s="165">
        <f>ROUND(E86*F86,2)</f>
        <v>0</v>
      </c>
      <c r="H86" s="145">
        <v>28.57</v>
      </c>
      <c r="I86" s="145">
        <f>ROUND(E86*H86,2)</f>
        <v>8199.59</v>
      </c>
      <c r="J86" s="145">
        <v>3.13</v>
      </c>
      <c r="K86" s="145">
        <f>ROUND(E86*J86,2)</f>
        <v>898.31</v>
      </c>
      <c r="L86" s="145">
        <v>21</v>
      </c>
      <c r="M86" s="145">
        <f>G86*(1+L86/100)</f>
        <v>0</v>
      </c>
      <c r="N86" s="145">
        <v>6.0099999999999997E-3</v>
      </c>
      <c r="O86" s="145">
        <f>ROUND(E86*N86,2)</f>
        <v>1.72</v>
      </c>
      <c r="P86" s="145">
        <v>0</v>
      </c>
      <c r="Q86" s="145">
        <f>ROUND(E86*P86,2)</f>
        <v>0</v>
      </c>
      <c r="R86" s="145"/>
      <c r="S86" s="145" t="s">
        <v>147</v>
      </c>
      <c r="T86" s="145" t="s">
        <v>147</v>
      </c>
      <c r="U86" s="145">
        <v>4.0000000000000001E-3</v>
      </c>
      <c r="V86" s="145">
        <f>ROUND(E86*U86,2)</f>
        <v>1.1499999999999999</v>
      </c>
      <c r="W86" s="145"/>
      <c r="X86" s="145" t="s">
        <v>148</v>
      </c>
      <c r="Y86" s="140"/>
      <c r="Z86" s="140"/>
      <c r="AA86" s="140"/>
      <c r="AB86" s="140"/>
      <c r="AC86" s="140"/>
      <c r="AD86" s="140"/>
      <c r="AE86" s="140"/>
      <c r="AF86" s="140"/>
      <c r="AG86" s="140" t="s">
        <v>149</v>
      </c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outlineLevel="1">
      <c r="A87" s="143"/>
      <c r="B87" s="144"/>
      <c r="C87" s="174" t="s">
        <v>603</v>
      </c>
      <c r="D87" s="146"/>
      <c r="E87" s="147">
        <v>287</v>
      </c>
      <c r="F87" s="28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0"/>
      <c r="Z87" s="140"/>
      <c r="AA87" s="140"/>
      <c r="AB87" s="140"/>
      <c r="AC87" s="140"/>
      <c r="AD87" s="140"/>
      <c r="AE87" s="140"/>
      <c r="AF87" s="140"/>
      <c r="AG87" s="140" t="s">
        <v>151</v>
      </c>
      <c r="AH87" s="140">
        <v>0</v>
      </c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outlineLevel="1">
      <c r="A88" s="161">
        <v>22</v>
      </c>
      <c r="B88" s="162" t="s">
        <v>604</v>
      </c>
      <c r="C88" s="173" t="s">
        <v>605</v>
      </c>
      <c r="D88" s="163" t="s">
        <v>216</v>
      </c>
      <c r="E88" s="164">
        <v>287</v>
      </c>
      <c r="F88" s="284">
        <v>0</v>
      </c>
      <c r="G88" s="165">
        <f>ROUND(E88*F88,2)</f>
        <v>0</v>
      </c>
      <c r="H88" s="145">
        <v>9.02</v>
      </c>
      <c r="I88" s="145">
        <f>ROUND(E88*H88,2)</f>
        <v>2588.7399999999998</v>
      </c>
      <c r="J88" s="145">
        <v>1.08</v>
      </c>
      <c r="K88" s="145">
        <f>ROUND(E88*J88,2)</f>
        <v>309.95999999999998</v>
      </c>
      <c r="L88" s="145">
        <v>21</v>
      </c>
      <c r="M88" s="145">
        <f>G88*(1+L88/100)</f>
        <v>0</v>
      </c>
      <c r="N88" s="145">
        <v>7.1000000000000002E-4</v>
      </c>
      <c r="O88" s="145">
        <f>ROUND(E88*N88,2)</f>
        <v>0.2</v>
      </c>
      <c r="P88" s="145">
        <v>0</v>
      </c>
      <c r="Q88" s="145">
        <f>ROUND(E88*P88,2)</f>
        <v>0</v>
      </c>
      <c r="R88" s="145"/>
      <c r="S88" s="145" t="s">
        <v>147</v>
      </c>
      <c r="T88" s="145" t="s">
        <v>147</v>
      </c>
      <c r="U88" s="145">
        <v>2E-3</v>
      </c>
      <c r="V88" s="145">
        <f>ROUND(E88*U88,2)</f>
        <v>0.56999999999999995</v>
      </c>
      <c r="W88" s="145"/>
      <c r="X88" s="145" t="s">
        <v>148</v>
      </c>
      <c r="Y88" s="140"/>
      <c r="Z88" s="140"/>
      <c r="AA88" s="140"/>
      <c r="AB88" s="140"/>
      <c r="AC88" s="140"/>
      <c r="AD88" s="140"/>
      <c r="AE88" s="140"/>
      <c r="AF88" s="140"/>
      <c r="AG88" s="140" t="s">
        <v>149</v>
      </c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outlineLevel="1">
      <c r="A89" s="143"/>
      <c r="B89" s="144"/>
      <c r="C89" s="174" t="s">
        <v>603</v>
      </c>
      <c r="D89" s="146"/>
      <c r="E89" s="147">
        <v>287</v>
      </c>
      <c r="F89" s="28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0"/>
      <c r="Z89" s="140"/>
      <c r="AA89" s="140"/>
      <c r="AB89" s="140"/>
      <c r="AC89" s="140"/>
      <c r="AD89" s="140"/>
      <c r="AE89" s="140"/>
      <c r="AF89" s="140"/>
      <c r="AG89" s="140" t="s">
        <v>151</v>
      </c>
      <c r="AH89" s="140">
        <v>0</v>
      </c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ht="24" outlineLevel="1">
      <c r="A90" s="161">
        <v>23</v>
      </c>
      <c r="B90" s="162" t="s">
        <v>606</v>
      </c>
      <c r="C90" s="173" t="s">
        <v>607</v>
      </c>
      <c r="D90" s="163" t="s">
        <v>216</v>
      </c>
      <c r="E90" s="164">
        <v>287</v>
      </c>
      <c r="F90" s="284">
        <v>0</v>
      </c>
      <c r="G90" s="165">
        <f>ROUND(E90*F90,2)</f>
        <v>0</v>
      </c>
      <c r="H90" s="145">
        <v>253.6</v>
      </c>
      <c r="I90" s="145">
        <f>ROUND(E90*H90,2)</f>
        <v>72783.199999999997</v>
      </c>
      <c r="J90" s="145">
        <v>143.4</v>
      </c>
      <c r="K90" s="145">
        <f>ROUND(E90*J90,2)</f>
        <v>41155.800000000003</v>
      </c>
      <c r="L90" s="145">
        <v>21</v>
      </c>
      <c r="M90" s="145">
        <f>G90*(1+L90/100)</f>
        <v>0</v>
      </c>
      <c r="N90" s="145">
        <v>0.10373</v>
      </c>
      <c r="O90" s="145">
        <f>ROUND(E90*N90,2)</f>
        <v>29.77</v>
      </c>
      <c r="P90" s="145">
        <v>0</v>
      </c>
      <c r="Q90" s="145">
        <f>ROUND(E90*P90,2)</f>
        <v>0</v>
      </c>
      <c r="R90" s="145"/>
      <c r="S90" s="145" t="s">
        <v>147</v>
      </c>
      <c r="T90" s="145" t="s">
        <v>147</v>
      </c>
      <c r="U90" s="145">
        <v>6.4000000000000001E-2</v>
      </c>
      <c r="V90" s="145">
        <f>ROUND(E90*U90,2)</f>
        <v>18.37</v>
      </c>
      <c r="W90" s="145"/>
      <c r="X90" s="145" t="s">
        <v>148</v>
      </c>
      <c r="Y90" s="140"/>
      <c r="Z90" s="140"/>
      <c r="AA90" s="140"/>
      <c r="AB90" s="140"/>
      <c r="AC90" s="140"/>
      <c r="AD90" s="140"/>
      <c r="AE90" s="140"/>
      <c r="AF90" s="140"/>
      <c r="AG90" s="140" t="s">
        <v>149</v>
      </c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</row>
    <row r="91" spans="1:60" outlineLevel="1">
      <c r="A91" s="143"/>
      <c r="B91" s="144"/>
      <c r="C91" s="174" t="s">
        <v>603</v>
      </c>
      <c r="D91" s="146"/>
      <c r="E91" s="147">
        <v>287</v>
      </c>
      <c r="F91" s="28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0"/>
      <c r="Z91" s="140"/>
      <c r="AA91" s="140"/>
      <c r="AB91" s="140"/>
      <c r="AC91" s="140"/>
      <c r="AD91" s="140"/>
      <c r="AE91" s="140"/>
      <c r="AF91" s="140"/>
      <c r="AG91" s="140" t="s">
        <v>151</v>
      </c>
      <c r="AH91" s="140">
        <v>0</v>
      </c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</row>
    <row r="92" spans="1:60" ht="24" outlineLevel="1">
      <c r="A92" s="161">
        <v>24</v>
      </c>
      <c r="B92" s="162" t="s">
        <v>608</v>
      </c>
      <c r="C92" s="173" t="s">
        <v>609</v>
      </c>
      <c r="D92" s="163" t="s">
        <v>216</v>
      </c>
      <c r="E92" s="164">
        <v>287</v>
      </c>
      <c r="F92" s="284">
        <v>0</v>
      </c>
      <c r="G92" s="165">
        <f>ROUND(E92*F92,2)</f>
        <v>0</v>
      </c>
      <c r="H92" s="145">
        <v>306.98</v>
      </c>
      <c r="I92" s="145">
        <f>ROUND(E92*H92,2)</f>
        <v>88103.26</v>
      </c>
      <c r="J92" s="145">
        <v>196.02</v>
      </c>
      <c r="K92" s="145">
        <f>ROUND(E92*J92,2)</f>
        <v>56257.74</v>
      </c>
      <c r="L92" s="145">
        <v>21</v>
      </c>
      <c r="M92" s="145">
        <f>G92*(1+L92/100)</f>
        <v>0</v>
      </c>
      <c r="N92" s="145">
        <v>0.15559000000000001</v>
      </c>
      <c r="O92" s="145">
        <f>ROUND(E92*N92,2)</f>
        <v>44.65</v>
      </c>
      <c r="P92" s="145">
        <v>0</v>
      </c>
      <c r="Q92" s="145">
        <f>ROUND(E92*P92,2)</f>
        <v>0</v>
      </c>
      <c r="R92" s="145"/>
      <c r="S92" s="145" t="s">
        <v>147</v>
      </c>
      <c r="T92" s="145" t="s">
        <v>147</v>
      </c>
      <c r="U92" s="145">
        <v>8.2000000000000003E-2</v>
      </c>
      <c r="V92" s="145">
        <f>ROUND(E92*U92,2)</f>
        <v>23.53</v>
      </c>
      <c r="W92" s="145"/>
      <c r="X92" s="145" t="s">
        <v>148</v>
      </c>
      <c r="Y92" s="140"/>
      <c r="Z92" s="140"/>
      <c r="AA92" s="140"/>
      <c r="AB92" s="140"/>
      <c r="AC92" s="140"/>
      <c r="AD92" s="140"/>
      <c r="AE92" s="140"/>
      <c r="AF92" s="140"/>
      <c r="AG92" s="140" t="s">
        <v>149</v>
      </c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</row>
    <row r="93" spans="1:60" outlineLevel="1">
      <c r="A93" s="143"/>
      <c r="B93" s="144"/>
      <c r="C93" s="174" t="s">
        <v>603</v>
      </c>
      <c r="D93" s="146"/>
      <c r="E93" s="147">
        <v>287</v>
      </c>
      <c r="F93" s="28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0"/>
      <c r="Z93" s="140"/>
      <c r="AA93" s="140"/>
      <c r="AB93" s="140"/>
      <c r="AC93" s="140"/>
      <c r="AD93" s="140"/>
      <c r="AE93" s="140"/>
      <c r="AF93" s="140"/>
      <c r="AG93" s="140" t="s">
        <v>151</v>
      </c>
      <c r="AH93" s="140">
        <v>0</v>
      </c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</row>
    <row r="94" spans="1:60" outlineLevel="1">
      <c r="A94" s="161">
        <v>25</v>
      </c>
      <c r="B94" s="162" t="s">
        <v>610</v>
      </c>
      <c r="C94" s="173" t="s">
        <v>611</v>
      </c>
      <c r="D94" s="163" t="s">
        <v>216</v>
      </c>
      <c r="E94" s="164">
        <v>38</v>
      </c>
      <c r="F94" s="284">
        <v>0</v>
      </c>
      <c r="G94" s="165">
        <f>ROUND(E94*F94,2)</f>
        <v>0</v>
      </c>
      <c r="H94" s="145">
        <v>39.130000000000003</v>
      </c>
      <c r="I94" s="145">
        <f>ROUND(E94*H94,2)</f>
        <v>1486.94</v>
      </c>
      <c r="J94" s="145">
        <v>228.87</v>
      </c>
      <c r="K94" s="145">
        <f>ROUND(E94*J94,2)</f>
        <v>8697.06</v>
      </c>
      <c r="L94" s="145">
        <v>21</v>
      </c>
      <c r="M94" s="145">
        <f>G94*(1+L94/100)</f>
        <v>0</v>
      </c>
      <c r="N94" s="145">
        <v>7.3899999999999993E-2</v>
      </c>
      <c r="O94" s="145">
        <f>ROUND(E94*N94,2)</f>
        <v>2.81</v>
      </c>
      <c r="P94" s="145">
        <v>0</v>
      </c>
      <c r="Q94" s="145">
        <f>ROUND(E94*P94,2)</f>
        <v>0</v>
      </c>
      <c r="R94" s="145"/>
      <c r="S94" s="145" t="s">
        <v>147</v>
      </c>
      <c r="T94" s="145" t="s">
        <v>147</v>
      </c>
      <c r="U94" s="145">
        <v>0.47799999999999998</v>
      </c>
      <c r="V94" s="145">
        <f>ROUND(E94*U94,2)</f>
        <v>18.16</v>
      </c>
      <c r="W94" s="145"/>
      <c r="X94" s="145" t="s">
        <v>148</v>
      </c>
      <c r="Y94" s="140"/>
      <c r="Z94" s="140"/>
      <c r="AA94" s="140"/>
      <c r="AB94" s="140"/>
      <c r="AC94" s="140"/>
      <c r="AD94" s="140"/>
      <c r="AE94" s="140"/>
      <c r="AF94" s="140"/>
      <c r="AG94" s="140" t="s">
        <v>149</v>
      </c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</row>
    <row r="95" spans="1:60" outlineLevel="1">
      <c r="A95" s="143"/>
      <c r="B95" s="144"/>
      <c r="C95" s="174" t="s">
        <v>596</v>
      </c>
      <c r="D95" s="146"/>
      <c r="E95" s="147">
        <v>38</v>
      </c>
      <c r="F95" s="28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0"/>
      <c r="Z95" s="140"/>
      <c r="AA95" s="140"/>
      <c r="AB95" s="140"/>
      <c r="AC95" s="140"/>
      <c r="AD95" s="140"/>
      <c r="AE95" s="140"/>
      <c r="AF95" s="140"/>
      <c r="AG95" s="140" t="s">
        <v>151</v>
      </c>
      <c r="AH95" s="140">
        <v>0</v>
      </c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</row>
    <row r="96" spans="1:60" outlineLevel="1">
      <c r="A96" s="161">
        <v>26</v>
      </c>
      <c r="B96" s="162" t="s">
        <v>612</v>
      </c>
      <c r="C96" s="173" t="s">
        <v>613</v>
      </c>
      <c r="D96" s="163" t="s">
        <v>230</v>
      </c>
      <c r="E96" s="164">
        <v>129</v>
      </c>
      <c r="F96" s="284">
        <v>0</v>
      </c>
      <c r="G96" s="165">
        <f>ROUND(E96*F96,2)</f>
        <v>0</v>
      </c>
      <c r="H96" s="145">
        <v>14.37</v>
      </c>
      <c r="I96" s="145">
        <f>ROUND(E96*H96,2)</f>
        <v>1853.73</v>
      </c>
      <c r="J96" s="145">
        <v>226.63</v>
      </c>
      <c r="K96" s="145">
        <f>ROUND(E96*J96,2)</f>
        <v>29235.27</v>
      </c>
      <c r="L96" s="145">
        <v>21</v>
      </c>
      <c r="M96" s="145">
        <f>G96*(1+L96/100)</f>
        <v>0</v>
      </c>
      <c r="N96" s="145">
        <v>3.6000000000000002E-4</v>
      </c>
      <c r="O96" s="145">
        <f>ROUND(E96*N96,2)</f>
        <v>0.05</v>
      </c>
      <c r="P96" s="145">
        <v>0</v>
      </c>
      <c r="Q96" s="145">
        <f>ROUND(E96*P96,2)</f>
        <v>0</v>
      </c>
      <c r="R96" s="145"/>
      <c r="S96" s="145" t="s">
        <v>147</v>
      </c>
      <c r="T96" s="145" t="s">
        <v>147</v>
      </c>
      <c r="U96" s="145">
        <v>0.43</v>
      </c>
      <c r="V96" s="145">
        <f>ROUND(E96*U96,2)</f>
        <v>55.47</v>
      </c>
      <c r="W96" s="145"/>
      <c r="X96" s="145" t="s">
        <v>148</v>
      </c>
      <c r="Y96" s="140"/>
      <c r="Z96" s="140"/>
      <c r="AA96" s="140"/>
      <c r="AB96" s="140"/>
      <c r="AC96" s="140"/>
      <c r="AD96" s="140"/>
      <c r="AE96" s="140"/>
      <c r="AF96" s="140"/>
      <c r="AG96" s="140" t="s">
        <v>149</v>
      </c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</row>
    <row r="97" spans="1:60" outlineLevel="1">
      <c r="A97" s="143"/>
      <c r="B97" s="144"/>
      <c r="C97" s="174" t="s">
        <v>614</v>
      </c>
      <c r="D97" s="146"/>
      <c r="E97" s="147">
        <v>110</v>
      </c>
      <c r="F97" s="28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0"/>
      <c r="Z97" s="140"/>
      <c r="AA97" s="140"/>
      <c r="AB97" s="140"/>
      <c r="AC97" s="140"/>
      <c r="AD97" s="140"/>
      <c r="AE97" s="140"/>
      <c r="AF97" s="140"/>
      <c r="AG97" s="140" t="s">
        <v>151</v>
      </c>
      <c r="AH97" s="140">
        <v>0</v>
      </c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</row>
    <row r="98" spans="1:60" outlineLevel="1">
      <c r="A98" s="143"/>
      <c r="B98" s="144"/>
      <c r="C98" s="174" t="s">
        <v>615</v>
      </c>
      <c r="D98" s="146"/>
      <c r="E98" s="147">
        <v>19</v>
      </c>
      <c r="F98" s="28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0"/>
      <c r="Z98" s="140"/>
      <c r="AA98" s="140"/>
      <c r="AB98" s="140"/>
      <c r="AC98" s="140"/>
      <c r="AD98" s="140"/>
      <c r="AE98" s="140"/>
      <c r="AF98" s="140"/>
      <c r="AG98" s="140" t="s">
        <v>151</v>
      </c>
      <c r="AH98" s="140">
        <v>0</v>
      </c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</row>
    <row r="99" spans="1:60" outlineLevel="1">
      <c r="A99" s="161">
        <v>27</v>
      </c>
      <c r="B99" s="162" t="s">
        <v>616</v>
      </c>
      <c r="C99" s="173" t="s">
        <v>617</v>
      </c>
      <c r="D99" s="163" t="s">
        <v>216</v>
      </c>
      <c r="E99" s="164">
        <v>442</v>
      </c>
      <c r="F99" s="284">
        <v>0</v>
      </c>
      <c r="G99" s="165">
        <f>ROUND(E99*F99,2)</f>
        <v>0</v>
      </c>
      <c r="H99" s="145">
        <v>17.02</v>
      </c>
      <c r="I99" s="145">
        <f>ROUND(E99*H99,2)</f>
        <v>7522.84</v>
      </c>
      <c r="J99" s="145">
        <v>238.98</v>
      </c>
      <c r="K99" s="145">
        <f>ROUND(E99*J99,2)</f>
        <v>105629.16</v>
      </c>
      <c r="L99" s="145">
        <v>21</v>
      </c>
      <c r="M99" s="145">
        <f>G99*(1+L99/100)</f>
        <v>0</v>
      </c>
      <c r="N99" s="145">
        <v>3.15E-2</v>
      </c>
      <c r="O99" s="145">
        <f>ROUND(E99*N99,2)</f>
        <v>13.92</v>
      </c>
      <c r="P99" s="145">
        <v>0</v>
      </c>
      <c r="Q99" s="145">
        <f>ROUND(E99*P99,2)</f>
        <v>0</v>
      </c>
      <c r="R99" s="145"/>
      <c r="S99" s="145" t="s">
        <v>147</v>
      </c>
      <c r="T99" s="145" t="s">
        <v>147</v>
      </c>
      <c r="U99" s="145">
        <v>0.52</v>
      </c>
      <c r="V99" s="145">
        <f>ROUND(E99*U99,2)</f>
        <v>229.84</v>
      </c>
      <c r="W99" s="145"/>
      <c r="X99" s="145" t="s">
        <v>148</v>
      </c>
      <c r="Y99" s="140"/>
      <c r="Z99" s="140"/>
      <c r="AA99" s="140"/>
      <c r="AB99" s="140"/>
      <c r="AC99" s="140"/>
      <c r="AD99" s="140"/>
      <c r="AE99" s="140"/>
      <c r="AF99" s="140"/>
      <c r="AG99" s="140" t="s">
        <v>149</v>
      </c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</row>
    <row r="100" spans="1:60" outlineLevel="1">
      <c r="A100" s="143"/>
      <c r="B100" s="144"/>
      <c r="C100" s="174" t="s">
        <v>583</v>
      </c>
      <c r="D100" s="146"/>
      <c r="E100" s="147">
        <v>442</v>
      </c>
      <c r="F100" s="28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0"/>
      <c r="Z100" s="140"/>
      <c r="AA100" s="140"/>
      <c r="AB100" s="140"/>
      <c r="AC100" s="140"/>
      <c r="AD100" s="140"/>
      <c r="AE100" s="140"/>
      <c r="AF100" s="140"/>
      <c r="AG100" s="140" t="s">
        <v>151</v>
      </c>
      <c r="AH100" s="140">
        <v>0</v>
      </c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</row>
    <row r="101" spans="1:60" outlineLevel="1">
      <c r="A101" s="161">
        <v>28</v>
      </c>
      <c r="B101" s="162" t="s">
        <v>618</v>
      </c>
      <c r="C101" s="173" t="s">
        <v>619</v>
      </c>
      <c r="D101" s="163" t="s">
        <v>334</v>
      </c>
      <c r="E101" s="164">
        <v>2025.8333299999999</v>
      </c>
      <c r="F101" s="284">
        <v>0</v>
      </c>
      <c r="G101" s="165">
        <f>ROUND(E101*F101,2)</f>
        <v>0</v>
      </c>
      <c r="H101" s="145">
        <v>66.099999999999994</v>
      </c>
      <c r="I101" s="145">
        <f>ROUND(E101*H101,2)</f>
        <v>133907.57999999999</v>
      </c>
      <c r="J101" s="145">
        <v>0</v>
      </c>
      <c r="K101" s="145">
        <f>ROUND(E101*J101,2)</f>
        <v>0</v>
      </c>
      <c r="L101" s="145">
        <v>21</v>
      </c>
      <c r="M101" s="145">
        <f>G101*(1+L101/100)</f>
        <v>0</v>
      </c>
      <c r="N101" s="145">
        <v>2.4E-2</v>
      </c>
      <c r="O101" s="145">
        <f>ROUND(E101*N101,2)</f>
        <v>48.62</v>
      </c>
      <c r="P101" s="145">
        <v>0</v>
      </c>
      <c r="Q101" s="145">
        <f>ROUND(E101*P101,2)</f>
        <v>0</v>
      </c>
      <c r="R101" s="145" t="s">
        <v>170</v>
      </c>
      <c r="S101" s="145" t="s">
        <v>147</v>
      </c>
      <c r="T101" s="145" t="s">
        <v>147</v>
      </c>
      <c r="U101" s="145">
        <v>0</v>
      </c>
      <c r="V101" s="145">
        <f>ROUND(E101*U101,2)</f>
        <v>0</v>
      </c>
      <c r="W101" s="145"/>
      <c r="X101" s="145" t="s">
        <v>171</v>
      </c>
      <c r="Y101" s="140"/>
      <c r="Z101" s="140"/>
      <c r="AA101" s="140"/>
      <c r="AB101" s="140"/>
      <c r="AC101" s="140"/>
      <c r="AD101" s="140"/>
      <c r="AE101" s="140"/>
      <c r="AF101" s="140"/>
      <c r="AG101" s="140" t="s">
        <v>172</v>
      </c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</row>
    <row r="102" spans="1:60" outlineLevel="1">
      <c r="A102" s="143"/>
      <c r="B102" s="144"/>
      <c r="C102" s="174" t="s">
        <v>620</v>
      </c>
      <c r="D102" s="146"/>
      <c r="E102" s="147">
        <v>2025.8333299999999</v>
      </c>
      <c r="F102" s="28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0"/>
      <c r="Z102" s="140"/>
      <c r="AA102" s="140"/>
      <c r="AB102" s="140"/>
      <c r="AC102" s="140"/>
      <c r="AD102" s="140"/>
      <c r="AE102" s="140"/>
      <c r="AF102" s="140"/>
      <c r="AG102" s="140" t="s">
        <v>151</v>
      </c>
      <c r="AH102" s="140">
        <v>0</v>
      </c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</row>
    <row r="103" spans="1:60" outlineLevel="1">
      <c r="A103" s="161">
        <v>29</v>
      </c>
      <c r="B103" s="162" t="s">
        <v>621</v>
      </c>
      <c r="C103" s="173" t="s">
        <v>622</v>
      </c>
      <c r="D103" s="163" t="s">
        <v>216</v>
      </c>
      <c r="E103" s="164">
        <v>41.8</v>
      </c>
      <c r="F103" s="284">
        <v>0</v>
      </c>
      <c r="G103" s="165">
        <f>ROUND(E103*F103,2)</f>
        <v>0</v>
      </c>
      <c r="H103" s="145">
        <v>325</v>
      </c>
      <c r="I103" s="145">
        <f>ROUND(E103*H103,2)</f>
        <v>13585</v>
      </c>
      <c r="J103" s="145">
        <v>0</v>
      </c>
      <c r="K103" s="145">
        <f>ROUND(E103*J103,2)</f>
        <v>0</v>
      </c>
      <c r="L103" s="145">
        <v>21</v>
      </c>
      <c r="M103" s="145">
        <f>G103*(1+L103/100)</f>
        <v>0</v>
      </c>
      <c r="N103" s="145">
        <v>0.17244999999999999</v>
      </c>
      <c r="O103" s="145">
        <f>ROUND(E103*N103,2)</f>
        <v>7.21</v>
      </c>
      <c r="P103" s="145">
        <v>0</v>
      </c>
      <c r="Q103" s="145">
        <f>ROUND(E103*P103,2)</f>
        <v>0</v>
      </c>
      <c r="R103" s="145" t="s">
        <v>170</v>
      </c>
      <c r="S103" s="145" t="s">
        <v>147</v>
      </c>
      <c r="T103" s="145" t="s">
        <v>147</v>
      </c>
      <c r="U103" s="145">
        <v>0</v>
      </c>
      <c r="V103" s="145">
        <f>ROUND(E103*U103,2)</f>
        <v>0</v>
      </c>
      <c r="W103" s="145"/>
      <c r="X103" s="145" t="s">
        <v>171</v>
      </c>
      <c r="Y103" s="140"/>
      <c r="Z103" s="140"/>
      <c r="AA103" s="140"/>
      <c r="AB103" s="140"/>
      <c r="AC103" s="140"/>
      <c r="AD103" s="140"/>
      <c r="AE103" s="140"/>
      <c r="AF103" s="140"/>
      <c r="AG103" s="140" t="s">
        <v>172</v>
      </c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</row>
    <row r="104" spans="1:60" outlineLevel="1">
      <c r="A104" s="143"/>
      <c r="B104" s="144"/>
      <c r="C104" s="174" t="s">
        <v>623</v>
      </c>
      <c r="D104" s="146"/>
      <c r="E104" s="147">
        <v>41.8</v>
      </c>
      <c r="F104" s="28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0"/>
      <c r="Z104" s="140"/>
      <c r="AA104" s="140"/>
      <c r="AB104" s="140"/>
      <c r="AC104" s="140"/>
      <c r="AD104" s="140"/>
      <c r="AE104" s="140"/>
      <c r="AF104" s="140"/>
      <c r="AG104" s="140" t="s">
        <v>151</v>
      </c>
      <c r="AH104" s="140">
        <v>0</v>
      </c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</row>
    <row r="105" spans="1:60" ht="14">
      <c r="A105" s="155" t="s">
        <v>142</v>
      </c>
      <c r="B105" s="156" t="s">
        <v>76</v>
      </c>
      <c r="C105" s="172" t="s">
        <v>77</v>
      </c>
      <c r="D105" s="157"/>
      <c r="E105" s="158"/>
      <c r="F105" s="287"/>
      <c r="G105" s="160">
        <f>SUMIF(AG106:AG112,"&lt;&gt;NOR",G106:G112)</f>
        <v>0</v>
      </c>
      <c r="H105" s="154"/>
      <c r="I105" s="154">
        <f>SUM(I106:I112)</f>
        <v>69014.710000000006</v>
      </c>
      <c r="J105" s="154"/>
      <c r="K105" s="154">
        <f>SUM(K106:K112)</f>
        <v>30458.230000000003</v>
      </c>
      <c r="L105" s="154"/>
      <c r="M105" s="154">
        <f>SUM(M106:M112)</f>
        <v>0</v>
      </c>
      <c r="N105" s="154"/>
      <c r="O105" s="154">
        <f>SUM(O106:O112)</f>
        <v>60.27</v>
      </c>
      <c r="P105" s="154"/>
      <c r="Q105" s="154">
        <f>SUM(Q106:Q112)</f>
        <v>0</v>
      </c>
      <c r="R105" s="154"/>
      <c r="S105" s="154"/>
      <c r="T105" s="154"/>
      <c r="U105" s="154"/>
      <c r="V105" s="154">
        <f>SUM(V106:V112)</f>
        <v>67.509999999999991</v>
      </c>
      <c r="W105" s="154"/>
      <c r="X105" s="154"/>
      <c r="AG105" t="s">
        <v>143</v>
      </c>
    </row>
    <row r="106" spans="1:60" outlineLevel="1">
      <c r="A106" s="161">
        <v>30</v>
      </c>
      <c r="B106" s="162" t="s">
        <v>624</v>
      </c>
      <c r="C106" s="173" t="s">
        <v>625</v>
      </c>
      <c r="D106" s="163" t="s">
        <v>230</v>
      </c>
      <c r="E106" s="164">
        <v>67.95</v>
      </c>
      <c r="F106" s="284">
        <v>0</v>
      </c>
      <c r="G106" s="165">
        <f>ROUND(E106*F106,2)</f>
        <v>0</v>
      </c>
      <c r="H106" s="145">
        <v>153.86000000000001</v>
      </c>
      <c r="I106" s="145">
        <f>ROUND(E106*H106,2)</f>
        <v>10454.790000000001</v>
      </c>
      <c r="J106" s="145">
        <v>151.63999999999999</v>
      </c>
      <c r="K106" s="145">
        <f>ROUND(E106*J106,2)</f>
        <v>10303.94</v>
      </c>
      <c r="L106" s="145">
        <v>21</v>
      </c>
      <c r="M106" s="145">
        <f>G106*(1+L106/100)</f>
        <v>0</v>
      </c>
      <c r="N106" s="145">
        <v>0.185</v>
      </c>
      <c r="O106" s="145">
        <f>ROUND(E106*N106,2)</f>
        <v>12.57</v>
      </c>
      <c r="P106" s="145">
        <v>0</v>
      </c>
      <c r="Q106" s="145">
        <f>ROUND(E106*P106,2)</f>
        <v>0</v>
      </c>
      <c r="R106" s="145"/>
      <c r="S106" s="145" t="s">
        <v>147</v>
      </c>
      <c r="T106" s="145" t="s">
        <v>147</v>
      </c>
      <c r="U106" s="145">
        <v>0.33704000000000001</v>
      </c>
      <c r="V106" s="145">
        <f>ROUND(E106*U106,2)</f>
        <v>22.9</v>
      </c>
      <c r="W106" s="145"/>
      <c r="X106" s="145" t="s">
        <v>148</v>
      </c>
      <c r="Y106" s="140"/>
      <c r="Z106" s="140"/>
      <c r="AA106" s="140"/>
      <c r="AB106" s="140"/>
      <c r="AC106" s="140"/>
      <c r="AD106" s="140"/>
      <c r="AE106" s="140"/>
      <c r="AF106" s="140"/>
      <c r="AG106" s="140" t="s">
        <v>149</v>
      </c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</row>
    <row r="107" spans="1:60" outlineLevel="1">
      <c r="A107" s="143"/>
      <c r="B107" s="144"/>
      <c r="C107" s="174" t="s">
        <v>626</v>
      </c>
      <c r="D107" s="146"/>
      <c r="E107" s="147">
        <v>67.95</v>
      </c>
      <c r="F107" s="28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0"/>
      <c r="Z107" s="140"/>
      <c r="AA107" s="140"/>
      <c r="AB107" s="140"/>
      <c r="AC107" s="140"/>
      <c r="AD107" s="140"/>
      <c r="AE107" s="140"/>
      <c r="AF107" s="140"/>
      <c r="AG107" s="140" t="s">
        <v>151</v>
      </c>
      <c r="AH107" s="140">
        <v>0</v>
      </c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</row>
    <row r="108" spans="1:60" ht="24" outlineLevel="1">
      <c r="A108" s="161">
        <v>31</v>
      </c>
      <c r="B108" s="162" t="s">
        <v>627</v>
      </c>
      <c r="C108" s="173" t="s">
        <v>628</v>
      </c>
      <c r="D108" s="163" t="s">
        <v>230</v>
      </c>
      <c r="E108" s="164">
        <v>164.01599999999999</v>
      </c>
      <c r="F108" s="284">
        <v>0</v>
      </c>
      <c r="G108" s="165">
        <f>ROUND(E108*F108,2)</f>
        <v>0</v>
      </c>
      <c r="H108" s="145">
        <v>304.62</v>
      </c>
      <c r="I108" s="145">
        <f>ROUND(E108*H108,2)</f>
        <v>49962.55</v>
      </c>
      <c r="J108" s="145">
        <v>122.88</v>
      </c>
      <c r="K108" s="145">
        <f>ROUND(E108*J108,2)</f>
        <v>20154.29</v>
      </c>
      <c r="L108" s="145">
        <v>21</v>
      </c>
      <c r="M108" s="145">
        <f>G108*(1+L108/100)</f>
        <v>0</v>
      </c>
      <c r="N108" s="145">
        <v>0.26980999999999999</v>
      </c>
      <c r="O108" s="145">
        <f>ROUND(E108*N108,2)</f>
        <v>44.25</v>
      </c>
      <c r="P108" s="145">
        <v>0</v>
      </c>
      <c r="Q108" s="145">
        <f>ROUND(E108*P108,2)</f>
        <v>0</v>
      </c>
      <c r="R108" s="145"/>
      <c r="S108" s="145" t="s">
        <v>147</v>
      </c>
      <c r="T108" s="145" t="s">
        <v>147</v>
      </c>
      <c r="U108" s="145">
        <v>0.27200000000000002</v>
      </c>
      <c r="V108" s="145">
        <f>ROUND(E108*U108,2)</f>
        <v>44.61</v>
      </c>
      <c r="W108" s="145"/>
      <c r="X108" s="145" t="s">
        <v>148</v>
      </c>
      <c r="Y108" s="140"/>
      <c r="Z108" s="140"/>
      <c r="AA108" s="140"/>
      <c r="AB108" s="140"/>
      <c r="AC108" s="140"/>
      <c r="AD108" s="140"/>
      <c r="AE108" s="140"/>
      <c r="AF108" s="140"/>
      <c r="AG108" s="140" t="s">
        <v>149</v>
      </c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>
      <c r="A109" s="143"/>
      <c r="B109" s="144"/>
      <c r="C109" s="174" t="s">
        <v>629</v>
      </c>
      <c r="D109" s="146"/>
      <c r="E109" s="147">
        <v>44.94</v>
      </c>
      <c r="F109" s="28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0"/>
      <c r="Z109" s="140"/>
      <c r="AA109" s="140"/>
      <c r="AB109" s="140"/>
      <c r="AC109" s="140"/>
      <c r="AD109" s="140"/>
      <c r="AE109" s="140"/>
      <c r="AF109" s="140"/>
      <c r="AG109" s="140" t="s">
        <v>151</v>
      </c>
      <c r="AH109" s="140">
        <v>0</v>
      </c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>
      <c r="A110" s="143"/>
      <c r="B110" s="144"/>
      <c r="C110" s="174" t="s">
        <v>630</v>
      </c>
      <c r="D110" s="146"/>
      <c r="E110" s="147">
        <v>119.07599999999999</v>
      </c>
      <c r="F110" s="28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0"/>
      <c r="Z110" s="140"/>
      <c r="AA110" s="140"/>
      <c r="AB110" s="140"/>
      <c r="AC110" s="140"/>
      <c r="AD110" s="140"/>
      <c r="AE110" s="140"/>
      <c r="AF110" s="140"/>
      <c r="AG110" s="140" t="s">
        <v>151</v>
      </c>
      <c r="AH110" s="140">
        <v>0</v>
      </c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outlineLevel="1">
      <c r="A111" s="161">
        <v>32</v>
      </c>
      <c r="B111" s="162" t="s">
        <v>631</v>
      </c>
      <c r="C111" s="173" t="s">
        <v>632</v>
      </c>
      <c r="D111" s="163" t="s">
        <v>334</v>
      </c>
      <c r="E111" s="164">
        <v>71.347499999999997</v>
      </c>
      <c r="F111" s="284">
        <v>0</v>
      </c>
      <c r="G111" s="165">
        <f>ROUND(E111*F111,2)</f>
        <v>0</v>
      </c>
      <c r="H111" s="145">
        <v>120.5</v>
      </c>
      <c r="I111" s="145">
        <f>ROUND(E111*H111,2)</f>
        <v>8597.3700000000008</v>
      </c>
      <c r="J111" s="145">
        <v>0</v>
      </c>
      <c r="K111" s="145">
        <f>ROUND(E111*J111,2)</f>
        <v>0</v>
      </c>
      <c r="L111" s="145">
        <v>21</v>
      </c>
      <c r="M111" s="145">
        <f>G111*(1+L111/100)</f>
        <v>0</v>
      </c>
      <c r="N111" s="145">
        <v>4.8300000000000003E-2</v>
      </c>
      <c r="O111" s="145">
        <f>ROUND(E111*N111,2)</f>
        <v>3.45</v>
      </c>
      <c r="P111" s="145">
        <v>0</v>
      </c>
      <c r="Q111" s="145">
        <f>ROUND(E111*P111,2)</f>
        <v>0</v>
      </c>
      <c r="R111" s="145" t="s">
        <v>170</v>
      </c>
      <c r="S111" s="145" t="s">
        <v>147</v>
      </c>
      <c r="T111" s="145" t="s">
        <v>147</v>
      </c>
      <c r="U111" s="145">
        <v>0</v>
      </c>
      <c r="V111" s="145">
        <f>ROUND(E111*U111,2)</f>
        <v>0</v>
      </c>
      <c r="W111" s="145"/>
      <c r="X111" s="145" t="s">
        <v>171</v>
      </c>
      <c r="Y111" s="140"/>
      <c r="Z111" s="140"/>
      <c r="AA111" s="140"/>
      <c r="AB111" s="140"/>
      <c r="AC111" s="140"/>
      <c r="AD111" s="140"/>
      <c r="AE111" s="140"/>
      <c r="AF111" s="140"/>
      <c r="AG111" s="140" t="s">
        <v>172</v>
      </c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outlineLevel="1">
      <c r="A112" s="143"/>
      <c r="B112" s="144"/>
      <c r="C112" s="174" t="s">
        <v>633</v>
      </c>
      <c r="D112" s="146"/>
      <c r="E112" s="147">
        <v>71.347499999999997</v>
      </c>
      <c r="F112" s="28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0"/>
      <c r="Z112" s="140"/>
      <c r="AA112" s="140"/>
      <c r="AB112" s="140"/>
      <c r="AC112" s="140"/>
      <c r="AD112" s="140"/>
      <c r="AE112" s="140"/>
      <c r="AF112" s="140"/>
      <c r="AG112" s="140" t="s">
        <v>151</v>
      </c>
      <c r="AH112" s="140">
        <v>0</v>
      </c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ht="14">
      <c r="A113" s="155" t="s">
        <v>142</v>
      </c>
      <c r="B113" s="156" t="s">
        <v>86</v>
      </c>
      <c r="C113" s="172" t="s">
        <v>87</v>
      </c>
      <c r="D113" s="157"/>
      <c r="E113" s="158"/>
      <c r="F113" s="287"/>
      <c r="G113" s="160">
        <f>SUMIF(AG114:AG115,"&lt;&gt;NOR",G114:G115)</f>
        <v>0</v>
      </c>
      <c r="H113" s="154"/>
      <c r="I113" s="154">
        <f>SUM(I114:I115)</f>
        <v>0</v>
      </c>
      <c r="J113" s="154"/>
      <c r="K113" s="154">
        <f>SUM(K114:K115)</f>
        <v>197482.82</v>
      </c>
      <c r="L113" s="154"/>
      <c r="M113" s="154">
        <f>SUM(M114:M115)</f>
        <v>0</v>
      </c>
      <c r="N113" s="154"/>
      <c r="O113" s="154">
        <f>SUM(O114:O115)</f>
        <v>0</v>
      </c>
      <c r="P113" s="154"/>
      <c r="Q113" s="154">
        <f>SUM(Q114:Q115)</f>
        <v>0</v>
      </c>
      <c r="R113" s="154"/>
      <c r="S113" s="154"/>
      <c r="T113" s="154"/>
      <c r="U113" s="154"/>
      <c r="V113" s="154">
        <f>SUM(V114:V115)</f>
        <v>307.52</v>
      </c>
      <c r="W113" s="154"/>
      <c r="X113" s="154"/>
      <c r="AG113" t="s">
        <v>143</v>
      </c>
    </row>
    <row r="114" spans="1:60" outlineLevel="1">
      <c r="A114" s="166">
        <v>33</v>
      </c>
      <c r="B114" s="167" t="s">
        <v>634</v>
      </c>
      <c r="C114" s="179" t="s">
        <v>635</v>
      </c>
      <c r="D114" s="168" t="s">
        <v>167</v>
      </c>
      <c r="E114" s="169">
        <v>767.51971000000003</v>
      </c>
      <c r="F114" s="286">
        <v>0</v>
      </c>
      <c r="G114" s="170">
        <f>ROUND(E114*F114,2)</f>
        <v>0</v>
      </c>
      <c r="H114" s="145">
        <v>0</v>
      </c>
      <c r="I114" s="145">
        <f>ROUND(E114*H114,2)</f>
        <v>0</v>
      </c>
      <c r="J114" s="145">
        <v>217.5</v>
      </c>
      <c r="K114" s="145">
        <f>ROUND(E114*J114,2)</f>
        <v>166935.54</v>
      </c>
      <c r="L114" s="145">
        <v>21</v>
      </c>
      <c r="M114" s="145">
        <f>G114*(1+L114/100)</f>
        <v>0</v>
      </c>
      <c r="N114" s="145">
        <v>0</v>
      </c>
      <c r="O114" s="145">
        <f>ROUND(E114*N114,2)</f>
        <v>0</v>
      </c>
      <c r="P114" s="145">
        <v>0</v>
      </c>
      <c r="Q114" s="145">
        <f>ROUND(E114*P114,2)</f>
        <v>0</v>
      </c>
      <c r="R114" s="145"/>
      <c r="S114" s="145" t="s">
        <v>147</v>
      </c>
      <c r="T114" s="145" t="s">
        <v>147</v>
      </c>
      <c r="U114" s="145">
        <v>0.39</v>
      </c>
      <c r="V114" s="145">
        <f>ROUND(E114*U114,2)</f>
        <v>299.33</v>
      </c>
      <c r="W114" s="145"/>
      <c r="X114" s="145" t="s">
        <v>400</v>
      </c>
      <c r="Y114" s="140"/>
      <c r="Z114" s="140"/>
      <c r="AA114" s="140"/>
      <c r="AB114" s="140"/>
      <c r="AC114" s="140"/>
      <c r="AD114" s="140"/>
      <c r="AE114" s="140"/>
      <c r="AF114" s="140"/>
      <c r="AG114" s="140" t="s">
        <v>401</v>
      </c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outlineLevel="1">
      <c r="A115" s="166">
        <v>34</v>
      </c>
      <c r="B115" s="167" t="s">
        <v>636</v>
      </c>
      <c r="C115" s="179" t="s">
        <v>637</v>
      </c>
      <c r="D115" s="168" t="s">
        <v>167</v>
      </c>
      <c r="E115" s="169">
        <v>511.67980999999997</v>
      </c>
      <c r="F115" s="286">
        <v>0</v>
      </c>
      <c r="G115" s="170">
        <f>ROUND(E115*F115,2)</f>
        <v>0</v>
      </c>
      <c r="H115" s="145">
        <v>0</v>
      </c>
      <c r="I115" s="145">
        <f>ROUND(E115*H115,2)</f>
        <v>0</v>
      </c>
      <c r="J115" s="145">
        <v>59.7</v>
      </c>
      <c r="K115" s="145">
        <f>ROUND(E115*J115,2)</f>
        <v>30547.279999999999</v>
      </c>
      <c r="L115" s="145">
        <v>21</v>
      </c>
      <c r="M115" s="145">
        <f>G115*(1+L115/100)</f>
        <v>0</v>
      </c>
      <c r="N115" s="145">
        <v>0</v>
      </c>
      <c r="O115" s="145">
        <f>ROUND(E115*N115,2)</f>
        <v>0</v>
      </c>
      <c r="P115" s="145">
        <v>0</v>
      </c>
      <c r="Q115" s="145">
        <f>ROUND(E115*P115,2)</f>
        <v>0</v>
      </c>
      <c r="R115" s="145"/>
      <c r="S115" s="145" t="s">
        <v>147</v>
      </c>
      <c r="T115" s="145" t="s">
        <v>147</v>
      </c>
      <c r="U115" s="145">
        <v>1.6E-2</v>
      </c>
      <c r="V115" s="145">
        <f>ROUND(E115*U115,2)</f>
        <v>8.19</v>
      </c>
      <c r="W115" s="145"/>
      <c r="X115" s="145" t="s">
        <v>400</v>
      </c>
      <c r="Y115" s="140"/>
      <c r="Z115" s="140"/>
      <c r="AA115" s="140"/>
      <c r="AB115" s="140"/>
      <c r="AC115" s="140"/>
      <c r="AD115" s="140"/>
      <c r="AE115" s="140"/>
      <c r="AF115" s="140"/>
      <c r="AG115" s="140" t="s">
        <v>401</v>
      </c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ht="14">
      <c r="A116" s="155" t="s">
        <v>142</v>
      </c>
      <c r="B116" s="156" t="s">
        <v>112</v>
      </c>
      <c r="C116" s="172" t="s">
        <v>113</v>
      </c>
      <c r="D116" s="157"/>
      <c r="E116" s="158"/>
      <c r="F116" s="287"/>
      <c r="G116" s="160">
        <f>SUMIF(AG117:AG128,"&lt;&gt;NOR",G117:G128)</f>
        <v>0</v>
      </c>
      <c r="H116" s="154"/>
      <c r="I116" s="154">
        <f>SUM(I117:I128)</f>
        <v>0</v>
      </c>
      <c r="J116" s="154"/>
      <c r="K116" s="154">
        <f>SUM(K117:K128)</f>
        <v>477572.81999999995</v>
      </c>
      <c r="L116" s="154"/>
      <c r="M116" s="154">
        <f>SUM(M117:M128)</f>
        <v>0</v>
      </c>
      <c r="N116" s="154"/>
      <c r="O116" s="154">
        <f>SUM(O117:O128)</f>
        <v>0</v>
      </c>
      <c r="P116" s="154"/>
      <c r="Q116" s="154">
        <f>SUM(Q117:Q128)</f>
        <v>0</v>
      </c>
      <c r="R116" s="154"/>
      <c r="S116" s="154"/>
      <c r="T116" s="154"/>
      <c r="U116" s="154"/>
      <c r="V116" s="154">
        <f>SUM(V117:V128)</f>
        <v>703.9</v>
      </c>
      <c r="W116" s="154"/>
      <c r="X116" s="154"/>
      <c r="AG116" t="s">
        <v>143</v>
      </c>
    </row>
    <row r="117" spans="1:60" outlineLevel="1">
      <c r="A117" s="161">
        <v>35</v>
      </c>
      <c r="B117" s="162" t="s">
        <v>522</v>
      </c>
      <c r="C117" s="173" t="s">
        <v>523</v>
      </c>
      <c r="D117" s="163" t="s">
        <v>167</v>
      </c>
      <c r="E117" s="164">
        <v>315.084</v>
      </c>
      <c r="F117" s="284">
        <v>0</v>
      </c>
      <c r="G117" s="165">
        <f>ROUND(E117*F117,2)</f>
        <v>0</v>
      </c>
      <c r="H117" s="145">
        <v>0</v>
      </c>
      <c r="I117" s="145">
        <f>ROUND(E117*H117,2)</f>
        <v>0</v>
      </c>
      <c r="J117" s="145">
        <v>162</v>
      </c>
      <c r="K117" s="145">
        <f>ROUND(E117*J117,2)</f>
        <v>51043.61</v>
      </c>
      <c r="L117" s="145">
        <v>21</v>
      </c>
      <c r="M117" s="145">
        <f>G117*(1+L117/100)</f>
        <v>0</v>
      </c>
      <c r="N117" s="145">
        <v>0</v>
      </c>
      <c r="O117" s="145">
        <f>ROUND(E117*N117,2)</f>
        <v>0</v>
      </c>
      <c r="P117" s="145">
        <v>0</v>
      </c>
      <c r="Q117" s="145">
        <f>ROUND(E117*P117,2)</f>
        <v>0</v>
      </c>
      <c r="R117" s="145"/>
      <c r="S117" s="145" t="s">
        <v>147</v>
      </c>
      <c r="T117" s="145" t="s">
        <v>147</v>
      </c>
      <c r="U117" s="145">
        <v>0.27700000000000002</v>
      </c>
      <c r="V117" s="145">
        <f>ROUND(E117*U117,2)</f>
        <v>87.28</v>
      </c>
      <c r="W117" s="145"/>
      <c r="X117" s="145" t="s">
        <v>524</v>
      </c>
      <c r="Y117" s="140"/>
      <c r="Z117" s="140"/>
      <c r="AA117" s="140"/>
      <c r="AB117" s="140"/>
      <c r="AC117" s="140"/>
      <c r="AD117" s="140"/>
      <c r="AE117" s="140"/>
      <c r="AF117" s="140"/>
      <c r="AG117" s="140" t="s">
        <v>525</v>
      </c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</row>
    <row r="118" spans="1:60" outlineLevel="1">
      <c r="A118" s="143"/>
      <c r="B118" s="144"/>
      <c r="C118" s="359" t="s">
        <v>526</v>
      </c>
      <c r="D118" s="360"/>
      <c r="E118" s="360"/>
      <c r="F118" s="360"/>
      <c r="G118" s="360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0"/>
      <c r="Z118" s="140"/>
      <c r="AA118" s="140"/>
      <c r="AB118" s="140"/>
      <c r="AC118" s="140"/>
      <c r="AD118" s="140"/>
      <c r="AE118" s="140"/>
      <c r="AF118" s="140"/>
      <c r="AG118" s="140" t="s">
        <v>164</v>
      </c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>
      <c r="A119" s="143"/>
      <c r="B119" s="144"/>
      <c r="C119" s="368" t="s">
        <v>527</v>
      </c>
      <c r="D119" s="369"/>
      <c r="E119" s="369"/>
      <c r="F119" s="369"/>
      <c r="G119" s="369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0"/>
      <c r="Z119" s="140"/>
      <c r="AA119" s="140"/>
      <c r="AB119" s="140"/>
      <c r="AC119" s="140"/>
      <c r="AD119" s="140"/>
      <c r="AE119" s="140"/>
      <c r="AF119" s="140"/>
      <c r="AG119" s="140" t="s">
        <v>164</v>
      </c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ht="24" outlineLevel="1">
      <c r="A120" s="143"/>
      <c r="B120" s="144"/>
      <c r="C120" s="368" t="s">
        <v>528</v>
      </c>
      <c r="D120" s="369"/>
      <c r="E120" s="369"/>
      <c r="F120" s="369"/>
      <c r="G120" s="369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0"/>
      <c r="Z120" s="140"/>
      <c r="AA120" s="140"/>
      <c r="AB120" s="140"/>
      <c r="AC120" s="140"/>
      <c r="AD120" s="140"/>
      <c r="AE120" s="140"/>
      <c r="AF120" s="140"/>
      <c r="AG120" s="140" t="s">
        <v>164</v>
      </c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71" t="str">
        <f>C120</f>
        <v>- při vodorovné dopravě po vodě : vyložení na hromady na suchu nebo na přeložení na dopravní prostředek na suchu do 15 m vodorovně a současně do 4 m svisle,</v>
      </c>
      <c r="BB120" s="140"/>
      <c r="BC120" s="140"/>
      <c r="BD120" s="140"/>
      <c r="BE120" s="140"/>
      <c r="BF120" s="140"/>
      <c r="BG120" s="140"/>
      <c r="BH120" s="140"/>
    </row>
    <row r="121" spans="1:60" outlineLevel="1">
      <c r="A121" s="143"/>
      <c r="B121" s="144"/>
      <c r="C121" s="368" t="s">
        <v>529</v>
      </c>
      <c r="D121" s="369"/>
      <c r="E121" s="369"/>
      <c r="F121" s="369"/>
      <c r="G121" s="369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0"/>
      <c r="Z121" s="140"/>
      <c r="AA121" s="140"/>
      <c r="AB121" s="140"/>
      <c r="AC121" s="140"/>
      <c r="AD121" s="140"/>
      <c r="AE121" s="140"/>
      <c r="AF121" s="140"/>
      <c r="AG121" s="140" t="s">
        <v>164</v>
      </c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outlineLevel="1">
      <c r="A122" s="161">
        <v>36</v>
      </c>
      <c r="B122" s="162" t="s">
        <v>530</v>
      </c>
      <c r="C122" s="173" t="s">
        <v>531</v>
      </c>
      <c r="D122" s="163" t="s">
        <v>167</v>
      </c>
      <c r="E122" s="164">
        <v>315.084</v>
      </c>
      <c r="F122" s="284">
        <v>0</v>
      </c>
      <c r="G122" s="165">
        <f>ROUND(E122*F122,2)</f>
        <v>0</v>
      </c>
      <c r="H122" s="145">
        <v>0</v>
      </c>
      <c r="I122" s="145">
        <f>ROUND(E122*H122,2)</f>
        <v>0</v>
      </c>
      <c r="J122" s="145">
        <v>220</v>
      </c>
      <c r="K122" s="145">
        <f>ROUND(E122*J122,2)</f>
        <v>69318.48</v>
      </c>
      <c r="L122" s="145">
        <v>21</v>
      </c>
      <c r="M122" s="145">
        <f>G122*(1+L122/100)</f>
        <v>0</v>
      </c>
      <c r="N122" s="145">
        <v>0</v>
      </c>
      <c r="O122" s="145">
        <f>ROUND(E122*N122,2)</f>
        <v>0</v>
      </c>
      <c r="P122" s="145">
        <v>0</v>
      </c>
      <c r="Q122" s="145">
        <f>ROUND(E122*P122,2)</f>
        <v>0</v>
      </c>
      <c r="R122" s="145"/>
      <c r="S122" s="145" t="s">
        <v>147</v>
      </c>
      <c r="T122" s="145" t="s">
        <v>147</v>
      </c>
      <c r="U122" s="145">
        <v>0.49</v>
      </c>
      <c r="V122" s="145">
        <f>ROUND(E122*U122,2)</f>
        <v>154.38999999999999</v>
      </c>
      <c r="W122" s="145"/>
      <c r="X122" s="145" t="s">
        <v>524</v>
      </c>
      <c r="Y122" s="140"/>
      <c r="Z122" s="140"/>
      <c r="AA122" s="140"/>
      <c r="AB122" s="140"/>
      <c r="AC122" s="140"/>
      <c r="AD122" s="140"/>
      <c r="AE122" s="140"/>
      <c r="AF122" s="140"/>
      <c r="AG122" s="140" t="s">
        <v>525</v>
      </c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>
      <c r="A123" s="143"/>
      <c r="B123" s="144"/>
      <c r="C123" s="359" t="s">
        <v>532</v>
      </c>
      <c r="D123" s="360"/>
      <c r="E123" s="360"/>
      <c r="F123" s="360"/>
      <c r="G123" s="360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0"/>
      <c r="Z123" s="140"/>
      <c r="AA123" s="140"/>
      <c r="AB123" s="140"/>
      <c r="AC123" s="140"/>
      <c r="AD123" s="140"/>
      <c r="AE123" s="140"/>
      <c r="AF123" s="140"/>
      <c r="AG123" s="140" t="s">
        <v>164</v>
      </c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>
      <c r="A124" s="166">
        <v>37</v>
      </c>
      <c r="B124" s="167" t="s">
        <v>533</v>
      </c>
      <c r="C124" s="179" t="s">
        <v>534</v>
      </c>
      <c r="D124" s="168" t="s">
        <v>167</v>
      </c>
      <c r="E124" s="169">
        <v>315.084</v>
      </c>
      <c r="F124" s="286">
        <v>0</v>
      </c>
      <c r="G124" s="170">
        <f>ROUND(E124*F124,2)</f>
        <v>0</v>
      </c>
      <c r="H124" s="145">
        <v>0</v>
      </c>
      <c r="I124" s="145">
        <f>ROUND(E124*H124,2)</f>
        <v>0</v>
      </c>
      <c r="J124" s="145">
        <v>15.7</v>
      </c>
      <c r="K124" s="145">
        <f>ROUND(E124*J124,2)</f>
        <v>4946.82</v>
      </c>
      <c r="L124" s="145">
        <v>21</v>
      </c>
      <c r="M124" s="145">
        <f>G124*(1+L124/100)</f>
        <v>0</v>
      </c>
      <c r="N124" s="145">
        <v>0</v>
      </c>
      <c r="O124" s="145">
        <f>ROUND(E124*N124,2)</f>
        <v>0</v>
      </c>
      <c r="P124" s="145">
        <v>0</v>
      </c>
      <c r="Q124" s="145">
        <f>ROUND(E124*P124,2)</f>
        <v>0</v>
      </c>
      <c r="R124" s="145"/>
      <c r="S124" s="145" t="s">
        <v>147</v>
      </c>
      <c r="T124" s="145" t="s">
        <v>147</v>
      </c>
      <c r="U124" s="145">
        <v>0</v>
      </c>
      <c r="V124" s="145">
        <f>ROUND(E124*U124,2)</f>
        <v>0</v>
      </c>
      <c r="W124" s="145"/>
      <c r="X124" s="145" t="s">
        <v>524</v>
      </c>
      <c r="Y124" s="140"/>
      <c r="Z124" s="140"/>
      <c r="AA124" s="140"/>
      <c r="AB124" s="140"/>
      <c r="AC124" s="140"/>
      <c r="AD124" s="140"/>
      <c r="AE124" s="140"/>
      <c r="AF124" s="140"/>
      <c r="AG124" s="140" t="s">
        <v>525</v>
      </c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outlineLevel="1">
      <c r="A125" s="166">
        <v>38</v>
      </c>
      <c r="B125" s="167" t="s">
        <v>535</v>
      </c>
      <c r="C125" s="179" t="s">
        <v>536</v>
      </c>
      <c r="D125" s="168" t="s">
        <v>167</v>
      </c>
      <c r="E125" s="169">
        <v>315.084</v>
      </c>
      <c r="F125" s="286">
        <v>0</v>
      </c>
      <c r="G125" s="170">
        <f>ROUND(E125*F125,2)</f>
        <v>0</v>
      </c>
      <c r="H125" s="145">
        <v>0</v>
      </c>
      <c r="I125" s="145">
        <f>ROUND(E125*H125,2)</f>
        <v>0</v>
      </c>
      <c r="J125" s="145">
        <v>305.5</v>
      </c>
      <c r="K125" s="145">
        <f>ROUND(E125*J125,2)</f>
        <v>96258.16</v>
      </c>
      <c r="L125" s="145">
        <v>21</v>
      </c>
      <c r="M125" s="145">
        <f>G125*(1+L125/100)</f>
        <v>0</v>
      </c>
      <c r="N125" s="145">
        <v>0</v>
      </c>
      <c r="O125" s="145">
        <f>ROUND(E125*N125,2)</f>
        <v>0</v>
      </c>
      <c r="P125" s="145">
        <v>0</v>
      </c>
      <c r="Q125" s="145">
        <f>ROUND(E125*P125,2)</f>
        <v>0</v>
      </c>
      <c r="R125" s="145"/>
      <c r="S125" s="145" t="s">
        <v>147</v>
      </c>
      <c r="T125" s="145" t="s">
        <v>147</v>
      </c>
      <c r="U125" s="145">
        <v>0.94199999999999995</v>
      </c>
      <c r="V125" s="145">
        <f>ROUND(E125*U125,2)</f>
        <v>296.81</v>
      </c>
      <c r="W125" s="145"/>
      <c r="X125" s="145" t="s">
        <v>524</v>
      </c>
      <c r="Y125" s="140"/>
      <c r="Z125" s="140"/>
      <c r="AA125" s="140"/>
      <c r="AB125" s="140"/>
      <c r="AC125" s="140"/>
      <c r="AD125" s="140"/>
      <c r="AE125" s="140"/>
      <c r="AF125" s="140"/>
      <c r="AG125" s="140" t="s">
        <v>525</v>
      </c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outlineLevel="1">
      <c r="A126" s="166">
        <v>39</v>
      </c>
      <c r="B126" s="167" t="s">
        <v>537</v>
      </c>
      <c r="C126" s="179" t="s">
        <v>538</v>
      </c>
      <c r="D126" s="168" t="s">
        <v>167</v>
      </c>
      <c r="E126" s="169">
        <v>1575.42</v>
      </c>
      <c r="F126" s="286">
        <v>0</v>
      </c>
      <c r="G126" s="170">
        <f>ROUND(E126*F126,2)</f>
        <v>0</v>
      </c>
      <c r="H126" s="145">
        <v>0</v>
      </c>
      <c r="I126" s="145">
        <f>ROUND(E126*H126,2)</f>
        <v>0</v>
      </c>
      <c r="J126" s="145">
        <v>34</v>
      </c>
      <c r="K126" s="145">
        <f>ROUND(E126*J126,2)</f>
        <v>53564.28</v>
      </c>
      <c r="L126" s="145">
        <v>21</v>
      </c>
      <c r="M126" s="145">
        <f>G126*(1+L126/100)</f>
        <v>0</v>
      </c>
      <c r="N126" s="145">
        <v>0</v>
      </c>
      <c r="O126" s="145">
        <f>ROUND(E126*N126,2)</f>
        <v>0</v>
      </c>
      <c r="P126" s="145">
        <v>0</v>
      </c>
      <c r="Q126" s="145">
        <f>ROUND(E126*P126,2)</f>
        <v>0</v>
      </c>
      <c r="R126" s="145"/>
      <c r="S126" s="145" t="s">
        <v>147</v>
      </c>
      <c r="T126" s="145" t="s">
        <v>147</v>
      </c>
      <c r="U126" s="145">
        <v>0.105</v>
      </c>
      <c r="V126" s="145">
        <f>ROUND(E126*U126,2)</f>
        <v>165.42</v>
      </c>
      <c r="W126" s="145"/>
      <c r="X126" s="145" t="s">
        <v>524</v>
      </c>
      <c r="Y126" s="140"/>
      <c r="Z126" s="140"/>
      <c r="AA126" s="140"/>
      <c r="AB126" s="140"/>
      <c r="AC126" s="140"/>
      <c r="AD126" s="140"/>
      <c r="AE126" s="140"/>
      <c r="AF126" s="140"/>
      <c r="AG126" s="140" t="s">
        <v>525</v>
      </c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outlineLevel="1">
      <c r="A127" s="166">
        <v>40</v>
      </c>
      <c r="B127" s="167" t="s">
        <v>539</v>
      </c>
      <c r="C127" s="179" t="s">
        <v>540</v>
      </c>
      <c r="D127" s="168" t="s">
        <v>167</v>
      </c>
      <c r="E127" s="169">
        <v>157.542</v>
      </c>
      <c r="F127" s="286">
        <v>0</v>
      </c>
      <c r="G127" s="170">
        <f>ROUND(E127*F127,2)</f>
        <v>0</v>
      </c>
      <c r="H127" s="145">
        <v>0</v>
      </c>
      <c r="I127" s="145">
        <f>ROUND(E127*H127,2)</f>
        <v>0</v>
      </c>
      <c r="J127" s="145">
        <v>300</v>
      </c>
      <c r="K127" s="145">
        <f>ROUND(E127*J127,2)</f>
        <v>47262.6</v>
      </c>
      <c r="L127" s="145">
        <v>21</v>
      </c>
      <c r="M127" s="145">
        <f>G127*(1+L127/100)</f>
        <v>0</v>
      </c>
      <c r="N127" s="145">
        <v>0</v>
      </c>
      <c r="O127" s="145">
        <f>ROUND(E127*N127,2)</f>
        <v>0</v>
      </c>
      <c r="P127" s="145">
        <v>0</v>
      </c>
      <c r="Q127" s="145">
        <f>ROUND(E127*P127,2)</f>
        <v>0</v>
      </c>
      <c r="R127" s="145"/>
      <c r="S127" s="145" t="s">
        <v>147</v>
      </c>
      <c r="T127" s="145" t="s">
        <v>541</v>
      </c>
      <c r="U127" s="145">
        <v>0</v>
      </c>
      <c r="V127" s="145">
        <f>ROUND(E127*U127,2)</f>
        <v>0</v>
      </c>
      <c r="W127" s="145"/>
      <c r="X127" s="145" t="s">
        <v>524</v>
      </c>
      <c r="Y127" s="140"/>
      <c r="Z127" s="140"/>
      <c r="AA127" s="140"/>
      <c r="AB127" s="140"/>
      <c r="AC127" s="140"/>
      <c r="AD127" s="140"/>
      <c r="AE127" s="140"/>
      <c r="AF127" s="140"/>
      <c r="AG127" s="140" t="s">
        <v>525</v>
      </c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outlineLevel="1">
      <c r="A128" s="161">
        <v>41</v>
      </c>
      <c r="B128" s="162" t="s">
        <v>638</v>
      </c>
      <c r="C128" s="173" t="s">
        <v>639</v>
      </c>
      <c r="D128" s="163" t="s">
        <v>167</v>
      </c>
      <c r="E128" s="164">
        <v>157.542</v>
      </c>
      <c r="F128" s="284">
        <v>0</v>
      </c>
      <c r="G128" s="165">
        <f>ROUND(E128*F128,2)</f>
        <v>0</v>
      </c>
      <c r="H128" s="145">
        <v>0</v>
      </c>
      <c r="I128" s="145">
        <f>ROUND(E128*H128,2)</f>
        <v>0</v>
      </c>
      <c r="J128" s="145">
        <v>985</v>
      </c>
      <c r="K128" s="145">
        <f>ROUND(E128*J128,2)</f>
        <v>155178.87</v>
      </c>
      <c r="L128" s="145">
        <v>21</v>
      </c>
      <c r="M128" s="145">
        <f>G128*(1+L128/100)</f>
        <v>0</v>
      </c>
      <c r="N128" s="145">
        <v>0</v>
      </c>
      <c r="O128" s="145">
        <f>ROUND(E128*N128,2)</f>
        <v>0</v>
      </c>
      <c r="P128" s="145">
        <v>0</v>
      </c>
      <c r="Q128" s="145">
        <f>ROUND(E128*P128,2)</f>
        <v>0</v>
      </c>
      <c r="R128" s="145"/>
      <c r="S128" s="145" t="s">
        <v>147</v>
      </c>
      <c r="T128" s="145" t="s">
        <v>147</v>
      </c>
      <c r="U128" s="145">
        <v>0</v>
      </c>
      <c r="V128" s="145">
        <f>ROUND(E128*U128,2)</f>
        <v>0</v>
      </c>
      <c r="W128" s="145"/>
      <c r="X128" s="145" t="s">
        <v>524</v>
      </c>
      <c r="Y128" s="140"/>
      <c r="Z128" s="140"/>
      <c r="AA128" s="140"/>
      <c r="AB128" s="140"/>
      <c r="AC128" s="140"/>
      <c r="AD128" s="140"/>
      <c r="AE128" s="140"/>
      <c r="AF128" s="140"/>
      <c r="AG128" s="140" t="s">
        <v>525</v>
      </c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33">
      <c r="A129" s="5"/>
      <c r="B129" s="6"/>
      <c r="C129" s="180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AE129">
        <v>15</v>
      </c>
      <c r="AF129">
        <v>21</v>
      </c>
    </row>
    <row r="130" spans="1:33" s="34" customFormat="1" ht="14">
      <c r="B130" s="182"/>
      <c r="C130" s="183" t="s">
        <v>663</v>
      </c>
      <c r="D130" s="184"/>
      <c r="G130" s="185">
        <f>SUM(G116,G113,G105,G74,G8)</f>
        <v>0</v>
      </c>
      <c r="AG130" s="34" t="s">
        <v>542</v>
      </c>
    </row>
    <row r="131" spans="1:33">
      <c r="D131" s="131"/>
    </row>
    <row r="132" spans="1:33">
      <c r="D132" s="131"/>
    </row>
    <row r="133" spans="1:33">
      <c r="D133" s="131"/>
    </row>
    <row r="134" spans="1:33">
      <c r="D134" s="131"/>
    </row>
    <row r="135" spans="1:33">
      <c r="D135" s="131"/>
    </row>
    <row r="136" spans="1:33">
      <c r="D136" s="131"/>
    </row>
    <row r="137" spans="1:33">
      <c r="D137" s="131"/>
    </row>
    <row r="138" spans="1:33">
      <c r="D138" s="131"/>
    </row>
    <row r="139" spans="1:33">
      <c r="D139" s="131"/>
    </row>
    <row r="140" spans="1:33">
      <c r="D140" s="131"/>
    </row>
    <row r="141" spans="1:33">
      <c r="D141" s="131"/>
    </row>
    <row r="142" spans="1:33">
      <c r="D142" s="131"/>
    </row>
    <row r="143" spans="1:33">
      <c r="D143" s="131"/>
    </row>
    <row r="144" spans="1:33">
      <c r="D144" s="131"/>
    </row>
    <row r="145" spans="4:4">
      <c r="D145" s="131"/>
    </row>
    <row r="146" spans="4:4">
      <c r="D146" s="131"/>
    </row>
    <row r="147" spans="4:4">
      <c r="D147" s="131"/>
    </row>
    <row r="148" spans="4:4">
      <c r="D148" s="131"/>
    </row>
    <row r="149" spans="4:4">
      <c r="D149" s="131"/>
    </row>
    <row r="150" spans="4:4">
      <c r="D150" s="131"/>
    </row>
    <row r="151" spans="4:4">
      <c r="D151" s="131"/>
    </row>
    <row r="152" spans="4:4">
      <c r="D152" s="131"/>
    </row>
    <row r="153" spans="4:4">
      <c r="D153" s="131"/>
    </row>
    <row r="154" spans="4:4">
      <c r="D154" s="131"/>
    </row>
    <row r="155" spans="4:4">
      <c r="D155" s="131"/>
    </row>
    <row r="156" spans="4:4">
      <c r="D156" s="131"/>
    </row>
    <row r="157" spans="4:4">
      <c r="D157" s="131"/>
    </row>
    <row r="158" spans="4:4">
      <c r="D158" s="131"/>
    </row>
    <row r="159" spans="4:4">
      <c r="D159" s="131"/>
    </row>
    <row r="160" spans="4:4">
      <c r="D160" s="131"/>
    </row>
    <row r="161" spans="4:4">
      <c r="D161" s="131"/>
    </row>
    <row r="162" spans="4:4">
      <c r="D162" s="131"/>
    </row>
    <row r="163" spans="4:4">
      <c r="D163" s="131"/>
    </row>
    <row r="164" spans="4:4">
      <c r="D164" s="131"/>
    </row>
    <row r="165" spans="4:4">
      <c r="D165" s="131"/>
    </row>
    <row r="166" spans="4:4">
      <c r="D166" s="131"/>
    </row>
    <row r="167" spans="4:4">
      <c r="D167" s="131"/>
    </row>
    <row r="168" spans="4:4">
      <c r="D168" s="131"/>
    </row>
    <row r="169" spans="4:4">
      <c r="D169" s="131"/>
    </row>
    <row r="170" spans="4:4">
      <c r="D170" s="131"/>
    </row>
    <row r="171" spans="4:4">
      <c r="D171" s="131"/>
    </row>
    <row r="172" spans="4:4">
      <c r="D172" s="131"/>
    </row>
    <row r="173" spans="4:4">
      <c r="D173" s="131"/>
    </row>
    <row r="174" spans="4:4">
      <c r="D174" s="131"/>
    </row>
    <row r="175" spans="4:4">
      <c r="D175" s="131"/>
    </row>
    <row r="176" spans="4:4">
      <c r="D176" s="131"/>
    </row>
    <row r="177" spans="4:4">
      <c r="D177" s="131"/>
    </row>
    <row r="178" spans="4:4">
      <c r="D178" s="131"/>
    </row>
    <row r="179" spans="4:4">
      <c r="D179" s="131"/>
    </row>
    <row r="180" spans="4:4">
      <c r="D180" s="131"/>
    </row>
    <row r="181" spans="4:4">
      <c r="D181" s="131"/>
    </row>
    <row r="182" spans="4:4">
      <c r="D182" s="131"/>
    </row>
    <row r="183" spans="4:4">
      <c r="D183" s="131"/>
    </row>
    <row r="184" spans="4:4">
      <c r="D184" s="131"/>
    </row>
    <row r="185" spans="4:4">
      <c r="D185" s="131"/>
    </row>
    <row r="186" spans="4:4">
      <c r="D186" s="131"/>
    </row>
    <row r="187" spans="4:4">
      <c r="D187" s="131"/>
    </row>
    <row r="188" spans="4:4">
      <c r="D188" s="131"/>
    </row>
    <row r="189" spans="4:4">
      <c r="D189" s="131"/>
    </row>
    <row r="190" spans="4:4">
      <c r="D190" s="131"/>
    </row>
    <row r="191" spans="4:4">
      <c r="D191" s="131"/>
    </row>
    <row r="192" spans="4:4">
      <c r="D192" s="131"/>
    </row>
    <row r="193" spans="4:4">
      <c r="D193" s="131"/>
    </row>
    <row r="194" spans="4:4">
      <c r="D194" s="131"/>
    </row>
    <row r="195" spans="4:4">
      <c r="D195" s="131"/>
    </row>
    <row r="196" spans="4:4">
      <c r="D196" s="131"/>
    </row>
    <row r="197" spans="4:4">
      <c r="D197" s="131"/>
    </row>
    <row r="198" spans="4:4">
      <c r="D198" s="131"/>
    </row>
    <row r="199" spans="4:4">
      <c r="D199" s="131"/>
    </row>
    <row r="200" spans="4:4">
      <c r="D200" s="131"/>
    </row>
    <row r="201" spans="4:4">
      <c r="D201" s="131"/>
    </row>
    <row r="202" spans="4:4">
      <c r="D202" s="131"/>
    </row>
    <row r="203" spans="4:4">
      <c r="D203" s="131"/>
    </row>
    <row r="204" spans="4:4">
      <c r="D204" s="131"/>
    </row>
    <row r="205" spans="4:4">
      <c r="D205" s="131"/>
    </row>
    <row r="206" spans="4:4">
      <c r="D206" s="131"/>
    </row>
    <row r="207" spans="4:4">
      <c r="D207" s="131"/>
    </row>
    <row r="208" spans="4:4">
      <c r="D208" s="131"/>
    </row>
    <row r="209" spans="4:4">
      <c r="D209" s="131"/>
    </row>
    <row r="210" spans="4:4">
      <c r="D210" s="131"/>
    </row>
    <row r="211" spans="4:4">
      <c r="D211" s="131"/>
    </row>
    <row r="212" spans="4:4">
      <c r="D212" s="131"/>
    </row>
    <row r="213" spans="4:4">
      <c r="D213" s="131"/>
    </row>
    <row r="214" spans="4:4">
      <c r="D214" s="131"/>
    </row>
    <row r="215" spans="4:4">
      <c r="D215" s="131"/>
    </row>
    <row r="216" spans="4:4">
      <c r="D216" s="131"/>
    </row>
    <row r="217" spans="4:4">
      <c r="D217" s="131"/>
    </row>
    <row r="218" spans="4:4">
      <c r="D218" s="131"/>
    </row>
    <row r="219" spans="4:4">
      <c r="D219" s="131"/>
    </row>
    <row r="220" spans="4:4">
      <c r="D220" s="131"/>
    </row>
    <row r="221" spans="4:4">
      <c r="D221" s="131"/>
    </row>
    <row r="222" spans="4:4">
      <c r="D222" s="131"/>
    </row>
    <row r="223" spans="4:4">
      <c r="D223" s="131"/>
    </row>
    <row r="224" spans="4:4">
      <c r="D224" s="131"/>
    </row>
    <row r="225" spans="4:4">
      <c r="D225" s="131"/>
    </row>
    <row r="226" spans="4:4">
      <c r="D226" s="131"/>
    </row>
    <row r="227" spans="4:4">
      <c r="D227" s="131"/>
    </row>
    <row r="228" spans="4:4">
      <c r="D228" s="131"/>
    </row>
    <row r="229" spans="4:4">
      <c r="D229" s="131"/>
    </row>
    <row r="230" spans="4:4">
      <c r="D230" s="131"/>
    </row>
    <row r="231" spans="4:4">
      <c r="D231" s="131"/>
    </row>
    <row r="232" spans="4:4">
      <c r="D232" s="131"/>
    </row>
    <row r="233" spans="4:4">
      <c r="D233" s="131"/>
    </row>
    <row r="234" spans="4:4">
      <c r="D234" s="131"/>
    </row>
    <row r="235" spans="4:4">
      <c r="D235" s="131"/>
    </row>
    <row r="236" spans="4:4">
      <c r="D236" s="131"/>
    </row>
    <row r="237" spans="4:4">
      <c r="D237" s="131"/>
    </row>
    <row r="238" spans="4:4">
      <c r="D238" s="131"/>
    </row>
    <row r="239" spans="4:4">
      <c r="D239" s="131"/>
    </row>
    <row r="240" spans="4:4">
      <c r="D240" s="131"/>
    </row>
    <row r="241" spans="4:4">
      <c r="D241" s="131"/>
    </row>
    <row r="242" spans="4:4">
      <c r="D242" s="131"/>
    </row>
    <row r="243" spans="4:4">
      <c r="D243" s="131"/>
    </row>
    <row r="244" spans="4:4">
      <c r="D244" s="131"/>
    </row>
    <row r="245" spans="4:4">
      <c r="D245" s="131"/>
    </row>
    <row r="246" spans="4:4">
      <c r="D246" s="131"/>
    </row>
    <row r="247" spans="4:4">
      <c r="D247" s="131"/>
    </row>
    <row r="248" spans="4:4">
      <c r="D248" s="131"/>
    </row>
    <row r="249" spans="4:4">
      <c r="D249" s="131"/>
    </row>
    <row r="250" spans="4:4">
      <c r="D250" s="131"/>
    </row>
    <row r="251" spans="4:4">
      <c r="D251" s="131"/>
    </row>
    <row r="252" spans="4:4">
      <c r="D252" s="131"/>
    </row>
    <row r="253" spans="4:4">
      <c r="D253" s="131"/>
    </row>
    <row r="254" spans="4:4">
      <c r="D254" s="131"/>
    </row>
    <row r="255" spans="4:4">
      <c r="D255" s="131"/>
    </row>
    <row r="256" spans="4:4">
      <c r="D256" s="131"/>
    </row>
    <row r="257" spans="4:4">
      <c r="D257" s="131"/>
    </row>
    <row r="258" spans="4:4">
      <c r="D258" s="131"/>
    </row>
    <row r="259" spans="4:4">
      <c r="D259" s="131"/>
    </row>
    <row r="260" spans="4:4">
      <c r="D260" s="131"/>
    </row>
    <row r="261" spans="4:4">
      <c r="D261" s="131"/>
    </row>
    <row r="262" spans="4:4">
      <c r="D262" s="131"/>
    </row>
    <row r="263" spans="4:4">
      <c r="D263" s="131"/>
    </row>
    <row r="264" spans="4:4">
      <c r="D264" s="131"/>
    </row>
    <row r="265" spans="4:4">
      <c r="D265" s="131"/>
    </row>
    <row r="266" spans="4:4">
      <c r="D266" s="131"/>
    </row>
    <row r="267" spans="4:4">
      <c r="D267" s="131"/>
    </row>
    <row r="268" spans="4:4">
      <c r="D268" s="131"/>
    </row>
    <row r="269" spans="4:4">
      <c r="D269" s="131"/>
    </row>
    <row r="270" spans="4:4">
      <c r="D270" s="131"/>
    </row>
    <row r="271" spans="4:4">
      <c r="D271" s="131"/>
    </row>
    <row r="272" spans="4:4">
      <c r="D272" s="131"/>
    </row>
    <row r="273" spans="4:4">
      <c r="D273" s="131"/>
    </row>
    <row r="274" spans="4:4">
      <c r="D274" s="131"/>
    </row>
    <row r="275" spans="4:4">
      <c r="D275" s="131"/>
    </row>
    <row r="276" spans="4:4">
      <c r="D276" s="131"/>
    </row>
    <row r="277" spans="4:4">
      <c r="D277" s="131"/>
    </row>
    <row r="278" spans="4:4">
      <c r="D278" s="131"/>
    </row>
    <row r="279" spans="4:4">
      <c r="D279" s="131"/>
    </row>
    <row r="280" spans="4:4">
      <c r="D280" s="131"/>
    </row>
    <row r="281" spans="4:4">
      <c r="D281" s="131"/>
    </row>
    <row r="282" spans="4:4">
      <c r="D282" s="131"/>
    </row>
    <row r="283" spans="4:4">
      <c r="D283" s="131"/>
    </row>
    <row r="284" spans="4:4">
      <c r="D284" s="131"/>
    </row>
    <row r="285" spans="4:4">
      <c r="D285" s="131"/>
    </row>
    <row r="286" spans="4:4">
      <c r="D286" s="131"/>
    </row>
    <row r="287" spans="4:4">
      <c r="D287" s="131"/>
    </row>
    <row r="288" spans="4:4">
      <c r="D288" s="131"/>
    </row>
    <row r="289" spans="4:4">
      <c r="D289" s="131"/>
    </row>
    <row r="290" spans="4:4">
      <c r="D290" s="131"/>
    </row>
    <row r="291" spans="4:4">
      <c r="D291" s="131"/>
    </row>
    <row r="292" spans="4:4">
      <c r="D292" s="131"/>
    </row>
    <row r="293" spans="4:4">
      <c r="D293" s="131"/>
    </row>
    <row r="294" spans="4:4">
      <c r="D294" s="131"/>
    </row>
    <row r="295" spans="4:4">
      <c r="D295" s="131"/>
    </row>
    <row r="296" spans="4:4">
      <c r="D296" s="131"/>
    </row>
    <row r="297" spans="4:4">
      <c r="D297" s="131"/>
    </row>
    <row r="298" spans="4:4">
      <c r="D298" s="131"/>
    </row>
    <row r="299" spans="4:4">
      <c r="D299" s="131"/>
    </row>
    <row r="300" spans="4:4">
      <c r="D300" s="131"/>
    </row>
    <row r="301" spans="4:4">
      <c r="D301" s="131"/>
    </row>
    <row r="302" spans="4:4">
      <c r="D302" s="131"/>
    </row>
    <row r="303" spans="4:4">
      <c r="D303" s="131"/>
    </row>
    <row r="304" spans="4:4">
      <c r="D304" s="131"/>
    </row>
    <row r="305" spans="4:4">
      <c r="D305" s="131"/>
    </row>
    <row r="306" spans="4:4">
      <c r="D306" s="131"/>
    </row>
    <row r="307" spans="4:4">
      <c r="D307" s="131"/>
    </row>
    <row r="308" spans="4:4">
      <c r="D308" s="131"/>
    </row>
    <row r="309" spans="4:4">
      <c r="D309" s="131"/>
    </row>
    <row r="310" spans="4:4">
      <c r="D310" s="131"/>
    </row>
    <row r="311" spans="4:4">
      <c r="D311" s="131"/>
    </row>
    <row r="312" spans="4:4">
      <c r="D312" s="131"/>
    </row>
    <row r="313" spans="4:4">
      <c r="D313" s="131"/>
    </row>
    <row r="314" spans="4:4">
      <c r="D314" s="131"/>
    </row>
    <row r="315" spans="4:4">
      <c r="D315" s="131"/>
    </row>
    <row r="316" spans="4:4">
      <c r="D316" s="131"/>
    </row>
    <row r="317" spans="4:4">
      <c r="D317" s="131"/>
    </row>
    <row r="318" spans="4:4">
      <c r="D318" s="131"/>
    </row>
    <row r="319" spans="4:4">
      <c r="D319" s="131"/>
    </row>
    <row r="320" spans="4:4">
      <c r="D320" s="131"/>
    </row>
    <row r="321" spans="4:4">
      <c r="D321" s="131"/>
    </row>
    <row r="322" spans="4:4">
      <c r="D322" s="131"/>
    </row>
    <row r="323" spans="4:4">
      <c r="D323" s="131"/>
    </row>
    <row r="324" spans="4:4">
      <c r="D324" s="131"/>
    </row>
    <row r="325" spans="4:4">
      <c r="D325" s="131"/>
    </row>
    <row r="326" spans="4:4">
      <c r="D326" s="131"/>
    </row>
    <row r="327" spans="4:4">
      <c r="D327" s="131"/>
    </row>
    <row r="328" spans="4:4">
      <c r="D328" s="131"/>
    </row>
    <row r="329" spans="4:4">
      <c r="D329" s="131"/>
    </row>
    <row r="330" spans="4:4">
      <c r="D330" s="131"/>
    </row>
    <row r="331" spans="4:4">
      <c r="D331" s="131"/>
    </row>
    <row r="332" spans="4:4">
      <c r="D332" s="131"/>
    </row>
    <row r="333" spans="4:4">
      <c r="D333" s="131"/>
    </row>
    <row r="334" spans="4:4">
      <c r="D334" s="131"/>
    </row>
    <row r="335" spans="4:4">
      <c r="D335" s="131"/>
    </row>
    <row r="336" spans="4:4">
      <c r="D336" s="131"/>
    </row>
    <row r="337" spans="4:4">
      <c r="D337" s="131"/>
    </row>
    <row r="338" spans="4:4">
      <c r="D338" s="131"/>
    </row>
    <row r="339" spans="4:4">
      <c r="D339" s="131"/>
    </row>
    <row r="340" spans="4:4">
      <c r="D340" s="131"/>
    </row>
    <row r="341" spans="4:4">
      <c r="D341" s="131"/>
    </row>
    <row r="342" spans="4:4">
      <c r="D342" s="131"/>
    </row>
    <row r="343" spans="4:4">
      <c r="D343" s="131"/>
    </row>
    <row r="344" spans="4:4">
      <c r="D344" s="131"/>
    </row>
    <row r="345" spans="4:4">
      <c r="D345" s="131"/>
    </row>
    <row r="346" spans="4:4">
      <c r="D346" s="131"/>
    </row>
    <row r="347" spans="4:4">
      <c r="D347" s="131"/>
    </row>
    <row r="348" spans="4:4">
      <c r="D348" s="131"/>
    </row>
    <row r="349" spans="4:4">
      <c r="D349" s="131"/>
    </row>
    <row r="350" spans="4:4">
      <c r="D350" s="131"/>
    </row>
    <row r="351" spans="4:4">
      <c r="D351" s="131"/>
    </row>
    <row r="352" spans="4:4">
      <c r="D352" s="131"/>
    </row>
    <row r="353" spans="4:4">
      <c r="D353" s="131"/>
    </row>
    <row r="354" spans="4:4">
      <c r="D354" s="131"/>
    </row>
    <row r="355" spans="4:4">
      <c r="D355" s="131"/>
    </row>
    <row r="356" spans="4:4">
      <c r="D356" s="131"/>
    </row>
    <row r="357" spans="4:4">
      <c r="D357" s="131"/>
    </row>
    <row r="358" spans="4:4">
      <c r="D358" s="131"/>
    </row>
    <row r="359" spans="4:4">
      <c r="D359" s="131"/>
    </row>
    <row r="360" spans="4:4">
      <c r="D360" s="131"/>
    </row>
    <row r="361" spans="4:4">
      <c r="D361" s="131"/>
    </row>
    <row r="362" spans="4:4">
      <c r="D362" s="131"/>
    </row>
    <row r="363" spans="4:4">
      <c r="D363" s="131"/>
    </row>
    <row r="364" spans="4:4">
      <c r="D364" s="131"/>
    </row>
    <row r="365" spans="4:4">
      <c r="D365" s="131"/>
    </row>
    <row r="366" spans="4:4">
      <c r="D366" s="131"/>
    </row>
    <row r="367" spans="4:4">
      <c r="D367" s="131"/>
    </row>
    <row r="368" spans="4:4">
      <c r="D368" s="131"/>
    </row>
    <row r="369" spans="4:4">
      <c r="D369" s="131"/>
    </row>
    <row r="370" spans="4:4">
      <c r="D370" s="131"/>
    </row>
    <row r="371" spans="4:4">
      <c r="D371" s="131"/>
    </row>
    <row r="372" spans="4:4">
      <c r="D372" s="131"/>
    </row>
    <row r="373" spans="4:4">
      <c r="D373" s="131"/>
    </row>
    <row r="374" spans="4:4">
      <c r="D374" s="131"/>
    </row>
    <row r="375" spans="4:4">
      <c r="D375" s="131"/>
    </row>
    <row r="376" spans="4:4">
      <c r="D376" s="131"/>
    </row>
    <row r="377" spans="4:4">
      <c r="D377" s="131"/>
    </row>
    <row r="378" spans="4:4">
      <c r="D378" s="131"/>
    </row>
    <row r="379" spans="4:4">
      <c r="D379" s="131"/>
    </row>
    <row r="380" spans="4:4">
      <c r="D380" s="131"/>
    </row>
    <row r="381" spans="4:4">
      <c r="D381" s="131"/>
    </row>
    <row r="382" spans="4:4">
      <c r="D382" s="131"/>
    </row>
    <row r="383" spans="4:4">
      <c r="D383" s="131"/>
    </row>
    <row r="384" spans="4:4">
      <c r="D384" s="131"/>
    </row>
    <row r="385" spans="4:4">
      <c r="D385" s="131"/>
    </row>
    <row r="386" spans="4:4">
      <c r="D386" s="131"/>
    </row>
    <row r="387" spans="4:4">
      <c r="D387" s="131"/>
    </row>
    <row r="388" spans="4:4">
      <c r="D388" s="131"/>
    </row>
    <row r="389" spans="4:4">
      <c r="D389" s="131"/>
    </row>
    <row r="390" spans="4:4">
      <c r="D390" s="131"/>
    </row>
    <row r="391" spans="4:4">
      <c r="D391" s="131"/>
    </row>
    <row r="392" spans="4:4">
      <c r="D392" s="131"/>
    </row>
    <row r="393" spans="4:4">
      <c r="D393" s="131"/>
    </row>
    <row r="394" spans="4:4">
      <c r="D394" s="131"/>
    </row>
    <row r="395" spans="4:4">
      <c r="D395" s="131"/>
    </row>
    <row r="396" spans="4:4">
      <c r="D396" s="131"/>
    </row>
    <row r="397" spans="4:4">
      <c r="D397" s="131"/>
    </row>
    <row r="398" spans="4:4">
      <c r="D398" s="131"/>
    </row>
    <row r="399" spans="4:4">
      <c r="D399" s="131"/>
    </row>
    <row r="400" spans="4:4">
      <c r="D400" s="131"/>
    </row>
    <row r="401" spans="4:4">
      <c r="D401" s="131"/>
    </row>
    <row r="402" spans="4:4">
      <c r="D402" s="131"/>
    </row>
    <row r="403" spans="4:4">
      <c r="D403" s="131"/>
    </row>
    <row r="404" spans="4:4">
      <c r="D404" s="131"/>
    </row>
    <row r="405" spans="4:4">
      <c r="D405" s="131"/>
    </row>
    <row r="406" spans="4:4">
      <c r="D406" s="131"/>
    </row>
    <row r="407" spans="4:4">
      <c r="D407" s="131"/>
    </row>
    <row r="408" spans="4:4">
      <c r="D408" s="131"/>
    </row>
    <row r="409" spans="4:4">
      <c r="D409" s="131"/>
    </row>
    <row r="410" spans="4:4">
      <c r="D410" s="131"/>
    </row>
    <row r="411" spans="4:4">
      <c r="D411" s="131"/>
    </row>
    <row r="412" spans="4:4">
      <c r="D412" s="131"/>
    </row>
    <row r="413" spans="4:4">
      <c r="D413" s="131"/>
    </row>
    <row r="414" spans="4:4">
      <c r="D414" s="131"/>
    </row>
    <row r="415" spans="4:4">
      <c r="D415" s="131"/>
    </row>
    <row r="416" spans="4:4">
      <c r="D416" s="131"/>
    </row>
    <row r="417" spans="4:4">
      <c r="D417" s="131"/>
    </row>
    <row r="418" spans="4:4">
      <c r="D418" s="131"/>
    </row>
    <row r="419" spans="4:4">
      <c r="D419" s="131"/>
    </row>
    <row r="420" spans="4:4">
      <c r="D420" s="131"/>
    </row>
    <row r="421" spans="4:4">
      <c r="D421" s="131"/>
    </row>
    <row r="422" spans="4:4">
      <c r="D422" s="131"/>
    </row>
    <row r="423" spans="4:4">
      <c r="D423" s="131"/>
    </row>
    <row r="424" spans="4:4">
      <c r="D424" s="131"/>
    </row>
    <row r="425" spans="4:4">
      <c r="D425" s="131"/>
    </row>
    <row r="426" spans="4:4">
      <c r="D426" s="131"/>
    </row>
    <row r="427" spans="4:4">
      <c r="D427" s="131"/>
    </row>
    <row r="428" spans="4:4">
      <c r="D428" s="131"/>
    </row>
    <row r="429" spans="4:4">
      <c r="D429" s="131"/>
    </row>
    <row r="430" spans="4:4">
      <c r="D430" s="131"/>
    </row>
    <row r="431" spans="4:4">
      <c r="D431" s="131"/>
    </row>
    <row r="432" spans="4:4">
      <c r="D432" s="131"/>
    </row>
    <row r="433" spans="4:4">
      <c r="D433" s="131"/>
    </row>
    <row r="434" spans="4:4">
      <c r="D434" s="131"/>
    </row>
    <row r="435" spans="4:4">
      <c r="D435" s="131"/>
    </row>
    <row r="436" spans="4:4">
      <c r="D436" s="131"/>
    </row>
    <row r="437" spans="4:4">
      <c r="D437" s="131"/>
    </row>
    <row r="438" spans="4:4">
      <c r="D438" s="131"/>
    </row>
    <row r="439" spans="4:4">
      <c r="D439" s="131"/>
    </row>
    <row r="440" spans="4:4">
      <c r="D440" s="131"/>
    </row>
    <row r="441" spans="4:4">
      <c r="D441" s="131"/>
    </row>
    <row r="442" spans="4:4">
      <c r="D442" s="131"/>
    </row>
    <row r="443" spans="4:4">
      <c r="D443" s="131"/>
    </row>
    <row r="444" spans="4:4">
      <c r="D444" s="131"/>
    </row>
    <row r="445" spans="4:4">
      <c r="D445" s="131"/>
    </row>
    <row r="446" spans="4:4">
      <c r="D446" s="131"/>
    </row>
    <row r="447" spans="4:4">
      <c r="D447" s="131"/>
    </row>
    <row r="448" spans="4:4">
      <c r="D448" s="131"/>
    </row>
    <row r="449" spans="4:4">
      <c r="D449" s="131"/>
    </row>
    <row r="450" spans="4:4">
      <c r="D450" s="131"/>
    </row>
    <row r="451" spans="4:4">
      <c r="D451" s="131"/>
    </row>
    <row r="452" spans="4:4">
      <c r="D452" s="131"/>
    </row>
    <row r="453" spans="4:4">
      <c r="D453" s="131"/>
    </row>
    <row r="454" spans="4:4">
      <c r="D454" s="131"/>
    </row>
    <row r="455" spans="4:4">
      <c r="D455" s="131"/>
    </row>
    <row r="456" spans="4:4">
      <c r="D456" s="131"/>
    </row>
    <row r="457" spans="4:4">
      <c r="D457" s="131"/>
    </row>
    <row r="458" spans="4:4">
      <c r="D458" s="131"/>
    </row>
    <row r="459" spans="4:4">
      <c r="D459" s="131"/>
    </row>
    <row r="460" spans="4:4">
      <c r="D460" s="131"/>
    </row>
    <row r="461" spans="4:4">
      <c r="D461" s="131"/>
    </row>
    <row r="462" spans="4:4">
      <c r="D462" s="131"/>
    </row>
    <row r="463" spans="4:4">
      <c r="D463" s="131"/>
    </row>
    <row r="464" spans="4:4">
      <c r="D464" s="131"/>
    </row>
    <row r="465" spans="4:4">
      <c r="D465" s="131"/>
    </row>
    <row r="466" spans="4:4">
      <c r="D466" s="131"/>
    </row>
    <row r="467" spans="4:4">
      <c r="D467" s="131"/>
    </row>
    <row r="468" spans="4:4">
      <c r="D468" s="131"/>
    </row>
    <row r="469" spans="4:4">
      <c r="D469" s="131"/>
    </row>
    <row r="470" spans="4:4">
      <c r="D470" s="131"/>
    </row>
    <row r="471" spans="4:4">
      <c r="D471" s="131"/>
    </row>
    <row r="472" spans="4:4">
      <c r="D472" s="131"/>
    </row>
    <row r="473" spans="4:4">
      <c r="D473" s="131"/>
    </row>
    <row r="474" spans="4:4">
      <c r="D474" s="131"/>
    </row>
    <row r="475" spans="4:4">
      <c r="D475" s="131"/>
    </row>
    <row r="476" spans="4:4">
      <c r="D476" s="131"/>
    </row>
    <row r="477" spans="4:4">
      <c r="D477" s="131"/>
    </row>
    <row r="478" spans="4:4">
      <c r="D478" s="131"/>
    </row>
    <row r="479" spans="4:4">
      <c r="D479" s="131"/>
    </row>
    <row r="480" spans="4:4">
      <c r="D480" s="131"/>
    </row>
    <row r="481" spans="4:4">
      <c r="D481" s="131"/>
    </row>
    <row r="482" spans="4:4">
      <c r="D482" s="131"/>
    </row>
    <row r="483" spans="4:4">
      <c r="D483" s="131"/>
    </row>
    <row r="484" spans="4:4">
      <c r="D484" s="131"/>
    </row>
    <row r="485" spans="4:4">
      <c r="D485" s="131"/>
    </row>
    <row r="486" spans="4:4">
      <c r="D486" s="131"/>
    </row>
    <row r="487" spans="4:4">
      <c r="D487" s="131"/>
    </row>
    <row r="488" spans="4:4">
      <c r="D488" s="131"/>
    </row>
    <row r="489" spans="4:4">
      <c r="D489" s="131"/>
    </row>
    <row r="490" spans="4:4">
      <c r="D490" s="131"/>
    </row>
    <row r="491" spans="4:4">
      <c r="D491" s="131"/>
    </row>
    <row r="492" spans="4:4">
      <c r="D492" s="131"/>
    </row>
    <row r="493" spans="4:4">
      <c r="D493" s="131"/>
    </row>
    <row r="494" spans="4:4">
      <c r="D494" s="131"/>
    </row>
    <row r="495" spans="4:4">
      <c r="D495" s="131"/>
    </row>
    <row r="496" spans="4:4">
      <c r="D496" s="131"/>
    </row>
    <row r="497" spans="4:4">
      <c r="D497" s="131"/>
    </row>
    <row r="498" spans="4:4">
      <c r="D498" s="131"/>
    </row>
    <row r="499" spans="4:4">
      <c r="D499" s="131"/>
    </row>
    <row r="500" spans="4:4">
      <c r="D500" s="131"/>
    </row>
    <row r="501" spans="4:4">
      <c r="D501" s="131"/>
    </row>
    <row r="502" spans="4:4">
      <c r="D502" s="131"/>
    </row>
    <row r="503" spans="4:4">
      <c r="D503" s="131"/>
    </row>
    <row r="504" spans="4:4">
      <c r="D504" s="131"/>
    </row>
    <row r="505" spans="4:4">
      <c r="D505" s="131"/>
    </row>
    <row r="506" spans="4:4">
      <c r="D506" s="131"/>
    </row>
    <row r="507" spans="4:4">
      <c r="D507" s="131"/>
    </row>
    <row r="508" spans="4:4">
      <c r="D508" s="131"/>
    </row>
    <row r="509" spans="4:4">
      <c r="D509" s="131"/>
    </row>
    <row r="510" spans="4:4">
      <c r="D510" s="131"/>
    </row>
    <row r="511" spans="4:4">
      <c r="D511" s="131"/>
    </row>
    <row r="512" spans="4:4">
      <c r="D512" s="131"/>
    </row>
    <row r="513" spans="4:4">
      <c r="D513" s="131"/>
    </row>
    <row r="514" spans="4:4">
      <c r="D514" s="131"/>
    </row>
    <row r="515" spans="4:4">
      <c r="D515" s="131"/>
    </row>
    <row r="516" spans="4:4">
      <c r="D516" s="131"/>
    </row>
    <row r="517" spans="4:4">
      <c r="D517" s="131"/>
    </row>
    <row r="518" spans="4:4">
      <c r="D518" s="131"/>
    </row>
    <row r="519" spans="4:4">
      <c r="D519" s="131"/>
    </row>
    <row r="520" spans="4:4">
      <c r="D520" s="131"/>
    </row>
    <row r="521" spans="4:4">
      <c r="D521" s="131"/>
    </row>
    <row r="522" spans="4:4">
      <c r="D522" s="131"/>
    </row>
    <row r="523" spans="4:4">
      <c r="D523" s="131"/>
    </row>
    <row r="524" spans="4:4">
      <c r="D524" s="131"/>
    </row>
    <row r="525" spans="4:4">
      <c r="D525" s="131"/>
    </row>
    <row r="526" spans="4:4">
      <c r="D526" s="131"/>
    </row>
    <row r="527" spans="4:4">
      <c r="D527" s="131"/>
    </row>
    <row r="528" spans="4:4">
      <c r="D528" s="131"/>
    </row>
    <row r="529" spans="4:4">
      <c r="D529" s="131"/>
    </row>
    <row r="530" spans="4:4">
      <c r="D530" s="131"/>
    </row>
    <row r="531" spans="4:4">
      <c r="D531" s="131"/>
    </row>
    <row r="532" spans="4:4">
      <c r="D532" s="131"/>
    </row>
    <row r="533" spans="4:4">
      <c r="D533" s="131"/>
    </row>
    <row r="534" spans="4:4">
      <c r="D534" s="131"/>
    </row>
    <row r="535" spans="4:4">
      <c r="D535" s="131"/>
    </row>
    <row r="536" spans="4:4">
      <c r="D536" s="131"/>
    </row>
    <row r="537" spans="4:4">
      <c r="D537" s="131"/>
    </row>
    <row r="538" spans="4:4">
      <c r="D538" s="131"/>
    </row>
    <row r="539" spans="4:4">
      <c r="D539" s="131"/>
    </row>
    <row r="540" spans="4:4">
      <c r="D540" s="131"/>
    </row>
    <row r="541" spans="4:4">
      <c r="D541" s="131"/>
    </row>
    <row r="542" spans="4:4">
      <c r="D542" s="131"/>
    </row>
    <row r="543" spans="4:4">
      <c r="D543" s="131"/>
    </row>
    <row r="544" spans="4:4">
      <c r="D544" s="131"/>
    </row>
    <row r="545" spans="4:4">
      <c r="D545" s="131"/>
    </row>
    <row r="546" spans="4:4">
      <c r="D546" s="131"/>
    </row>
    <row r="547" spans="4:4">
      <c r="D547" s="131"/>
    </row>
    <row r="548" spans="4:4">
      <c r="D548" s="131"/>
    </row>
    <row r="549" spans="4:4">
      <c r="D549" s="131"/>
    </row>
    <row r="550" spans="4:4">
      <c r="D550" s="131"/>
    </row>
    <row r="551" spans="4:4">
      <c r="D551" s="131"/>
    </row>
    <row r="552" spans="4:4">
      <c r="D552" s="131"/>
    </row>
    <row r="553" spans="4:4">
      <c r="D553" s="131"/>
    </row>
    <row r="554" spans="4:4">
      <c r="D554" s="131"/>
    </row>
    <row r="555" spans="4:4">
      <c r="D555" s="131"/>
    </row>
    <row r="556" spans="4:4">
      <c r="D556" s="131"/>
    </row>
    <row r="557" spans="4:4">
      <c r="D557" s="131"/>
    </row>
    <row r="558" spans="4:4">
      <c r="D558" s="131"/>
    </row>
    <row r="559" spans="4:4">
      <c r="D559" s="131"/>
    </row>
    <row r="560" spans="4:4">
      <c r="D560" s="131"/>
    </row>
    <row r="561" spans="4:4">
      <c r="D561" s="131"/>
    </row>
    <row r="562" spans="4:4">
      <c r="D562" s="131"/>
    </row>
    <row r="563" spans="4:4">
      <c r="D563" s="131"/>
    </row>
    <row r="564" spans="4:4">
      <c r="D564" s="131"/>
    </row>
    <row r="565" spans="4:4">
      <c r="D565" s="131"/>
    </row>
    <row r="566" spans="4:4">
      <c r="D566" s="131"/>
    </row>
    <row r="567" spans="4:4">
      <c r="D567" s="131"/>
    </row>
    <row r="568" spans="4:4">
      <c r="D568" s="131"/>
    </row>
    <row r="569" spans="4:4">
      <c r="D569" s="131"/>
    </row>
    <row r="570" spans="4:4">
      <c r="D570" s="131"/>
    </row>
    <row r="571" spans="4:4">
      <c r="D571" s="131"/>
    </row>
    <row r="572" spans="4:4">
      <c r="D572" s="131"/>
    </row>
    <row r="573" spans="4:4">
      <c r="D573" s="131"/>
    </row>
    <row r="574" spans="4:4">
      <c r="D574" s="131"/>
    </row>
    <row r="575" spans="4:4">
      <c r="D575" s="131"/>
    </row>
    <row r="576" spans="4:4">
      <c r="D576" s="131"/>
    </row>
    <row r="577" spans="4:4">
      <c r="D577" s="131"/>
    </row>
    <row r="578" spans="4:4">
      <c r="D578" s="131"/>
    </row>
    <row r="579" spans="4:4">
      <c r="D579" s="131"/>
    </row>
    <row r="580" spans="4:4">
      <c r="D580" s="131"/>
    </row>
    <row r="581" spans="4:4">
      <c r="D581" s="131"/>
    </row>
    <row r="582" spans="4:4">
      <c r="D582" s="131"/>
    </row>
    <row r="583" spans="4:4">
      <c r="D583" s="131"/>
    </row>
    <row r="584" spans="4:4">
      <c r="D584" s="131"/>
    </row>
    <row r="585" spans="4:4">
      <c r="D585" s="131"/>
    </row>
    <row r="586" spans="4:4">
      <c r="D586" s="131"/>
    </row>
    <row r="587" spans="4:4">
      <c r="D587" s="131"/>
    </row>
    <row r="588" spans="4:4">
      <c r="D588" s="131"/>
    </row>
    <row r="589" spans="4:4">
      <c r="D589" s="131"/>
    </row>
    <row r="590" spans="4:4">
      <c r="D590" s="131"/>
    </row>
    <row r="591" spans="4:4">
      <c r="D591" s="131"/>
    </row>
    <row r="592" spans="4:4">
      <c r="D592" s="131"/>
    </row>
    <row r="593" spans="4:4">
      <c r="D593" s="131"/>
    </row>
    <row r="594" spans="4:4">
      <c r="D594" s="131"/>
    </row>
    <row r="595" spans="4:4">
      <c r="D595" s="131"/>
    </row>
    <row r="596" spans="4:4">
      <c r="D596" s="131"/>
    </row>
    <row r="597" spans="4:4">
      <c r="D597" s="131"/>
    </row>
    <row r="598" spans="4:4">
      <c r="D598" s="131"/>
    </row>
    <row r="599" spans="4:4">
      <c r="D599" s="131"/>
    </row>
    <row r="600" spans="4:4">
      <c r="D600" s="131"/>
    </row>
    <row r="601" spans="4:4">
      <c r="D601" s="131"/>
    </row>
    <row r="602" spans="4:4">
      <c r="D602" s="131"/>
    </row>
    <row r="603" spans="4:4">
      <c r="D603" s="131"/>
    </row>
    <row r="604" spans="4:4">
      <c r="D604" s="131"/>
    </row>
    <row r="605" spans="4:4">
      <c r="D605" s="131"/>
    </row>
    <row r="606" spans="4:4">
      <c r="D606" s="131"/>
    </row>
    <row r="607" spans="4:4">
      <c r="D607" s="131"/>
    </row>
    <row r="608" spans="4:4">
      <c r="D608" s="131"/>
    </row>
    <row r="609" spans="4:4">
      <c r="D609" s="131"/>
    </row>
    <row r="610" spans="4:4">
      <c r="D610" s="131"/>
    </row>
    <row r="611" spans="4:4">
      <c r="D611" s="131"/>
    </row>
    <row r="612" spans="4:4">
      <c r="D612" s="131"/>
    </row>
    <row r="613" spans="4:4">
      <c r="D613" s="131"/>
    </row>
    <row r="614" spans="4:4">
      <c r="D614" s="131"/>
    </row>
    <row r="615" spans="4:4">
      <c r="D615" s="131"/>
    </row>
    <row r="616" spans="4:4">
      <c r="D616" s="131"/>
    </row>
    <row r="617" spans="4:4">
      <c r="D617" s="131"/>
    </row>
    <row r="618" spans="4:4">
      <c r="D618" s="131"/>
    </row>
    <row r="619" spans="4:4">
      <c r="D619" s="131"/>
    </row>
    <row r="620" spans="4:4">
      <c r="D620" s="131"/>
    </row>
    <row r="621" spans="4:4">
      <c r="D621" s="131"/>
    </row>
    <row r="622" spans="4:4">
      <c r="D622" s="131"/>
    </row>
    <row r="623" spans="4:4">
      <c r="D623" s="131"/>
    </row>
    <row r="624" spans="4:4">
      <c r="D624" s="131"/>
    </row>
    <row r="625" spans="4:4">
      <c r="D625" s="131"/>
    </row>
    <row r="626" spans="4:4">
      <c r="D626" s="131"/>
    </row>
    <row r="627" spans="4:4">
      <c r="D627" s="131"/>
    </row>
    <row r="628" spans="4:4">
      <c r="D628" s="131"/>
    </row>
    <row r="629" spans="4:4">
      <c r="D629" s="131"/>
    </row>
    <row r="630" spans="4:4">
      <c r="D630" s="131"/>
    </row>
    <row r="631" spans="4:4">
      <c r="D631" s="131"/>
    </row>
    <row r="632" spans="4:4">
      <c r="D632" s="131"/>
    </row>
    <row r="633" spans="4:4">
      <c r="D633" s="131"/>
    </row>
    <row r="634" spans="4:4">
      <c r="D634" s="131"/>
    </row>
    <row r="635" spans="4:4">
      <c r="D635" s="131"/>
    </row>
    <row r="636" spans="4:4">
      <c r="D636" s="131"/>
    </row>
    <row r="637" spans="4:4">
      <c r="D637" s="131"/>
    </row>
    <row r="638" spans="4:4">
      <c r="D638" s="131"/>
    </row>
    <row r="639" spans="4:4">
      <c r="D639" s="131"/>
    </row>
    <row r="640" spans="4:4">
      <c r="D640" s="131"/>
    </row>
    <row r="641" spans="4:4">
      <c r="D641" s="131"/>
    </row>
    <row r="642" spans="4:4">
      <c r="D642" s="131"/>
    </row>
    <row r="643" spans="4:4">
      <c r="D643" s="131"/>
    </row>
    <row r="644" spans="4:4">
      <c r="D644" s="131"/>
    </row>
    <row r="645" spans="4:4">
      <c r="D645" s="131"/>
    </row>
    <row r="646" spans="4:4">
      <c r="D646" s="131"/>
    </row>
    <row r="647" spans="4:4">
      <c r="D647" s="131"/>
    </row>
    <row r="648" spans="4:4">
      <c r="D648" s="131"/>
    </row>
    <row r="649" spans="4:4">
      <c r="D649" s="131"/>
    </row>
    <row r="650" spans="4:4">
      <c r="D650" s="131"/>
    </row>
    <row r="651" spans="4:4">
      <c r="D651" s="131"/>
    </row>
    <row r="652" spans="4:4">
      <c r="D652" s="131"/>
    </row>
    <row r="653" spans="4:4">
      <c r="D653" s="131"/>
    </row>
    <row r="654" spans="4:4">
      <c r="D654" s="131"/>
    </row>
    <row r="655" spans="4:4">
      <c r="D655" s="131"/>
    </row>
    <row r="656" spans="4:4">
      <c r="D656" s="131"/>
    </row>
    <row r="657" spans="4:4">
      <c r="D657" s="131"/>
    </row>
    <row r="658" spans="4:4">
      <c r="D658" s="131"/>
    </row>
    <row r="659" spans="4:4">
      <c r="D659" s="131"/>
    </row>
    <row r="660" spans="4:4">
      <c r="D660" s="131"/>
    </row>
    <row r="661" spans="4:4">
      <c r="D661" s="131"/>
    </row>
    <row r="662" spans="4:4">
      <c r="D662" s="131"/>
    </row>
    <row r="663" spans="4:4">
      <c r="D663" s="131"/>
    </row>
    <row r="664" spans="4:4">
      <c r="D664" s="131"/>
    </row>
    <row r="665" spans="4:4">
      <c r="D665" s="131"/>
    </row>
    <row r="666" spans="4:4">
      <c r="D666" s="131"/>
    </row>
    <row r="667" spans="4:4">
      <c r="D667" s="131"/>
    </row>
    <row r="668" spans="4:4">
      <c r="D668" s="131"/>
    </row>
    <row r="669" spans="4:4">
      <c r="D669" s="131"/>
    </row>
    <row r="670" spans="4:4">
      <c r="D670" s="131"/>
    </row>
    <row r="671" spans="4:4">
      <c r="D671" s="131"/>
    </row>
    <row r="672" spans="4:4">
      <c r="D672" s="131"/>
    </row>
    <row r="673" spans="4:4">
      <c r="D673" s="131"/>
    </row>
    <row r="674" spans="4:4">
      <c r="D674" s="131"/>
    </row>
    <row r="675" spans="4:4">
      <c r="D675" s="131"/>
    </row>
    <row r="676" spans="4:4">
      <c r="D676" s="131"/>
    </row>
    <row r="677" spans="4:4">
      <c r="D677" s="131"/>
    </row>
    <row r="678" spans="4:4">
      <c r="D678" s="131"/>
    </row>
    <row r="679" spans="4:4">
      <c r="D679" s="131"/>
    </row>
    <row r="680" spans="4:4">
      <c r="D680" s="131"/>
    </row>
    <row r="681" spans="4:4">
      <c r="D681" s="131"/>
    </row>
    <row r="682" spans="4:4">
      <c r="D682" s="131"/>
    </row>
    <row r="683" spans="4:4">
      <c r="D683" s="131"/>
    </row>
    <row r="684" spans="4:4">
      <c r="D684" s="131"/>
    </row>
    <row r="685" spans="4:4">
      <c r="D685" s="131"/>
    </row>
    <row r="686" spans="4:4">
      <c r="D686" s="131"/>
    </row>
    <row r="687" spans="4:4">
      <c r="D687" s="131"/>
    </row>
    <row r="688" spans="4:4">
      <c r="D688" s="131"/>
    </row>
    <row r="689" spans="4:4">
      <c r="D689" s="131"/>
    </row>
    <row r="690" spans="4:4">
      <c r="D690" s="131"/>
    </row>
    <row r="691" spans="4:4">
      <c r="D691" s="131"/>
    </row>
    <row r="692" spans="4:4">
      <c r="D692" s="131"/>
    </row>
    <row r="693" spans="4:4">
      <c r="D693" s="131"/>
    </row>
    <row r="694" spans="4:4">
      <c r="D694" s="131"/>
    </row>
    <row r="695" spans="4:4">
      <c r="D695" s="131"/>
    </row>
    <row r="696" spans="4:4">
      <c r="D696" s="131"/>
    </row>
    <row r="697" spans="4:4">
      <c r="D697" s="131"/>
    </row>
    <row r="698" spans="4:4">
      <c r="D698" s="131"/>
    </row>
    <row r="699" spans="4:4">
      <c r="D699" s="131"/>
    </row>
    <row r="700" spans="4:4">
      <c r="D700" s="131"/>
    </row>
    <row r="701" spans="4:4">
      <c r="D701" s="131"/>
    </row>
    <row r="702" spans="4:4">
      <c r="D702" s="131"/>
    </row>
    <row r="703" spans="4:4">
      <c r="D703" s="131"/>
    </row>
    <row r="704" spans="4:4">
      <c r="D704" s="131"/>
    </row>
    <row r="705" spans="4:4">
      <c r="D705" s="131"/>
    </row>
    <row r="706" spans="4:4">
      <c r="D706" s="131"/>
    </row>
    <row r="707" spans="4:4">
      <c r="D707" s="131"/>
    </row>
    <row r="708" spans="4:4">
      <c r="D708" s="131"/>
    </row>
    <row r="709" spans="4:4">
      <c r="D709" s="131"/>
    </row>
    <row r="710" spans="4:4">
      <c r="D710" s="131"/>
    </row>
    <row r="711" spans="4:4">
      <c r="D711" s="131"/>
    </row>
    <row r="712" spans="4:4">
      <c r="D712" s="131"/>
    </row>
    <row r="713" spans="4:4">
      <c r="D713" s="131"/>
    </row>
    <row r="714" spans="4:4">
      <c r="D714" s="131"/>
    </row>
    <row r="715" spans="4:4">
      <c r="D715" s="131"/>
    </row>
    <row r="716" spans="4:4">
      <c r="D716" s="131"/>
    </row>
    <row r="717" spans="4:4">
      <c r="D717" s="131"/>
    </row>
    <row r="718" spans="4:4">
      <c r="D718" s="131"/>
    </row>
    <row r="719" spans="4:4">
      <c r="D719" s="131"/>
    </row>
    <row r="720" spans="4:4">
      <c r="D720" s="131"/>
    </row>
    <row r="721" spans="4:4">
      <c r="D721" s="131"/>
    </row>
    <row r="722" spans="4:4">
      <c r="D722" s="131"/>
    </row>
    <row r="723" spans="4:4">
      <c r="D723" s="131"/>
    </row>
    <row r="724" spans="4:4">
      <c r="D724" s="131"/>
    </row>
    <row r="725" spans="4:4">
      <c r="D725" s="131"/>
    </row>
    <row r="726" spans="4:4">
      <c r="D726" s="131"/>
    </row>
    <row r="727" spans="4:4">
      <c r="D727" s="131"/>
    </row>
    <row r="728" spans="4:4">
      <c r="D728" s="131"/>
    </row>
    <row r="729" spans="4:4">
      <c r="D729" s="131"/>
    </row>
    <row r="730" spans="4:4">
      <c r="D730" s="131"/>
    </row>
    <row r="731" spans="4:4">
      <c r="D731" s="131"/>
    </row>
    <row r="732" spans="4:4">
      <c r="D732" s="131"/>
    </row>
    <row r="733" spans="4:4">
      <c r="D733" s="131"/>
    </row>
    <row r="734" spans="4:4">
      <c r="D734" s="131"/>
    </row>
    <row r="735" spans="4:4">
      <c r="D735" s="131"/>
    </row>
    <row r="736" spans="4:4">
      <c r="D736" s="131"/>
    </row>
    <row r="737" spans="4:4">
      <c r="D737" s="131"/>
    </row>
    <row r="738" spans="4:4">
      <c r="D738" s="131"/>
    </row>
    <row r="739" spans="4:4">
      <c r="D739" s="131"/>
    </row>
    <row r="740" spans="4:4">
      <c r="D740" s="131"/>
    </row>
    <row r="741" spans="4:4">
      <c r="D741" s="131"/>
    </row>
    <row r="742" spans="4:4">
      <c r="D742" s="131"/>
    </row>
    <row r="743" spans="4:4">
      <c r="D743" s="131"/>
    </row>
    <row r="744" spans="4:4">
      <c r="D744" s="131"/>
    </row>
    <row r="745" spans="4:4">
      <c r="D745" s="131"/>
    </row>
    <row r="746" spans="4:4">
      <c r="D746" s="131"/>
    </row>
    <row r="747" spans="4:4">
      <c r="D747" s="131"/>
    </row>
    <row r="748" spans="4:4">
      <c r="D748" s="131"/>
    </row>
    <row r="749" spans="4:4">
      <c r="D749" s="131"/>
    </row>
    <row r="750" spans="4:4">
      <c r="D750" s="131"/>
    </row>
    <row r="751" spans="4:4">
      <c r="D751" s="131"/>
    </row>
    <row r="752" spans="4:4">
      <c r="D752" s="131"/>
    </row>
    <row r="753" spans="4:4">
      <c r="D753" s="131"/>
    </row>
    <row r="754" spans="4:4">
      <c r="D754" s="131"/>
    </row>
    <row r="755" spans="4:4">
      <c r="D755" s="131"/>
    </row>
    <row r="756" spans="4:4">
      <c r="D756" s="131"/>
    </row>
    <row r="757" spans="4:4">
      <c r="D757" s="131"/>
    </row>
    <row r="758" spans="4:4">
      <c r="D758" s="131"/>
    </row>
    <row r="759" spans="4:4">
      <c r="D759" s="131"/>
    </row>
    <row r="760" spans="4:4">
      <c r="D760" s="131"/>
    </row>
    <row r="761" spans="4:4">
      <c r="D761" s="131"/>
    </row>
    <row r="762" spans="4:4">
      <c r="D762" s="131"/>
    </row>
    <row r="763" spans="4:4">
      <c r="D763" s="131"/>
    </row>
    <row r="764" spans="4:4">
      <c r="D764" s="131"/>
    </row>
    <row r="765" spans="4:4">
      <c r="D765" s="131"/>
    </row>
    <row r="766" spans="4:4">
      <c r="D766" s="131"/>
    </row>
    <row r="767" spans="4:4">
      <c r="D767" s="131"/>
    </row>
    <row r="768" spans="4:4">
      <c r="D768" s="131"/>
    </row>
    <row r="769" spans="4:4">
      <c r="D769" s="131"/>
    </row>
    <row r="770" spans="4:4">
      <c r="D770" s="131"/>
    </row>
    <row r="771" spans="4:4">
      <c r="D771" s="131"/>
    </row>
    <row r="772" spans="4:4">
      <c r="D772" s="131"/>
    </row>
    <row r="773" spans="4:4">
      <c r="D773" s="131"/>
    </row>
    <row r="774" spans="4:4">
      <c r="D774" s="131"/>
    </row>
    <row r="775" spans="4:4">
      <c r="D775" s="131"/>
    </row>
    <row r="776" spans="4:4">
      <c r="D776" s="131"/>
    </row>
    <row r="777" spans="4:4">
      <c r="D777" s="131"/>
    </row>
    <row r="778" spans="4:4">
      <c r="D778" s="131"/>
    </row>
    <row r="779" spans="4:4">
      <c r="D779" s="131"/>
    </row>
    <row r="780" spans="4:4">
      <c r="D780" s="131"/>
    </row>
    <row r="781" spans="4:4">
      <c r="D781" s="131"/>
    </row>
    <row r="782" spans="4:4">
      <c r="D782" s="131"/>
    </row>
    <row r="783" spans="4:4">
      <c r="D783" s="131"/>
    </row>
    <row r="784" spans="4:4">
      <c r="D784" s="131"/>
    </row>
    <row r="785" spans="4:4">
      <c r="D785" s="131"/>
    </row>
    <row r="786" spans="4:4">
      <c r="D786" s="131"/>
    </row>
    <row r="787" spans="4:4">
      <c r="D787" s="131"/>
    </row>
    <row r="788" spans="4:4">
      <c r="D788" s="131"/>
    </row>
    <row r="789" spans="4:4">
      <c r="D789" s="131"/>
    </row>
    <row r="790" spans="4:4">
      <c r="D790" s="131"/>
    </row>
    <row r="791" spans="4:4">
      <c r="D791" s="131"/>
    </row>
    <row r="792" spans="4:4">
      <c r="D792" s="131"/>
    </row>
    <row r="793" spans="4:4">
      <c r="D793" s="131"/>
    </row>
    <row r="794" spans="4:4">
      <c r="D794" s="131"/>
    </row>
    <row r="795" spans="4:4">
      <c r="D795" s="131"/>
    </row>
    <row r="796" spans="4:4">
      <c r="D796" s="131"/>
    </row>
    <row r="797" spans="4:4">
      <c r="D797" s="131"/>
    </row>
    <row r="798" spans="4:4">
      <c r="D798" s="131"/>
    </row>
    <row r="799" spans="4:4">
      <c r="D799" s="131"/>
    </row>
    <row r="800" spans="4:4">
      <c r="D800" s="131"/>
    </row>
    <row r="801" spans="4:4">
      <c r="D801" s="131"/>
    </row>
    <row r="802" spans="4:4">
      <c r="D802" s="131"/>
    </row>
    <row r="803" spans="4:4">
      <c r="D803" s="131"/>
    </row>
    <row r="804" spans="4:4">
      <c r="D804" s="131"/>
    </row>
    <row r="805" spans="4:4">
      <c r="D805" s="131"/>
    </row>
    <row r="806" spans="4:4">
      <c r="D806" s="131"/>
    </row>
    <row r="807" spans="4:4">
      <c r="D807" s="131"/>
    </row>
    <row r="808" spans="4:4">
      <c r="D808" s="131"/>
    </row>
    <row r="809" spans="4:4">
      <c r="D809" s="131"/>
    </row>
    <row r="810" spans="4:4">
      <c r="D810" s="131"/>
    </row>
    <row r="811" spans="4:4">
      <c r="D811" s="131"/>
    </row>
    <row r="812" spans="4:4">
      <c r="D812" s="131"/>
    </row>
    <row r="813" spans="4:4">
      <c r="D813" s="131"/>
    </row>
    <row r="814" spans="4:4">
      <c r="D814" s="131"/>
    </row>
    <row r="815" spans="4:4">
      <c r="D815" s="131"/>
    </row>
    <row r="816" spans="4:4">
      <c r="D816" s="131"/>
    </row>
    <row r="817" spans="4:4">
      <c r="D817" s="131"/>
    </row>
    <row r="818" spans="4:4">
      <c r="D818" s="131"/>
    </row>
    <row r="819" spans="4:4">
      <c r="D819" s="131"/>
    </row>
    <row r="820" spans="4:4">
      <c r="D820" s="131"/>
    </row>
    <row r="821" spans="4:4">
      <c r="D821" s="131"/>
    </row>
    <row r="822" spans="4:4">
      <c r="D822" s="131"/>
    </row>
    <row r="823" spans="4:4">
      <c r="D823" s="131"/>
    </row>
    <row r="824" spans="4:4">
      <c r="D824" s="131"/>
    </row>
    <row r="825" spans="4:4">
      <c r="D825" s="131"/>
    </row>
    <row r="826" spans="4:4">
      <c r="D826" s="131"/>
    </row>
    <row r="827" spans="4:4">
      <c r="D827" s="131"/>
    </row>
    <row r="828" spans="4:4">
      <c r="D828" s="131"/>
    </row>
    <row r="829" spans="4:4">
      <c r="D829" s="131"/>
    </row>
    <row r="830" spans="4:4">
      <c r="D830" s="131"/>
    </row>
    <row r="831" spans="4:4">
      <c r="D831" s="131"/>
    </row>
    <row r="832" spans="4:4">
      <c r="D832" s="131"/>
    </row>
    <row r="833" spans="4:4">
      <c r="D833" s="131"/>
    </row>
    <row r="834" spans="4:4">
      <c r="D834" s="131"/>
    </row>
    <row r="835" spans="4:4">
      <c r="D835" s="131"/>
    </row>
    <row r="836" spans="4:4">
      <c r="D836" s="131"/>
    </row>
    <row r="837" spans="4:4">
      <c r="D837" s="131"/>
    </row>
    <row r="838" spans="4:4">
      <c r="D838" s="131"/>
    </row>
    <row r="839" spans="4:4">
      <c r="D839" s="131"/>
    </row>
    <row r="840" spans="4:4">
      <c r="D840" s="131"/>
    </row>
    <row r="841" spans="4:4">
      <c r="D841" s="131"/>
    </row>
    <row r="842" spans="4:4">
      <c r="D842" s="131"/>
    </row>
    <row r="843" spans="4:4">
      <c r="D843" s="131"/>
    </row>
    <row r="844" spans="4:4">
      <c r="D844" s="131"/>
    </row>
    <row r="845" spans="4:4">
      <c r="D845" s="131"/>
    </row>
    <row r="846" spans="4:4">
      <c r="D846" s="131"/>
    </row>
    <row r="847" spans="4:4">
      <c r="D847" s="131"/>
    </row>
    <row r="848" spans="4:4">
      <c r="D848" s="131"/>
    </row>
    <row r="849" spans="4:4">
      <c r="D849" s="131"/>
    </row>
    <row r="850" spans="4:4">
      <c r="D850" s="131"/>
    </row>
    <row r="851" spans="4:4">
      <c r="D851" s="131"/>
    </row>
    <row r="852" spans="4:4">
      <c r="D852" s="131"/>
    </row>
    <row r="853" spans="4:4">
      <c r="D853" s="131"/>
    </row>
    <row r="854" spans="4:4">
      <c r="D854" s="131"/>
    </row>
    <row r="855" spans="4:4">
      <c r="D855" s="131"/>
    </row>
    <row r="856" spans="4:4">
      <c r="D856" s="131"/>
    </row>
    <row r="857" spans="4:4">
      <c r="D857" s="131"/>
    </row>
    <row r="858" spans="4:4">
      <c r="D858" s="131"/>
    </row>
    <row r="859" spans="4:4">
      <c r="D859" s="131"/>
    </row>
    <row r="860" spans="4:4">
      <c r="D860" s="131"/>
    </row>
    <row r="861" spans="4:4">
      <c r="D861" s="131"/>
    </row>
    <row r="862" spans="4:4">
      <c r="D862" s="131"/>
    </row>
    <row r="863" spans="4:4">
      <c r="D863" s="131"/>
    </row>
    <row r="864" spans="4:4">
      <c r="D864" s="131"/>
    </row>
    <row r="865" spans="4:4">
      <c r="D865" s="131"/>
    </row>
    <row r="866" spans="4:4">
      <c r="D866" s="131"/>
    </row>
    <row r="867" spans="4:4">
      <c r="D867" s="131"/>
    </row>
    <row r="868" spans="4:4">
      <c r="D868" s="131"/>
    </row>
    <row r="869" spans="4:4">
      <c r="D869" s="131"/>
    </row>
    <row r="870" spans="4:4">
      <c r="D870" s="131"/>
    </row>
    <row r="871" spans="4:4">
      <c r="D871" s="131"/>
    </row>
    <row r="872" spans="4:4">
      <c r="D872" s="131"/>
    </row>
    <row r="873" spans="4:4">
      <c r="D873" s="131"/>
    </row>
    <row r="874" spans="4:4">
      <c r="D874" s="131"/>
    </row>
    <row r="875" spans="4:4">
      <c r="D875" s="131"/>
    </row>
    <row r="876" spans="4:4">
      <c r="D876" s="131"/>
    </row>
    <row r="877" spans="4:4">
      <c r="D877" s="131"/>
    </row>
    <row r="878" spans="4:4">
      <c r="D878" s="131"/>
    </row>
    <row r="879" spans="4:4">
      <c r="D879" s="131"/>
    </row>
    <row r="880" spans="4:4">
      <c r="D880" s="131"/>
    </row>
    <row r="881" spans="4:4">
      <c r="D881" s="131"/>
    </row>
    <row r="882" spans="4:4">
      <c r="D882" s="131"/>
    </row>
    <row r="883" spans="4:4">
      <c r="D883" s="131"/>
    </row>
    <row r="884" spans="4:4">
      <c r="D884" s="131"/>
    </row>
    <row r="885" spans="4:4">
      <c r="D885" s="131"/>
    </row>
    <row r="886" spans="4:4">
      <c r="D886" s="131"/>
    </row>
    <row r="887" spans="4:4">
      <c r="D887" s="131"/>
    </row>
    <row r="888" spans="4:4">
      <c r="D888" s="131"/>
    </row>
    <row r="889" spans="4:4">
      <c r="D889" s="131"/>
    </row>
    <row r="890" spans="4:4">
      <c r="D890" s="131"/>
    </row>
    <row r="891" spans="4:4">
      <c r="D891" s="131"/>
    </row>
    <row r="892" spans="4:4">
      <c r="D892" s="131"/>
    </row>
    <row r="893" spans="4:4">
      <c r="D893" s="131"/>
    </row>
    <row r="894" spans="4:4">
      <c r="D894" s="131"/>
    </row>
    <row r="895" spans="4:4">
      <c r="D895" s="131"/>
    </row>
    <row r="896" spans="4:4">
      <c r="D896" s="131"/>
    </row>
    <row r="897" spans="4:4">
      <c r="D897" s="131"/>
    </row>
    <row r="898" spans="4:4">
      <c r="D898" s="131"/>
    </row>
    <row r="899" spans="4:4">
      <c r="D899" s="131"/>
    </row>
    <row r="900" spans="4:4">
      <c r="D900" s="131"/>
    </row>
    <row r="901" spans="4:4">
      <c r="D901" s="131"/>
    </row>
    <row r="902" spans="4:4">
      <c r="D902" s="131"/>
    </row>
    <row r="903" spans="4:4">
      <c r="D903" s="131"/>
    </row>
    <row r="904" spans="4:4">
      <c r="D904" s="131"/>
    </row>
    <row r="905" spans="4:4">
      <c r="D905" s="131"/>
    </row>
    <row r="906" spans="4:4">
      <c r="D906" s="131"/>
    </row>
    <row r="907" spans="4:4">
      <c r="D907" s="131"/>
    </row>
    <row r="908" spans="4:4">
      <c r="D908" s="131"/>
    </row>
    <row r="909" spans="4:4">
      <c r="D909" s="131"/>
    </row>
    <row r="910" spans="4:4">
      <c r="D910" s="131"/>
    </row>
    <row r="911" spans="4:4">
      <c r="D911" s="131"/>
    </row>
    <row r="912" spans="4:4">
      <c r="D912" s="131"/>
    </row>
    <row r="913" spans="4:4">
      <c r="D913" s="131"/>
    </row>
    <row r="914" spans="4:4">
      <c r="D914" s="131"/>
    </row>
    <row r="915" spans="4:4">
      <c r="D915" s="131"/>
    </row>
    <row r="916" spans="4:4">
      <c r="D916" s="131"/>
    </row>
    <row r="917" spans="4:4">
      <c r="D917" s="131"/>
    </row>
    <row r="918" spans="4:4">
      <c r="D918" s="131"/>
    </row>
    <row r="919" spans="4:4">
      <c r="D919" s="131"/>
    </row>
    <row r="920" spans="4:4">
      <c r="D920" s="131"/>
    </row>
    <row r="921" spans="4:4">
      <c r="D921" s="131"/>
    </row>
    <row r="922" spans="4:4">
      <c r="D922" s="131"/>
    </row>
    <row r="923" spans="4:4">
      <c r="D923" s="131"/>
    </row>
    <row r="924" spans="4:4">
      <c r="D924" s="131"/>
    </row>
    <row r="925" spans="4:4">
      <c r="D925" s="131"/>
    </row>
    <row r="926" spans="4:4">
      <c r="D926" s="131"/>
    </row>
    <row r="927" spans="4:4">
      <c r="D927" s="131"/>
    </row>
    <row r="928" spans="4:4">
      <c r="D928" s="131"/>
    </row>
    <row r="929" spans="4:4">
      <c r="D929" s="131"/>
    </row>
    <row r="930" spans="4:4">
      <c r="D930" s="131"/>
    </row>
    <row r="931" spans="4:4">
      <c r="D931" s="131"/>
    </row>
    <row r="932" spans="4:4">
      <c r="D932" s="131"/>
    </row>
    <row r="933" spans="4:4">
      <c r="D933" s="131"/>
    </row>
    <row r="934" spans="4:4">
      <c r="D934" s="131"/>
    </row>
    <row r="935" spans="4:4">
      <c r="D935" s="131"/>
    </row>
    <row r="936" spans="4:4">
      <c r="D936" s="131"/>
    </row>
    <row r="937" spans="4:4">
      <c r="D937" s="131"/>
    </row>
    <row r="938" spans="4:4">
      <c r="D938" s="131"/>
    </row>
    <row r="939" spans="4:4">
      <c r="D939" s="131"/>
    </row>
    <row r="940" spans="4:4">
      <c r="D940" s="131"/>
    </row>
    <row r="941" spans="4:4">
      <c r="D941" s="131"/>
    </row>
    <row r="942" spans="4:4">
      <c r="D942" s="131"/>
    </row>
    <row r="943" spans="4:4">
      <c r="D943" s="131"/>
    </row>
    <row r="944" spans="4:4">
      <c r="D944" s="131"/>
    </row>
    <row r="945" spans="4:4">
      <c r="D945" s="131"/>
    </row>
    <row r="946" spans="4:4">
      <c r="D946" s="131"/>
    </row>
    <row r="947" spans="4:4">
      <c r="D947" s="131"/>
    </row>
    <row r="948" spans="4:4">
      <c r="D948" s="131"/>
    </row>
    <row r="949" spans="4:4">
      <c r="D949" s="131"/>
    </row>
    <row r="950" spans="4:4">
      <c r="D950" s="131"/>
    </row>
    <row r="951" spans="4:4">
      <c r="D951" s="131"/>
    </row>
    <row r="952" spans="4:4">
      <c r="D952" s="131"/>
    </row>
    <row r="953" spans="4:4">
      <c r="D953" s="131"/>
    </row>
    <row r="954" spans="4:4">
      <c r="D954" s="131"/>
    </row>
    <row r="955" spans="4:4">
      <c r="D955" s="131"/>
    </row>
    <row r="956" spans="4:4">
      <c r="D956" s="131"/>
    </row>
    <row r="957" spans="4:4">
      <c r="D957" s="131"/>
    </row>
    <row r="958" spans="4:4">
      <c r="D958" s="131"/>
    </row>
    <row r="959" spans="4:4">
      <c r="D959" s="131"/>
    </row>
    <row r="960" spans="4:4">
      <c r="D960" s="131"/>
    </row>
    <row r="961" spans="4:4">
      <c r="D961" s="131"/>
    </row>
    <row r="962" spans="4:4">
      <c r="D962" s="131"/>
    </row>
    <row r="963" spans="4:4">
      <c r="D963" s="131"/>
    </row>
    <row r="964" spans="4:4">
      <c r="D964" s="131"/>
    </row>
    <row r="965" spans="4:4">
      <c r="D965" s="131"/>
    </row>
    <row r="966" spans="4:4">
      <c r="D966" s="131"/>
    </row>
    <row r="967" spans="4:4">
      <c r="D967" s="131"/>
    </row>
    <row r="968" spans="4:4">
      <c r="D968" s="131"/>
    </row>
    <row r="969" spans="4:4">
      <c r="D969" s="131"/>
    </row>
    <row r="970" spans="4:4">
      <c r="D970" s="131"/>
    </row>
    <row r="971" spans="4:4">
      <c r="D971" s="131"/>
    </row>
    <row r="972" spans="4:4">
      <c r="D972" s="131"/>
    </row>
    <row r="973" spans="4:4">
      <c r="D973" s="131"/>
    </row>
    <row r="974" spans="4:4">
      <c r="D974" s="131"/>
    </row>
    <row r="975" spans="4:4">
      <c r="D975" s="131"/>
    </row>
    <row r="976" spans="4:4">
      <c r="D976" s="131"/>
    </row>
    <row r="977" spans="4:4">
      <c r="D977" s="131"/>
    </row>
    <row r="978" spans="4:4">
      <c r="D978" s="131"/>
    </row>
    <row r="979" spans="4:4">
      <c r="D979" s="131"/>
    </row>
    <row r="980" spans="4:4">
      <c r="D980" s="131"/>
    </row>
    <row r="981" spans="4:4">
      <c r="D981" s="131"/>
    </row>
    <row r="982" spans="4:4">
      <c r="D982" s="131"/>
    </row>
    <row r="983" spans="4:4">
      <c r="D983" s="131"/>
    </row>
    <row r="984" spans="4:4">
      <c r="D984" s="131"/>
    </row>
    <row r="985" spans="4:4">
      <c r="D985" s="131"/>
    </row>
    <row r="986" spans="4:4">
      <c r="D986" s="131"/>
    </row>
    <row r="987" spans="4:4">
      <c r="D987" s="131"/>
    </row>
    <row r="988" spans="4:4">
      <c r="D988" s="131"/>
    </row>
    <row r="989" spans="4:4">
      <c r="D989" s="131"/>
    </row>
    <row r="990" spans="4:4">
      <c r="D990" s="131"/>
    </row>
    <row r="991" spans="4:4">
      <c r="D991" s="131"/>
    </row>
    <row r="992" spans="4:4">
      <c r="D992" s="131"/>
    </row>
    <row r="993" spans="4:4">
      <c r="D993" s="131"/>
    </row>
    <row r="994" spans="4:4">
      <c r="D994" s="131"/>
    </row>
    <row r="995" spans="4:4">
      <c r="D995" s="131"/>
    </row>
    <row r="996" spans="4:4">
      <c r="D996" s="131"/>
    </row>
    <row r="997" spans="4:4">
      <c r="D997" s="131"/>
    </row>
    <row r="998" spans="4:4">
      <c r="D998" s="131"/>
    </row>
    <row r="999" spans="4:4">
      <c r="D999" s="131"/>
    </row>
    <row r="1000" spans="4:4">
      <c r="D1000" s="131"/>
    </row>
    <row r="1001" spans="4:4">
      <c r="D1001" s="131"/>
    </row>
    <row r="1002" spans="4:4">
      <c r="D1002" s="131"/>
    </row>
    <row r="1003" spans="4:4">
      <c r="D1003" s="131"/>
    </row>
    <row r="1004" spans="4:4">
      <c r="D1004" s="131"/>
    </row>
    <row r="1005" spans="4:4">
      <c r="D1005" s="131"/>
    </row>
    <row r="1006" spans="4:4">
      <c r="D1006" s="131"/>
    </row>
    <row r="1007" spans="4:4">
      <c r="D1007" s="131"/>
    </row>
    <row r="1008" spans="4:4">
      <c r="D1008" s="131"/>
    </row>
    <row r="1009" spans="4:4">
      <c r="D1009" s="131"/>
    </row>
    <row r="1010" spans="4:4">
      <c r="D1010" s="131"/>
    </row>
    <row r="1011" spans="4:4">
      <c r="D1011" s="131"/>
    </row>
    <row r="1012" spans="4:4">
      <c r="D1012" s="131"/>
    </row>
    <row r="1013" spans="4:4">
      <c r="D1013" s="131"/>
    </row>
    <row r="1014" spans="4:4">
      <c r="D1014" s="131"/>
    </row>
    <row r="1015" spans="4:4">
      <c r="D1015" s="131"/>
    </row>
    <row r="1016" spans="4:4">
      <c r="D1016" s="131"/>
    </row>
    <row r="1017" spans="4:4">
      <c r="D1017" s="131"/>
    </row>
    <row r="1018" spans="4:4">
      <c r="D1018" s="131"/>
    </row>
    <row r="1019" spans="4:4">
      <c r="D1019" s="131"/>
    </row>
    <row r="1020" spans="4:4">
      <c r="D1020" s="131"/>
    </row>
    <row r="1021" spans="4:4">
      <c r="D1021" s="131"/>
    </row>
    <row r="1022" spans="4:4">
      <c r="D1022" s="131"/>
    </row>
    <row r="1023" spans="4:4">
      <c r="D1023" s="131"/>
    </row>
    <row r="1024" spans="4:4">
      <c r="D1024" s="131"/>
    </row>
    <row r="1025" spans="4:4">
      <c r="D1025" s="131"/>
    </row>
    <row r="1026" spans="4:4">
      <c r="D1026" s="131"/>
    </row>
    <row r="1027" spans="4:4">
      <c r="D1027" s="131"/>
    </row>
    <row r="1028" spans="4:4">
      <c r="D1028" s="131"/>
    </row>
    <row r="1029" spans="4:4">
      <c r="D1029" s="131"/>
    </row>
    <row r="1030" spans="4:4">
      <c r="D1030" s="131"/>
    </row>
    <row r="1031" spans="4:4">
      <c r="D1031" s="131"/>
    </row>
    <row r="1032" spans="4:4">
      <c r="D1032" s="131"/>
    </row>
    <row r="1033" spans="4:4">
      <c r="D1033" s="131"/>
    </row>
    <row r="1034" spans="4:4">
      <c r="D1034" s="131"/>
    </row>
    <row r="1035" spans="4:4">
      <c r="D1035" s="131"/>
    </row>
    <row r="1036" spans="4:4">
      <c r="D1036" s="131"/>
    </row>
    <row r="1037" spans="4:4">
      <c r="D1037" s="131"/>
    </row>
    <row r="1038" spans="4:4">
      <c r="D1038" s="131"/>
    </row>
    <row r="1039" spans="4:4">
      <c r="D1039" s="131"/>
    </row>
    <row r="1040" spans="4:4">
      <c r="D1040" s="131"/>
    </row>
    <row r="1041" spans="4:4">
      <c r="D1041" s="131"/>
    </row>
    <row r="1042" spans="4:4">
      <c r="D1042" s="131"/>
    </row>
    <row r="1043" spans="4:4">
      <c r="D1043" s="131"/>
    </row>
    <row r="1044" spans="4:4">
      <c r="D1044" s="131"/>
    </row>
    <row r="1045" spans="4:4">
      <c r="D1045" s="131"/>
    </row>
    <row r="1046" spans="4:4">
      <c r="D1046" s="131"/>
    </row>
    <row r="1047" spans="4:4">
      <c r="D1047" s="131"/>
    </row>
    <row r="1048" spans="4:4">
      <c r="D1048" s="131"/>
    </row>
    <row r="1049" spans="4:4">
      <c r="D1049" s="131"/>
    </row>
    <row r="1050" spans="4:4">
      <c r="D1050" s="131"/>
    </row>
    <row r="1051" spans="4:4">
      <c r="D1051" s="131"/>
    </row>
    <row r="1052" spans="4:4">
      <c r="D1052" s="131"/>
    </row>
    <row r="1053" spans="4:4">
      <c r="D1053" s="131"/>
    </row>
    <row r="1054" spans="4:4">
      <c r="D1054" s="131"/>
    </row>
    <row r="1055" spans="4:4">
      <c r="D1055" s="131"/>
    </row>
    <row r="1056" spans="4:4">
      <c r="D1056" s="131"/>
    </row>
    <row r="1057" spans="4:4">
      <c r="D1057" s="131"/>
    </row>
    <row r="1058" spans="4:4">
      <c r="D1058" s="131"/>
    </row>
    <row r="1059" spans="4:4">
      <c r="D1059" s="131"/>
    </row>
    <row r="1060" spans="4:4">
      <c r="D1060" s="131"/>
    </row>
    <row r="1061" spans="4:4">
      <c r="D1061" s="131"/>
    </row>
    <row r="1062" spans="4:4">
      <c r="D1062" s="131"/>
    </row>
    <row r="1063" spans="4:4">
      <c r="D1063" s="131"/>
    </row>
    <row r="1064" spans="4:4">
      <c r="D1064" s="131"/>
    </row>
    <row r="1065" spans="4:4">
      <c r="D1065" s="131"/>
    </row>
    <row r="1066" spans="4:4">
      <c r="D1066" s="131"/>
    </row>
    <row r="1067" spans="4:4">
      <c r="D1067" s="131"/>
    </row>
    <row r="1068" spans="4:4">
      <c r="D1068" s="131"/>
    </row>
    <row r="1069" spans="4:4">
      <c r="D1069" s="131"/>
    </row>
    <row r="1070" spans="4:4">
      <c r="D1070" s="131"/>
    </row>
    <row r="1071" spans="4:4">
      <c r="D1071" s="131"/>
    </row>
    <row r="1072" spans="4:4">
      <c r="D1072" s="131"/>
    </row>
    <row r="1073" spans="4:4">
      <c r="D1073" s="131"/>
    </row>
    <row r="1074" spans="4:4">
      <c r="D1074" s="131"/>
    </row>
    <row r="1075" spans="4:4">
      <c r="D1075" s="131"/>
    </row>
    <row r="1076" spans="4:4">
      <c r="D1076" s="131"/>
    </row>
    <row r="1077" spans="4:4">
      <c r="D1077" s="131"/>
    </row>
    <row r="1078" spans="4:4">
      <c r="D1078" s="131"/>
    </row>
    <row r="1079" spans="4:4">
      <c r="D1079" s="131"/>
    </row>
    <row r="1080" spans="4:4">
      <c r="D1080" s="131"/>
    </row>
    <row r="1081" spans="4:4">
      <c r="D1081" s="131"/>
    </row>
    <row r="1082" spans="4:4">
      <c r="D1082" s="131"/>
    </row>
    <row r="1083" spans="4:4">
      <c r="D1083" s="131"/>
    </row>
    <row r="1084" spans="4:4">
      <c r="D1084" s="131"/>
    </row>
    <row r="1085" spans="4:4">
      <c r="D1085" s="131"/>
    </row>
    <row r="1086" spans="4:4">
      <c r="D1086" s="131"/>
    </row>
    <row r="1087" spans="4:4">
      <c r="D1087" s="131"/>
    </row>
    <row r="1088" spans="4:4">
      <c r="D1088" s="131"/>
    </row>
    <row r="1089" spans="4:4">
      <c r="D1089" s="131"/>
    </row>
    <row r="1090" spans="4:4">
      <c r="D1090" s="131"/>
    </row>
    <row r="1091" spans="4:4">
      <c r="D1091" s="131"/>
    </row>
    <row r="1092" spans="4:4">
      <c r="D1092" s="131"/>
    </row>
    <row r="1093" spans="4:4">
      <c r="D1093" s="131"/>
    </row>
    <row r="1094" spans="4:4">
      <c r="D1094" s="131"/>
    </row>
    <row r="1095" spans="4:4">
      <c r="D1095" s="131"/>
    </row>
    <row r="1096" spans="4:4">
      <c r="D1096" s="131"/>
    </row>
    <row r="1097" spans="4:4">
      <c r="D1097" s="131"/>
    </row>
    <row r="1098" spans="4:4">
      <c r="D1098" s="131"/>
    </row>
    <row r="1099" spans="4:4">
      <c r="D1099" s="131"/>
    </row>
    <row r="1100" spans="4:4">
      <c r="D1100" s="131"/>
    </row>
    <row r="1101" spans="4:4">
      <c r="D1101" s="131"/>
    </row>
    <row r="1102" spans="4:4">
      <c r="D1102" s="131"/>
    </row>
    <row r="1103" spans="4:4">
      <c r="D1103" s="131"/>
    </row>
    <row r="1104" spans="4:4">
      <c r="D1104" s="131"/>
    </row>
    <row r="1105" spans="4:4">
      <c r="D1105" s="131"/>
    </row>
    <row r="1106" spans="4:4">
      <c r="D1106" s="131"/>
    </row>
    <row r="1107" spans="4:4">
      <c r="D1107" s="131"/>
    </row>
    <row r="1108" spans="4:4">
      <c r="D1108" s="131"/>
    </row>
    <row r="1109" spans="4:4">
      <c r="D1109" s="131"/>
    </row>
    <row r="1110" spans="4:4">
      <c r="D1110" s="131"/>
    </row>
    <row r="1111" spans="4:4">
      <c r="D1111" s="131"/>
    </row>
    <row r="1112" spans="4:4">
      <c r="D1112" s="131"/>
    </row>
    <row r="1113" spans="4:4">
      <c r="D1113" s="131"/>
    </row>
    <row r="1114" spans="4:4">
      <c r="D1114" s="131"/>
    </row>
    <row r="1115" spans="4:4">
      <c r="D1115" s="131"/>
    </row>
    <row r="1116" spans="4:4">
      <c r="D1116" s="131"/>
    </row>
    <row r="1117" spans="4:4">
      <c r="D1117" s="131"/>
    </row>
    <row r="1118" spans="4:4">
      <c r="D1118" s="131"/>
    </row>
    <row r="1119" spans="4:4">
      <c r="D1119" s="131"/>
    </row>
    <row r="1120" spans="4:4">
      <c r="D1120" s="131"/>
    </row>
    <row r="1121" spans="4:4">
      <c r="D1121" s="131"/>
    </row>
    <row r="1122" spans="4:4">
      <c r="D1122" s="131"/>
    </row>
    <row r="1123" spans="4:4">
      <c r="D1123" s="131"/>
    </row>
    <row r="1124" spans="4:4">
      <c r="D1124" s="131"/>
    </row>
    <row r="1125" spans="4:4">
      <c r="D1125" s="131"/>
    </row>
    <row r="1126" spans="4:4">
      <c r="D1126" s="131"/>
    </row>
    <row r="1127" spans="4:4">
      <c r="D1127" s="131"/>
    </row>
    <row r="1128" spans="4:4">
      <c r="D1128" s="131"/>
    </row>
    <row r="1129" spans="4:4">
      <c r="D1129" s="131"/>
    </row>
    <row r="1130" spans="4:4">
      <c r="D1130" s="131"/>
    </row>
    <row r="1131" spans="4:4">
      <c r="D1131" s="131"/>
    </row>
    <row r="1132" spans="4:4">
      <c r="D1132" s="131"/>
    </row>
    <row r="1133" spans="4:4">
      <c r="D1133" s="131"/>
    </row>
    <row r="1134" spans="4:4">
      <c r="D1134" s="131"/>
    </row>
    <row r="1135" spans="4:4">
      <c r="D1135" s="131"/>
    </row>
    <row r="1136" spans="4:4">
      <c r="D1136" s="131"/>
    </row>
    <row r="1137" spans="4:4">
      <c r="D1137" s="131"/>
    </row>
    <row r="1138" spans="4:4">
      <c r="D1138" s="131"/>
    </row>
    <row r="1139" spans="4:4">
      <c r="D1139" s="131"/>
    </row>
    <row r="1140" spans="4:4">
      <c r="D1140" s="131"/>
    </row>
    <row r="1141" spans="4:4">
      <c r="D1141" s="131"/>
    </row>
    <row r="1142" spans="4:4">
      <c r="D1142" s="131"/>
    </row>
    <row r="1143" spans="4:4">
      <c r="D1143" s="131"/>
    </row>
    <row r="1144" spans="4:4">
      <c r="D1144" s="131"/>
    </row>
    <row r="1145" spans="4:4">
      <c r="D1145" s="131"/>
    </row>
    <row r="1146" spans="4:4">
      <c r="D1146" s="131"/>
    </row>
    <row r="1147" spans="4:4">
      <c r="D1147" s="131"/>
    </row>
    <row r="1148" spans="4:4">
      <c r="D1148" s="131"/>
    </row>
    <row r="1149" spans="4:4">
      <c r="D1149" s="131"/>
    </row>
    <row r="1150" spans="4:4">
      <c r="D1150" s="131"/>
    </row>
    <row r="1151" spans="4:4">
      <c r="D1151" s="131"/>
    </row>
    <row r="1152" spans="4:4">
      <c r="D1152" s="131"/>
    </row>
    <row r="1153" spans="4:4">
      <c r="D1153" s="131"/>
    </row>
    <row r="1154" spans="4:4">
      <c r="D1154" s="131"/>
    </row>
    <row r="1155" spans="4:4">
      <c r="D1155" s="131"/>
    </row>
    <row r="1156" spans="4:4">
      <c r="D1156" s="131"/>
    </row>
    <row r="1157" spans="4:4">
      <c r="D1157" s="131"/>
    </row>
    <row r="1158" spans="4:4">
      <c r="D1158" s="131"/>
    </row>
    <row r="1159" spans="4:4">
      <c r="D1159" s="131"/>
    </row>
    <row r="1160" spans="4:4">
      <c r="D1160" s="131"/>
    </row>
    <row r="1161" spans="4:4">
      <c r="D1161" s="131"/>
    </row>
    <row r="1162" spans="4:4">
      <c r="D1162" s="131"/>
    </row>
    <row r="1163" spans="4:4">
      <c r="D1163" s="131"/>
    </row>
    <row r="1164" spans="4:4">
      <c r="D1164" s="131"/>
    </row>
    <row r="1165" spans="4:4">
      <c r="D1165" s="131"/>
    </row>
    <row r="1166" spans="4:4">
      <c r="D1166" s="131"/>
    </row>
    <row r="1167" spans="4:4">
      <c r="D1167" s="131"/>
    </row>
    <row r="1168" spans="4:4">
      <c r="D1168" s="131"/>
    </row>
    <row r="1169" spans="4:4">
      <c r="D1169" s="131"/>
    </row>
    <row r="1170" spans="4:4">
      <c r="D1170" s="131"/>
    </row>
    <row r="1171" spans="4:4">
      <c r="D1171" s="131"/>
    </row>
    <row r="1172" spans="4:4">
      <c r="D1172" s="131"/>
    </row>
    <row r="1173" spans="4:4">
      <c r="D1173" s="131"/>
    </row>
    <row r="1174" spans="4:4">
      <c r="D1174" s="131"/>
    </row>
    <row r="1175" spans="4:4">
      <c r="D1175" s="131"/>
    </row>
    <row r="1176" spans="4:4">
      <c r="D1176" s="131"/>
    </row>
    <row r="1177" spans="4:4">
      <c r="D1177" s="131"/>
    </row>
    <row r="1178" spans="4:4">
      <c r="D1178" s="131"/>
    </row>
    <row r="1179" spans="4:4">
      <c r="D1179" s="131"/>
    </row>
    <row r="1180" spans="4:4">
      <c r="D1180" s="131"/>
    </row>
    <row r="1181" spans="4:4">
      <c r="D1181" s="131"/>
    </row>
    <row r="1182" spans="4:4">
      <c r="D1182" s="131"/>
    </row>
    <row r="1183" spans="4:4">
      <c r="D1183" s="131"/>
    </row>
    <row r="1184" spans="4:4">
      <c r="D1184" s="131"/>
    </row>
    <row r="1185" spans="4:4">
      <c r="D1185" s="131"/>
    </row>
    <row r="1186" spans="4:4">
      <c r="D1186" s="131"/>
    </row>
    <row r="1187" spans="4:4">
      <c r="D1187" s="131"/>
    </row>
    <row r="1188" spans="4:4">
      <c r="D1188" s="131"/>
    </row>
    <row r="1189" spans="4:4">
      <c r="D1189" s="131"/>
    </row>
    <row r="1190" spans="4:4">
      <c r="D1190" s="131"/>
    </row>
    <row r="1191" spans="4:4">
      <c r="D1191" s="131"/>
    </row>
    <row r="1192" spans="4:4">
      <c r="D1192" s="131"/>
    </row>
    <row r="1193" spans="4:4">
      <c r="D1193" s="131"/>
    </row>
    <row r="1194" spans="4:4">
      <c r="D1194" s="131"/>
    </row>
    <row r="1195" spans="4:4">
      <c r="D1195" s="131"/>
    </row>
    <row r="1196" spans="4:4">
      <c r="D1196" s="131"/>
    </row>
    <row r="1197" spans="4:4">
      <c r="D1197" s="131"/>
    </row>
    <row r="1198" spans="4:4">
      <c r="D1198" s="131"/>
    </row>
    <row r="1199" spans="4:4">
      <c r="D1199" s="131"/>
    </row>
    <row r="1200" spans="4:4">
      <c r="D1200" s="131"/>
    </row>
    <row r="1201" spans="4:4">
      <c r="D1201" s="131"/>
    </row>
    <row r="1202" spans="4:4">
      <c r="D1202" s="131"/>
    </row>
    <row r="1203" spans="4:4">
      <c r="D1203" s="131"/>
    </row>
    <row r="1204" spans="4:4">
      <c r="D1204" s="131"/>
    </row>
    <row r="1205" spans="4:4">
      <c r="D1205" s="131"/>
    </row>
    <row r="1206" spans="4:4">
      <c r="D1206" s="131"/>
    </row>
    <row r="1207" spans="4:4">
      <c r="D1207" s="131"/>
    </row>
    <row r="1208" spans="4:4">
      <c r="D1208" s="131"/>
    </row>
    <row r="1209" spans="4:4">
      <c r="D1209" s="131"/>
    </row>
    <row r="1210" spans="4:4">
      <c r="D1210" s="131"/>
    </row>
    <row r="1211" spans="4:4">
      <c r="D1211" s="131"/>
    </row>
    <row r="1212" spans="4:4">
      <c r="D1212" s="131"/>
    </row>
    <row r="1213" spans="4:4">
      <c r="D1213" s="131"/>
    </row>
    <row r="1214" spans="4:4">
      <c r="D1214" s="131"/>
    </row>
    <row r="1215" spans="4:4">
      <c r="D1215" s="131"/>
    </row>
    <row r="1216" spans="4:4">
      <c r="D1216" s="131"/>
    </row>
    <row r="1217" spans="4:4">
      <c r="D1217" s="131"/>
    </row>
    <row r="1218" spans="4:4">
      <c r="D1218" s="131"/>
    </row>
    <row r="1219" spans="4:4">
      <c r="D1219" s="131"/>
    </row>
    <row r="1220" spans="4:4">
      <c r="D1220" s="131"/>
    </row>
    <row r="1221" spans="4:4">
      <c r="D1221" s="131"/>
    </row>
    <row r="1222" spans="4:4">
      <c r="D1222" s="131"/>
    </row>
    <row r="1223" spans="4:4">
      <c r="D1223" s="131"/>
    </row>
    <row r="1224" spans="4:4">
      <c r="D1224" s="131"/>
    </row>
    <row r="1225" spans="4:4">
      <c r="D1225" s="131"/>
    </row>
    <row r="1226" spans="4:4">
      <c r="D1226" s="131"/>
    </row>
    <row r="1227" spans="4:4">
      <c r="D1227" s="131"/>
    </row>
    <row r="1228" spans="4:4">
      <c r="D1228" s="131"/>
    </row>
    <row r="1229" spans="4:4">
      <c r="D1229" s="131"/>
    </row>
    <row r="1230" spans="4:4">
      <c r="D1230" s="131"/>
    </row>
    <row r="1231" spans="4:4">
      <c r="D1231" s="131"/>
    </row>
    <row r="1232" spans="4:4">
      <c r="D1232" s="131"/>
    </row>
    <row r="1233" spans="4:4">
      <c r="D1233" s="131"/>
    </row>
    <row r="1234" spans="4:4">
      <c r="D1234" s="131"/>
    </row>
    <row r="1235" spans="4:4">
      <c r="D1235" s="131"/>
    </row>
    <row r="1236" spans="4:4">
      <c r="D1236" s="131"/>
    </row>
    <row r="1237" spans="4:4">
      <c r="D1237" s="131"/>
    </row>
    <row r="1238" spans="4:4">
      <c r="D1238" s="131"/>
    </row>
    <row r="1239" spans="4:4">
      <c r="D1239" s="131"/>
    </row>
    <row r="1240" spans="4:4">
      <c r="D1240" s="131"/>
    </row>
    <row r="1241" spans="4:4">
      <c r="D1241" s="131"/>
    </row>
    <row r="1242" spans="4:4">
      <c r="D1242" s="131"/>
    </row>
    <row r="1243" spans="4:4">
      <c r="D1243" s="131"/>
    </row>
    <row r="1244" spans="4:4">
      <c r="D1244" s="131"/>
    </row>
    <row r="1245" spans="4:4">
      <c r="D1245" s="131"/>
    </row>
    <row r="1246" spans="4:4">
      <c r="D1246" s="131"/>
    </row>
    <row r="1247" spans="4:4">
      <c r="D1247" s="131"/>
    </row>
    <row r="1248" spans="4:4">
      <c r="D1248" s="131"/>
    </row>
    <row r="1249" spans="4:4">
      <c r="D1249" s="131"/>
    </row>
    <row r="1250" spans="4:4">
      <c r="D1250" s="131"/>
    </row>
    <row r="1251" spans="4:4">
      <c r="D1251" s="131"/>
    </row>
    <row r="1252" spans="4:4">
      <c r="D1252" s="131"/>
    </row>
    <row r="1253" spans="4:4">
      <c r="D1253" s="131"/>
    </row>
    <row r="1254" spans="4:4">
      <c r="D1254" s="131"/>
    </row>
    <row r="1255" spans="4:4">
      <c r="D1255" s="131"/>
    </row>
    <row r="1256" spans="4:4">
      <c r="D1256" s="131"/>
    </row>
    <row r="1257" spans="4:4">
      <c r="D1257" s="131"/>
    </row>
    <row r="1258" spans="4:4">
      <c r="D1258" s="131"/>
    </row>
    <row r="1259" spans="4:4">
      <c r="D1259" s="131"/>
    </row>
    <row r="1260" spans="4:4">
      <c r="D1260" s="131"/>
    </row>
    <row r="1261" spans="4:4">
      <c r="D1261" s="131"/>
    </row>
    <row r="1262" spans="4:4">
      <c r="D1262" s="131"/>
    </row>
    <row r="1263" spans="4:4">
      <c r="D1263" s="131"/>
    </row>
    <row r="1264" spans="4:4">
      <c r="D1264" s="131"/>
    </row>
    <row r="1265" spans="4:4">
      <c r="D1265" s="131"/>
    </row>
    <row r="1266" spans="4:4">
      <c r="D1266" s="131"/>
    </row>
    <row r="1267" spans="4:4">
      <c r="D1267" s="131"/>
    </row>
    <row r="1268" spans="4:4">
      <c r="D1268" s="131"/>
    </row>
    <row r="1269" spans="4:4">
      <c r="D1269" s="131"/>
    </row>
    <row r="1270" spans="4:4">
      <c r="D1270" s="131"/>
    </row>
    <row r="1271" spans="4:4">
      <c r="D1271" s="131"/>
    </row>
    <row r="1272" spans="4:4">
      <c r="D1272" s="131"/>
    </row>
    <row r="1273" spans="4:4">
      <c r="D1273" s="131"/>
    </row>
    <row r="1274" spans="4:4">
      <c r="D1274" s="131"/>
    </row>
    <row r="1275" spans="4:4">
      <c r="D1275" s="131"/>
    </row>
    <row r="1276" spans="4:4">
      <c r="D1276" s="131"/>
    </row>
    <row r="1277" spans="4:4">
      <c r="D1277" s="131"/>
    </row>
    <row r="1278" spans="4:4">
      <c r="D1278" s="131"/>
    </row>
    <row r="1279" spans="4:4">
      <c r="D1279" s="131"/>
    </row>
    <row r="1280" spans="4:4">
      <c r="D1280" s="131"/>
    </row>
    <row r="1281" spans="4:4">
      <c r="D1281" s="131"/>
    </row>
    <row r="1282" spans="4:4">
      <c r="D1282" s="131"/>
    </row>
    <row r="1283" spans="4:4">
      <c r="D1283" s="131"/>
    </row>
    <row r="1284" spans="4:4">
      <c r="D1284" s="131"/>
    </row>
    <row r="1285" spans="4:4">
      <c r="D1285" s="131"/>
    </row>
    <row r="1286" spans="4:4">
      <c r="D1286" s="131"/>
    </row>
    <row r="1287" spans="4:4">
      <c r="D1287" s="131"/>
    </row>
    <row r="1288" spans="4:4">
      <c r="D1288" s="131"/>
    </row>
    <row r="1289" spans="4:4">
      <c r="D1289" s="131"/>
    </row>
    <row r="1290" spans="4:4">
      <c r="D1290" s="131"/>
    </row>
    <row r="1291" spans="4:4">
      <c r="D1291" s="131"/>
    </row>
    <row r="1292" spans="4:4">
      <c r="D1292" s="131"/>
    </row>
    <row r="1293" spans="4:4">
      <c r="D1293" s="131"/>
    </row>
    <row r="1294" spans="4:4">
      <c r="D1294" s="131"/>
    </row>
    <row r="1295" spans="4:4">
      <c r="D1295" s="131"/>
    </row>
    <row r="1296" spans="4:4">
      <c r="D1296" s="131"/>
    </row>
    <row r="1297" spans="4:4">
      <c r="D1297" s="131"/>
    </row>
    <row r="1298" spans="4:4">
      <c r="D1298" s="131"/>
    </row>
    <row r="1299" spans="4:4">
      <c r="D1299" s="131"/>
    </row>
    <row r="1300" spans="4:4">
      <c r="D1300" s="131"/>
    </row>
    <row r="1301" spans="4:4">
      <c r="D1301" s="131"/>
    </row>
    <row r="1302" spans="4:4">
      <c r="D1302" s="131"/>
    </row>
    <row r="1303" spans="4:4">
      <c r="D1303" s="131"/>
    </row>
    <row r="1304" spans="4:4">
      <c r="D1304" s="131"/>
    </row>
    <row r="1305" spans="4:4">
      <c r="D1305" s="131"/>
    </row>
    <row r="1306" spans="4:4">
      <c r="D1306" s="131"/>
    </row>
    <row r="1307" spans="4:4">
      <c r="D1307" s="131"/>
    </row>
    <row r="1308" spans="4:4">
      <c r="D1308" s="131"/>
    </row>
    <row r="1309" spans="4:4">
      <c r="D1309" s="131"/>
    </row>
    <row r="1310" spans="4:4">
      <c r="D1310" s="131"/>
    </row>
    <row r="1311" spans="4:4">
      <c r="D1311" s="131"/>
    </row>
    <row r="1312" spans="4:4">
      <c r="D1312" s="131"/>
    </row>
    <row r="1313" spans="4:4">
      <c r="D1313" s="131"/>
    </row>
    <row r="1314" spans="4:4">
      <c r="D1314" s="131"/>
    </row>
    <row r="1315" spans="4:4">
      <c r="D1315" s="131"/>
    </row>
    <row r="1316" spans="4:4">
      <c r="D1316" s="131"/>
    </row>
    <row r="1317" spans="4:4">
      <c r="D1317" s="131"/>
    </row>
    <row r="1318" spans="4:4">
      <c r="D1318" s="131"/>
    </row>
    <row r="1319" spans="4:4">
      <c r="D1319" s="131"/>
    </row>
    <row r="1320" spans="4:4">
      <c r="D1320" s="131"/>
    </row>
    <row r="1321" spans="4:4">
      <c r="D1321" s="131"/>
    </row>
    <row r="1322" spans="4:4">
      <c r="D1322" s="131"/>
    </row>
    <row r="1323" spans="4:4">
      <c r="D1323" s="131"/>
    </row>
    <row r="1324" spans="4:4">
      <c r="D1324" s="131"/>
    </row>
    <row r="1325" spans="4:4">
      <c r="D1325" s="131"/>
    </row>
    <row r="1326" spans="4:4">
      <c r="D1326" s="131"/>
    </row>
    <row r="1327" spans="4:4">
      <c r="D1327" s="131"/>
    </row>
    <row r="1328" spans="4:4">
      <c r="D1328" s="131"/>
    </row>
    <row r="1329" spans="4:4">
      <c r="D1329" s="131"/>
    </row>
    <row r="1330" spans="4:4">
      <c r="D1330" s="131"/>
    </row>
    <row r="1331" spans="4:4">
      <c r="D1331" s="131"/>
    </row>
    <row r="1332" spans="4:4">
      <c r="D1332" s="131"/>
    </row>
    <row r="1333" spans="4:4">
      <c r="D1333" s="131"/>
    </row>
    <row r="1334" spans="4:4">
      <c r="D1334" s="131"/>
    </row>
    <row r="1335" spans="4:4">
      <c r="D1335" s="131"/>
    </row>
    <row r="1336" spans="4:4">
      <c r="D1336" s="131"/>
    </row>
    <row r="1337" spans="4:4">
      <c r="D1337" s="131"/>
    </row>
    <row r="1338" spans="4:4">
      <c r="D1338" s="131"/>
    </row>
    <row r="1339" spans="4:4">
      <c r="D1339" s="131"/>
    </row>
    <row r="1340" spans="4:4">
      <c r="D1340" s="131"/>
    </row>
    <row r="1341" spans="4:4">
      <c r="D1341" s="131"/>
    </row>
    <row r="1342" spans="4:4">
      <c r="D1342" s="131"/>
    </row>
    <row r="1343" spans="4:4">
      <c r="D1343" s="131"/>
    </row>
    <row r="1344" spans="4:4">
      <c r="D1344" s="131"/>
    </row>
    <row r="1345" spans="4:4">
      <c r="D1345" s="131"/>
    </row>
    <row r="1346" spans="4:4">
      <c r="D1346" s="131"/>
    </row>
    <row r="1347" spans="4:4">
      <c r="D1347" s="131"/>
    </row>
    <row r="1348" spans="4:4">
      <c r="D1348" s="131"/>
    </row>
    <row r="1349" spans="4:4">
      <c r="D1349" s="131"/>
    </row>
    <row r="1350" spans="4:4">
      <c r="D1350" s="131"/>
    </row>
    <row r="1351" spans="4:4">
      <c r="D1351" s="131"/>
    </row>
    <row r="1352" spans="4:4">
      <c r="D1352" s="131"/>
    </row>
    <row r="1353" spans="4:4">
      <c r="D1353" s="131"/>
    </row>
    <row r="1354" spans="4:4">
      <c r="D1354" s="131"/>
    </row>
    <row r="1355" spans="4:4">
      <c r="D1355" s="131"/>
    </row>
    <row r="1356" spans="4:4">
      <c r="D1356" s="131"/>
    </row>
    <row r="1357" spans="4:4">
      <c r="D1357" s="131"/>
    </row>
    <row r="1358" spans="4:4">
      <c r="D1358" s="131"/>
    </row>
    <row r="1359" spans="4:4">
      <c r="D1359" s="131"/>
    </row>
    <row r="1360" spans="4:4">
      <c r="D1360" s="131"/>
    </row>
    <row r="1361" spans="4:4">
      <c r="D1361" s="131"/>
    </row>
    <row r="1362" spans="4:4">
      <c r="D1362" s="131"/>
    </row>
    <row r="1363" spans="4:4">
      <c r="D1363" s="131"/>
    </row>
    <row r="1364" spans="4:4">
      <c r="D1364" s="131"/>
    </row>
    <row r="1365" spans="4:4">
      <c r="D1365" s="131"/>
    </row>
    <row r="1366" spans="4:4">
      <c r="D1366" s="131"/>
    </row>
    <row r="1367" spans="4:4">
      <c r="D1367" s="131"/>
    </row>
    <row r="1368" spans="4:4">
      <c r="D1368" s="131"/>
    </row>
    <row r="1369" spans="4:4">
      <c r="D1369" s="131"/>
    </row>
    <row r="1370" spans="4:4">
      <c r="D1370" s="131"/>
    </row>
    <row r="1371" spans="4:4">
      <c r="D1371" s="131"/>
    </row>
    <row r="1372" spans="4:4">
      <c r="D1372" s="131"/>
    </row>
    <row r="1373" spans="4:4">
      <c r="D1373" s="131"/>
    </row>
    <row r="1374" spans="4:4">
      <c r="D1374" s="131"/>
    </row>
    <row r="1375" spans="4:4">
      <c r="D1375" s="131"/>
    </row>
    <row r="1376" spans="4:4">
      <c r="D1376" s="131"/>
    </row>
    <row r="1377" spans="4:4">
      <c r="D1377" s="131"/>
    </row>
    <row r="1378" spans="4:4">
      <c r="D1378" s="131"/>
    </row>
    <row r="1379" spans="4:4">
      <c r="D1379" s="131"/>
    </row>
    <row r="1380" spans="4:4">
      <c r="D1380" s="131"/>
    </row>
    <row r="1381" spans="4:4">
      <c r="D1381" s="131"/>
    </row>
    <row r="1382" spans="4:4">
      <c r="D1382" s="131"/>
    </row>
    <row r="1383" spans="4:4">
      <c r="D1383" s="131"/>
    </row>
    <row r="1384" spans="4:4">
      <c r="D1384" s="131"/>
    </row>
    <row r="1385" spans="4:4">
      <c r="D1385" s="131"/>
    </row>
    <row r="1386" spans="4:4">
      <c r="D1386" s="131"/>
    </row>
    <row r="1387" spans="4:4">
      <c r="D1387" s="131"/>
    </row>
    <row r="1388" spans="4:4">
      <c r="D1388" s="131"/>
    </row>
    <row r="1389" spans="4:4">
      <c r="D1389" s="131"/>
    </row>
    <row r="1390" spans="4:4">
      <c r="D1390" s="131"/>
    </row>
    <row r="1391" spans="4:4">
      <c r="D1391" s="131"/>
    </row>
    <row r="1392" spans="4:4">
      <c r="D1392" s="131"/>
    </row>
    <row r="1393" spans="4:4">
      <c r="D1393" s="131"/>
    </row>
    <row r="1394" spans="4:4">
      <c r="D1394" s="131"/>
    </row>
    <row r="1395" spans="4:4">
      <c r="D1395" s="131"/>
    </row>
    <row r="1396" spans="4:4">
      <c r="D1396" s="131"/>
    </row>
    <row r="1397" spans="4:4">
      <c r="D1397" s="131"/>
    </row>
    <row r="1398" spans="4:4">
      <c r="D1398" s="131"/>
    </row>
    <row r="1399" spans="4:4">
      <c r="D1399" s="131"/>
    </row>
    <row r="1400" spans="4:4">
      <c r="D1400" s="131"/>
    </row>
    <row r="1401" spans="4:4">
      <c r="D1401" s="131"/>
    </row>
    <row r="1402" spans="4:4">
      <c r="D1402" s="131"/>
    </row>
    <row r="1403" spans="4:4">
      <c r="D1403" s="131"/>
    </row>
    <row r="1404" spans="4:4">
      <c r="D1404" s="131"/>
    </row>
    <row r="1405" spans="4:4">
      <c r="D1405" s="131"/>
    </row>
    <row r="1406" spans="4:4">
      <c r="D1406" s="131"/>
    </row>
    <row r="1407" spans="4:4">
      <c r="D1407" s="131"/>
    </row>
    <row r="1408" spans="4:4">
      <c r="D1408" s="131"/>
    </row>
    <row r="1409" spans="4:4">
      <c r="D1409" s="131"/>
    </row>
    <row r="1410" spans="4:4">
      <c r="D1410" s="131"/>
    </row>
    <row r="1411" spans="4:4">
      <c r="D1411" s="131"/>
    </row>
    <row r="1412" spans="4:4">
      <c r="D1412" s="131"/>
    </row>
    <row r="1413" spans="4:4">
      <c r="D1413" s="131"/>
    </row>
    <row r="1414" spans="4:4">
      <c r="D1414" s="131"/>
    </row>
    <row r="1415" spans="4:4">
      <c r="D1415" s="131"/>
    </row>
    <row r="1416" spans="4:4">
      <c r="D1416" s="131"/>
    </row>
    <row r="1417" spans="4:4">
      <c r="D1417" s="131"/>
    </row>
    <row r="1418" spans="4:4">
      <c r="D1418" s="131"/>
    </row>
    <row r="1419" spans="4:4">
      <c r="D1419" s="131"/>
    </row>
    <row r="1420" spans="4:4">
      <c r="D1420" s="131"/>
    </row>
    <row r="1421" spans="4:4">
      <c r="D1421" s="131"/>
    </row>
    <row r="1422" spans="4:4">
      <c r="D1422" s="131"/>
    </row>
    <row r="1423" spans="4:4">
      <c r="D1423" s="131"/>
    </row>
    <row r="1424" spans="4:4">
      <c r="D1424" s="131"/>
    </row>
    <row r="1425" spans="4:4">
      <c r="D1425" s="131"/>
    </row>
    <row r="1426" spans="4:4">
      <c r="D1426" s="131"/>
    </row>
    <row r="1427" spans="4:4">
      <c r="D1427" s="131"/>
    </row>
    <row r="1428" spans="4:4">
      <c r="D1428" s="131"/>
    </row>
    <row r="1429" spans="4:4">
      <c r="D1429" s="131"/>
    </row>
    <row r="1430" spans="4:4">
      <c r="D1430" s="131"/>
    </row>
    <row r="1431" spans="4:4">
      <c r="D1431" s="131"/>
    </row>
    <row r="1432" spans="4:4">
      <c r="D1432" s="131"/>
    </row>
    <row r="1433" spans="4:4">
      <c r="D1433" s="131"/>
    </row>
    <row r="1434" spans="4:4">
      <c r="D1434" s="131"/>
    </row>
    <row r="1435" spans="4:4">
      <c r="D1435" s="131"/>
    </row>
    <row r="1436" spans="4:4">
      <c r="D1436" s="131"/>
    </row>
    <row r="1437" spans="4:4">
      <c r="D1437" s="131"/>
    </row>
    <row r="1438" spans="4:4">
      <c r="D1438" s="131"/>
    </row>
    <row r="1439" spans="4:4">
      <c r="D1439" s="131"/>
    </row>
    <row r="1440" spans="4:4">
      <c r="D1440" s="131"/>
    </row>
    <row r="1441" spans="4:4">
      <c r="D1441" s="131"/>
    </row>
    <row r="1442" spans="4:4">
      <c r="D1442" s="131"/>
    </row>
    <row r="1443" spans="4:4">
      <c r="D1443" s="131"/>
    </row>
    <row r="1444" spans="4:4">
      <c r="D1444" s="131"/>
    </row>
    <row r="1445" spans="4:4">
      <c r="D1445" s="131"/>
    </row>
    <row r="1446" spans="4:4">
      <c r="D1446" s="131"/>
    </row>
    <row r="1447" spans="4:4">
      <c r="D1447" s="131"/>
    </row>
    <row r="1448" spans="4:4">
      <c r="D1448" s="131"/>
    </row>
    <row r="1449" spans="4:4">
      <c r="D1449" s="131"/>
    </row>
    <row r="1450" spans="4:4">
      <c r="D1450" s="131"/>
    </row>
    <row r="1451" spans="4:4">
      <c r="D1451" s="131"/>
    </row>
    <row r="1452" spans="4:4">
      <c r="D1452" s="131"/>
    </row>
    <row r="1453" spans="4:4">
      <c r="D1453" s="131"/>
    </row>
    <row r="1454" spans="4:4">
      <c r="D1454" s="131"/>
    </row>
    <row r="1455" spans="4:4">
      <c r="D1455" s="131"/>
    </row>
    <row r="1456" spans="4:4">
      <c r="D1456" s="131"/>
    </row>
    <row r="1457" spans="4:4">
      <c r="D1457" s="131"/>
    </row>
    <row r="1458" spans="4:4">
      <c r="D1458" s="131"/>
    </row>
    <row r="1459" spans="4:4">
      <c r="D1459" s="131"/>
    </row>
    <row r="1460" spans="4:4">
      <c r="D1460" s="131"/>
    </row>
    <row r="1461" spans="4:4">
      <c r="D1461" s="131"/>
    </row>
    <row r="1462" spans="4:4">
      <c r="D1462" s="131"/>
    </row>
    <row r="1463" spans="4:4">
      <c r="D1463" s="131"/>
    </row>
    <row r="1464" spans="4:4">
      <c r="D1464" s="131"/>
    </row>
    <row r="1465" spans="4:4">
      <c r="D1465" s="131"/>
    </row>
    <row r="1466" spans="4:4">
      <c r="D1466" s="131"/>
    </row>
    <row r="1467" spans="4:4">
      <c r="D1467" s="131"/>
    </row>
    <row r="1468" spans="4:4">
      <c r="D1468" s="131"/>
    </row>
    <row r="1469" spans="4:4">
      <c r="D1469" s="131"/>
    </row>
    <row r="1470" spans="4:4">
      <c r="D1470" s="131"/>
    </row>
    <row r="1471" spans="4:4">
      <c r="D1471" s="131"/>
    </row>
    <row r="1472" spans="4:4">
      <c r="D1472" s="131"/>
    </row>
    <row r="1473" spans="4:4">
      <c r="D1473" s="131"/>
    </row>
    <row r="1474" spans="4:4">
      <c r="D1474" s="131"/>
    </row>
    <row r="1475" spans="4:4">
      <c r="D1475" s="131"/>
    </row>
    <row r="1476" spans="4:4">
      <c r="D1476" s="131"/>
    </row>
    <row r="1477" spans="4:4">
      <c r="D1477" s="131"/>
    </row>
    <row r="1478" spans="4:4">
      <c r="D1478" s="131"/>
    </row>
    <row r="1479" spans="4:4">
      <c r="D1479" s="131"/>
    </row>
    <row r="1480" spans="4:4">
      <c r="D1480" s="131"/>
    </row>
    <row r="1481" spans="4:4">
      <c r="D1481" s="131"/>
    </row>
    <row r="1482" spans="4:4">
      <c r="D1482" s="131"/>
    </row>
    <row r="1483" spans="4:4">
      <c r="D1483" s="131"/>
    </row>
    <row r="1484" spans="4:4">
      <c r="D1484" s="131"/>
    </row>
    <row r="1485" spans="4:4">
      <c r="D1485" s="131"/>
    </row>
    <row r="1486" spans="4:4">
      <c r="D1486" s="131"/>
    </row>
    <row r="1487" spans="4:4">
      <c r="D1487" s="131"/>
    </row>
    <row r="1488" spans="4:4">
      <c r="D1488" s="131"/>
    </row>
    <row r="1489" spans="4:4">
      <c r="D1489" s="131"/>
    </row>
    <row r="1490" spans="4:4">
      <c r="D1490" s="131"/>
    </row>
    <row r="1491" spans="4:4">
      <c r="D1491" s="131"/>
    </row>
    <row r="1492" spans="4:4">
      <c r="D1492" s="131"/>
    </row>
    <row r="1493" spans="4:4">
      <c r="D1493" s="131"/>
    </row>
    <row r="1494" spans="4:4">
      <c r="D1494" s="131"/>
    </row>
    <row r="1495" spans="4:4">
      <c r="D1495" s="131"/>
    </row>
    <row r="1496" spans="4:4">
      <c r="D1496" s="131"/>
    </row>
    <row r="1497" spans="4:4">
      <c r="D1497" s="131"/>
    </row>
    <row r="1498" spans="4:4">
      <c r="D1498" s="131"/>
    </row>
    <row r="1499" spans="4:4">
      <c r="D1499" s="131"/>
    </row>
    <row r="1500" spans="4:4">
      <c r="D1500" s="131"/>
    </row>
    <row r="1501" spans="4:4">
      <c r="D1501" s="131"/>
    </row>
    <row r="1502" spans="4:4">
      <c r="D1502" s="131"/>
    </row>
    <row r="1503" spans="4:4">
      <c r="D1503" s="131"/>
    </row>
    <row r="1504" spans="4:4">
      <c r="D1504" s="131"/>
    </row>
    <row r="1505" spans="4:4">
      <c r="D1505" s="131"/>
    </row>
    <row r="1506" spans="4:4">
      <c r="D1506" s="131"/>
    </row>
    <row r="1507" spans="4:4">
      <c r="D1507" s="131"/>
    </row>
    <row r="1508" spans="4:4">
      <c r="D1508" s="131"/>
    </row>
    <row r="1509" spans="4:4">
      <c r="D1509" s="131"/>
    </row>
    <row r="1510" spans="4:4">
      <c r="D1510" s="131"/>
    </row>
    <row r="1511" spans="4:4">
      <c r="D1511" s="131"/>
    </row>
    <row r="1512" spans="4:4">
      <c r="D1512" s="131"/>
    </row>
    <row r="1513" spans="4:4">
      <c r="D1513" s="131"/>
    </row>
    <row r="1514" spans="4:4">
      <c r="D1514" s="131"/>
    </row>
    <row r="1515" spans="4:4">
      <c r="D1515" s="131"/>
    </row>
    <row r="1516" spans="4:4">
      <c r="D1516" s="131"/>
    </row>
    <row r="1517" spans="4:4">
      <c r="D1517" s="131"/>
    </row>
    <row r="1518" spans="4:4">
      <c r="D1518" s="131"/>
    </row>
    <row r="1519" spans="4:4">
      <c r="D1519" s="131"/>
    </row>
    <row r="1520" spans="4:4">
      <c r="D1520" s="131"/>
    </row>
    <row r="1521" spans="4:4">
      <c r="D1521" s="131"/>
    </row>
    <row r="1522" spans="4:4">
      <c r="D1522" s="131"/>
    </row>
    <row r="1523" spans="4:4">
      <c r="D1523" s="131"/>
    </row>
    <row r="1524" spans="4:4">
      <c r="D1524" s="131"/>
    </row>
    <row r="1525" spans="4:4">
      <c r="D1525" s="131"/>
    </row>
    <row r="1526" spans="4:4">
      <c r="D1526" s="131"/>
    </row>
    <row r="1527" spans="4:4">
      <c r="D1527" s="131"/>
    </row>
    <row r="1528" spans="4:4">
      <c r="D1528" s="131"/>
    </row>
    <row r="1529" spans="4:4">
      <c r="D1529" s="131"/>
    </row>
    <row r="1530" spans="4:4">
      <c r="D1530" s="131"/>
    </row>
    <row r="1531" spans="4:4">
      <c r="D1531" s="131"/>
    </row>
    <row r="1532" spans="4:4">
      <c r="D1532" s="131"/>
    </row>
    <row r="1533" spans="4:4">
      <c r="D1533" s="131"/>
    </row>
    <row r="1534" spans="4:4">
      <c r="D1534" s="131"/>
    </row>
    <row r="1535" spans="4:4">
      <c r="D1535" s="131"/>
    </row>
    <row r="1536" spans="4:4">
      <c r="D1536" s="131"/>
    </row>
    <row r="1537" spans="4:4">
      <c r="D1537" s="131"/>
    </row>
    <row r="1538" spans="4:4">
      <c r="D1538" s="131"/>
    </row>
    <row r="1539" spans="4:4">
      <c r="D1539" s="131"/>
    </row>
    <row r="1540" spans="4:4">
      <c r="D1540" s="131"/>
    </row>
    <row r="1541" spans="4:4">
      <c r="D1541" s="131"/>
    </row>
    <row r="1542" spans="4:4">
      <c r="D1542" s="131"/>
    </row>
    <row r="1543" spans="4:4">
      <c r="D1543" s="131"/>
    </row>
    <row r="1544" spans="4:4">
      <c r="D1544" s="131"/>
    </row>
    <row r="1545" spans="4:4">
      <c r="D1545" s="131"/>
    </row>
    <row r="1546" spans="4:4">
      <c r="D1546" s="131"/>
    </row>
    <row r="1547" spans="4:4">
      <c r="D1547" s="131"/>
    </row>
    <row r="1548" spans="4:4">
      <c r="D1548" s="131"/>
    </row>
    <row r="1549" spans="4:4">
      <c r="D1549" s="131"/>
    </row>
    <row r="1550" spans="4:4">
      <c r="D1550" s="131"/>
    </row>
    <row r="1551" spans="4:4">
      <c r="D1551" s="131"/>
    </row>
    <row r="1552" spans="4:4">
      <c r="D1552" s="131"/>
    </row>
    <row r="1553" spans="4:4">
      <c r="D1553" s="131"/>
    </row>
    <row r="1554" spans="4:4">
      <c r="D1554" s="131"/>
    </row>
    <row r="1555" spans="4:4">
      <c r="D1555" s="131"/>
    </row>
    <row r="1556" spans="4:4">
      <c r="D1556" s="131"/>
    </row>
    <row r="1557" spans="4:4">
      <c r="D1557" s="131"/>
    </row>
    <row r="1558" spans="4:4">
      <c r="D1558" s="131"/>
    </row>
    <row r="1559" spans="4:4">
      <c r="D1559" s="131"/>
    </row>
    <row r="1560" spans="4:4">
      <c r="D1560" s="131"/>
    </row>
    <row r="1561" spans="4:4">
      <c r="D1561" s="131"/>
    </row>
    <row r="1562" spans="4:4">
      <c r="D1562" s="131"/>
    </row>
    <row r="1563" spans="4:4">
      <c r="D1563" s="131"/>
    </row>
    <row r="1564" spans="4:4">
      <c r="D1564" s="131"/>
    </row>
    <row r="1565" spans="4:4">
      <c r="D1565" s="131"/>
    </row>
    <row r="1566" spans="4:4">
      <c r="D1566" s="131"/>
    </row>
    <row r="1567" spans="4:4">
      <c r="D1567" s="131"/>
    </row>
    <row r="1568" spans="4:4">
      <c r="D1568" s="131"/>
    </row>
    <row r="1569" spans="4:4">
      <c r="D1569" s="131"/>
    </row>
    <row r="1570" spans="4:4">
      <c r="D1570" s="131"/>
    </row>
    <row r="1571" spans="4:4">
      <c r="D1571" s="131"/>
    </row>
    <row r="1572" spans="4:4">
      <c r="D1572" s="131"/>
    </row>
    <row r="1573" spans="4:4">
      <c r="D1573" s="131"/>
    </row>
    <row r="1574" spans="4:4">
      <c r="D1574" s="131"/>
    </row>
    <row r="1575" spans="4:4">
      <c r="D1575" s="131"/>
    </row>
    <row r="1576" spans="4:4">
      <c r="D1576" s="131"/>
    </row>
    <row r="1577" spans="4:4">
      <c r="D1577" s="131"/>
    </row>
    <row r="1578" spans="4:4">
      <c r="D1578" s="131"/>
    </row>
    <row r="1579" spans="4:4">
      <c r="D1579" s="131"/>
    </row>
    <row r="1580" spans="4:4">
      <c r="D1580" s="131"/>
    </row>
    <row r="1581" spans="4:4">
      <c r="D1581" s="131"/>
    </row>
    <row r="1582" spans="4:4">
      <c r="D1582" s="131"/>
    </row>
    <row r="1583" spans="4:4">
      <c r="D1583" s="131"/>
    </row>
    <row r="1584" spans="4:4">
      <c r="D1584" s="131"/>
    </row>
    <row r="1585" spans="4:4">
      <c r="D1585" s="131"/>
    </row>
    <row r="1586" spans="4:4">
      <c r="D1586" s="131"/>
    </row>
    <row r="1587" spans="4:4">
      <c r="D1587" s="131"/>
    </row>
    <row r="1588" spans="4:4">
      <c r="D1588" s="131"/>
    </row>
    <row r="1589" spans="4:4">
      <c r="D1589" s="131"/>
    </row>
    <row r="1590" spans="4:4">
      <c r="D1590" s="131"/>
    </row>
    <row r="1591" spans="4:4">
      <c r="D1591" s="131"/>
    </row>
    <row r="1592" spans="4:4">
      <c r="D1592" s="131"/>
    </row>
    <row r="1593" spans="4:4">
      <c r="D1593" s="131"/>
    </row>
    <row r="1594" spans="4:4">
      <c r="D1594" s="131"/>
    </row>
    <row r="1595" spans="4:4">
      <c r="D1595" s="131"/>
    </row>
    <row r="1596" spans="4:4">
      <c r="D1596" s="131"/>
    </row>
    <row r="1597" spans="4:4">
      <c r="D1597" s="131"/>
    </row>
    <row r="1598" spans="4:4">
      <c r="D1598" s="131"/>
    </row>
    <row r="1599" spans="4:4">
      <c r="D1599" s="131"/>
    </row>
    <row r="1600" spans="4:4">
      <c r="D1600" s="131"/>
    </row>
    <row r="1601" spans="4:4">
      <c r="D1601" s="131"/>
    </row>
    <row r="1602" spans="4:4">
      <c r="D1602" s="131"/>
    </row>
    <row r="1603" spans="4:4">
      <c r="D1603" s="131"/>
    </row>
    <row r="1604" spans="4:4">
      <c r="D1604" s="131"/>
    </row>
    <row r="1605" spans="4:4">
      <c r="D1605" s="131"/>
    </row>
    <row r="1606" spans="4:4">
      <c r="D1606" s="131"/>
    </row>
    <row r="1607" spans="4:4">
      <c r="D1607" s="131"/>
    </row>
    <row r="1608" spans="4:4">
      <c r="D1608" s="131"/>
    </row>
    <row r="1609" spans="4:4">
      <c r="D1609" s="131"/>
    </row>
    <row r="1610" spans="4:4">
      <c r="D1610" s="131"/>
    </row>
    <row r="1611" spans="4:4">
      <c r="D1611" s="131"/>
    </row>
    <row r="1612" spans="4:4">
      <c r="D1612" s="131"/>
    </row>
    <row r="1613" spans="4:4">
      <c r="D1613" s="131"/>
    </row>
    <row r="1614" spans="4:4">
      <c r="D1614" s="131"/>
    </row>
    <row r="1615" spans="4:4">
      <c r="D1615" s="131"/>
    </row>
    <row r="1616" spans="4:4">
      <c r="D1616" s="131"/>
    </row>
    <row r="1617" spans="4:4">
      <c r="D1617" s="131"/>
    </row>
    <row r="1618" spans="4:4">
      <c r="D1618" s="131"/>
    </row>
    <row r="1619" spans="4:4">
      <c r="D1619" s="131"/>
    </row>
    <row r="1620" spans="4:4">
      <c r="D1620" s="131"/>
    </row>
    <row r="1621" spans="4:4">
      <c r="D1621" s="131"/>
    </row>
    <row r="1622" spans="4:4">
      <c r="D1622" s="131"/>
    </row>
    <row r="1623" spans="4:4">
      <c r="D1623" s="131"/>
    </row>
    <row r="1624" spans="4:4">
      <c r="D1624" s="131"/>
    </row>
    <row r="1625" spans="4:4">
      <c r="D1625" s="131"/>
    </row>
    <row r="1626" spans="4:4">
      <c r="D1626" s="131"/>
    </row>
    <row r="1627" spans="4:4">
      <c r="D1627" s="131"/>
    </row>
    <row r="1628" spans="4:4">
      <c r="D1628" s="131"/>
    </row>
    <row r="1629" spans="4:4">
      <c r="D1629" s="131"/>
    </row>
    <row r="1630" spans="4:4">
      <c r="D1630" s="131"/>
    </row>
    <row r="1631" spans="4:4">
      <c r="D1631" s="131"/>
    </row>
    <row r="1632" spans="4:4">
      <c r="D1632" s="131"/>
    </row>
    <row r="1633" spans="4:4">
      <c r="D1633" s="131"/>
    </row>
    <row r="1634" spans="4:4">
      <c r="D1634" s="131"/>
    </row>
    <row r="1635" spans="4:4">
      <c r="D1635" s="131"/>
    </row>
    <row r="1636" spans="4:4">
      <c r="D1636" s="131"/>
    </row>
    <row r="1637" spans="4:4">
      <c r="D1637" s="131"/>
    </row>
    <row r="1638" spans="4:4">
      <c r="D1638" s="131"/>
    </row>
    <row r="1639" spans="4:4">
      <c r="D1639" s="131"/>
    </row>
    <row r="1640" spans="4:4">
      <c r="D1640" s="131"/>
    </row>
    <row r="1641" spans="4:4">
      <c r="D1641" s="131"/>
    </row>
    <row r="1642" spans="4:4">
      <c r="D1642" s="131"/>
    </row>
    <row r="1643" spans="4:4">
      <c r="D1643" s="131"/>
    </row>
    <row r="1644" spans="4:4">
      <c r="D1644" s="131"/>
    </row>
    <row r="1645" spans="4:4">
      <c r="D1645" s="131"/>
    </row>
    <row r="1646" spans="4:4">
      <c r="D1646" s="131"/>
    </row>
    <row r="1647" spans="4:4">
      <c r="D1647" s="131"/>
    </row>
    <row r="1648" spans="4:4">
      <c r="D1648" s="131"/>
    </row>
    <row r="1649" spans="4:4">
      <c r="D1649" s="131"/>
    </row>
    <row r="1650" spans="4:4">
      <c r="D1650" s="131"/>
    </row>
    <row r="1651" spans="4:4">
      <c r="D1651" s="131"/>
    </row>
    <row r="1652" spans="4:4">
      <c r="D1652" s="131"/>
    </row>
    <row r="1653" spans="4:4">
      <c r="D1653" s="131"/>
    </row>
    <row r="1654" spans="4:4">
      <c r="D1654" s="131"/>
    </row>
    <row r="1655" spans="4:4">
      <c r="D1655" s="131"/>
    </row>
    <row r="1656" spans="4:4">
      <c r="D1656" s="131"/>
    </row>
    <row r="1657" spans="4:4">
      <c r="D1657" s="131"/>
    </row>
    <row r="1658" spans="4:4">
      <c r="D1658" s="131"/>
    </row>
    <row r="1659" spans="4:4">
      <c r="D1659" s="131"/>
    </row>
    <row r="1660" spans="4:4">
      <c r="D1660" s="131"/>
    </row>
    <row r="1661" spans="4:4">
      <c r="D1661" s="131"/>
    </row>
    <row r="1662" spans="4:4">
      <c r="D1662" s="131"/>
    </row>
    <row r="1663" spans="4:4">
      <c r="D1663" s="131"/>
    </row>
    <row r="1664" spans="4:4">
      <c r="D1664" s="131"/>
    </row>
    <row r="1665" spans="4:4">
      <c r="D1665" s="131"/>
    </row>
    <row r="1666" spans="4:4">
      <c r="D1666" s="131"/>
    </row>
    <row r="1667" spans="4:4">
      <c r="D1667" s="131"/>
    </row>
    <row r="1668" spans="4:4">
      <c r="D1668" s="131"/>
    </row>
    <row r="1669" spans="4:4">
      <c r="D1669" s="131"/>
    </row>
    <row r="1670" spans="4:4">
      <c r="D1670" s="131"/>
    </row>
    <row r="1671" spans="4:4">
      <c r="D1671" s="131"/>
    </row>
    <row r="1672" spans="4:4">
      <c r="D1672" s="131"/>
    </row>
    <row r="1673" spans="4:4">
      <c r="D1673" s="131"/>
    </row>
    <row r="1674" spans="4:4">
      <c r="D1674" s="131"/>
    </row>
    <row r="1675" spans="4:4">
      <c r="D1675" s="131"/>
    </row>
    <row r="1676" spans="4:4">
      <c r="D1676" s="131"/>
    </row>
    <row r="1677" spans="4:4">
      <c r="D1677" s="131"/>
    </row>
    <row r="1678" spans="4:4">
      <c r="D1678" s="131"/>
    </row>
    <row r="1679" spans="4:4">
      <c r="D1679" s="131"/>
    </row>
    <row r="1680" spans="4:4">
      <c r="D1680" s="131"/>
    </row>
    <row r="1681" spans="4:4">
      <c r="D1681" s="131"/>
    </row>
    <row r="1682" spans="4:4">
      <c r="D1682" s="131"/>
    </row>
    <row r="1683" spans="4:4">
      <c r="D1683" s="131"/>
    </row>
    <row r="1684" spans="4:4">
      <c r="D1684" s="131"/>
    </row>
    <row r="1685" spans="4:4">
      <c r="D1685" s="131"/>
    </row>
    <row r="1686" spans="4:4">
      <c r="D1686" s="131"/>
    </row>
    <row r="1687" spans="4:4">
      <c r="D1687" s="131"/>
    </row>
    <row r="1688" spans="4:4">
      <c r="D1688" s="131"/>
    </row>
    <row r="1689" spans="4:4">
      <c r="D1689" s="131"/>
    </row>
    <row r="1690" spans="4:4">
      <c r="D1690" s="131"/>
    </row>
    <row r="1691" spans="4:4">
      <c r="D1691" s="131"/>
    </row>
    <row r="1692" spans="4:4">
      <c r="D1692" s="131"/>
    </row>
    <row r="1693" spans="4:4">
      <c r="D1693" s="131"/>
    </row>
    <row r="1694" spans="4:4">
      <c r="D1694" s="131"/>
    </row>
    <row r="1695" spans="4:4">
      <c r="D1695" s="131"/>
    </row>
    <row r="1696" spans="4:4">
      <c r="D1696" s="131"/>
    </row>
    <row r="1697" spans="4:4">
      <c r="D1697" s="131"/>
    </row>
    <row r="1698" spans="4:4">
      <c r="D1698" s="131"/>
    </row>
    <row r="1699" spans="4:4">
      <c r="D1699" s="131"/>
    </row>
    <row r="1700" spans="4:4">
      <c r="D1700" s="131"/>
    </row>
    <row r="1701" spans="4:4">
      <c r="D1701" s="131"/>
    </row>
    <row r="1702" spans="4:4">
      <c r="D1702" s="131"/>
    </row>
    <row r="1703" spans="4:4">
      <c r="D1703" s="131"/>
    </row>
    <row r="1704" spans="4:4">
      <c r="D1704" s="131"/>
    </row>
    <row r="1705" spans="4:4">
      <c r="D1705" s="131"/>
    </row>
    <row r="1706" spans="4:4">
      <c r="D1706" s="131"/>
    </row>
    <row r="1707" spans="4:4">
      <c r="D1707" s="131"/>
    </row>
    <row r="1708" spans="4:4">
      <c r="D1708" s="131"/>
    </row>
    <row r="1709" spans="4:4">
      <c r="D1709" s="131"/>
    </row>
    <row r="1710" spans="4:4">
      <c r="D1710" s="131"/>
    </row>
    <row r="1711" spans="4:4">
      <c r="D1711" s="131"/>
    </row>
    <row r="1712" spans="4:4">
      <c r="D1712" s="131"/>
    </row>
    <row r="1713" spans="4:4">
      <c r="D1713" s="131"/>
    </row>
    <row r="1714" spans="4:4">
      <c r="D1714" s="131"/>
    </row>
    <row r="1715" spans="4:4">
      <c r="D1715" s="131"/>
    </row>
    <row r="1716" spans="4:4">
      <c r="D1716" s="131"/>
    </row>
    <row r="1717" spans="4:4">
      <c r="D1717" s="131"/>
    </row>
    <row r="1718" spans="4:4">
      <c r="D1718" s="131"/>
    </row>
    <row r="1719" spans="4:4">
      <c r="D1719" s="131"/>
    </row>
    <row r="1720" spans="4:4">
      <c r="D1720" s="131"/>
    </row>
    <row r="1721" spans="4:4">
      <c r="D1721" s="131"/>
    </row>
    <row r="1722" spans="4:4">
      <c r="D1722" s="131"/>
    </row>
    <row r="1723" spans="4:4">
      <c r="D1723" s="131"/>
    </row>
    <row r="1724" spans="4:4">
      <c r="D1724" s="131"/>
    </row>
    <row r="1725" spans="4:4">
      <c r="D1725" s="131"/>
    </row>
    <row r="1726" spans="4:4">
      <c r="D1726" s="131"/>
    </row>
    <row r="1727" spans="4:4">
      <c r="D1727" s="131"/>
    </row>
    <row r="1728" spans="4:4">
      <c r="D1728" s="131"/>
    </row>
    <row r="1729" spans="4:4">
      <c r="D1729" s="131"/>
    </row>
    <row r="1730" spans="4:4">
      <c r="D1730" s="131"/>
    </row>
    <row r="1731" spans="4:4">
      <c r="D1731" s="131"/>
    </row>
    <row r="1732" spans="4:4">
      <c r="D1732" s="131"/>
    </row>
    <row r="1733" spans="4:4">
      <c r="D1733" s="131"/>
    </row>
    <row r="1734" spans="4:4">
      <c r="D1734" s="131"/>
    </row>
    <row r="1735" spans="4:4">
      <c r="D1735" s="131"/>
    </row>
    <row r="1736" spans="4:4">
      <c r="D1736" s="131"/>
    </row>
    <row r="1737" spans="4:4">
      <c r="D1737" s="131"/>
    </row>
    <row r="1738" spans="4:4">
      <c r="D1738" s="131"/>
    </row>
    <row r="1739" spans="4:4">
      <c r="D1739" s="131"/>
    </row>
    <row r="1740" spans="4:4">
      <c r="D1740" s="131"/>
    </row>
    <row r="1741" spans="4:4">
      <c r="D1741" s="131"/>
    </row>
    <row r="1742" spans="4:4">
      <c r="D1742" s="131"/>
    </row>
    <row r="1743" spans="4:4">
      <c r="D1743" s="131"/>
    </row>
    <row r="1744" spans="4:4">
      <c r="D1744" s="131"/>
    </row>
    <row r="1745" spans="4:4">
      <c r="D1745" s="131"/>
    </row>
    <row r="1746" spans="4:4">
      <c r="D1746" s="131"/>
    </row>
    <row r="1747" spans="4:4">
      <c r="D1747" s="131"/>
    </row>
    <row r="1748" spans="4:4">
      <c r="D1748" s="131"/>
    </row>
    <row r="1749" spans="4:4">
      <c r="D1749" s="131"/>
    </row>
    <row r="1750" spans="4:4">
      <c r="D1750" s="131"/>
    </row>
    <row r="1751" spans="4:4">
      <c r="D1751" s="131"/>
    </row>
    <row r="1752" spans="4:4">
      <c r="D1752" s="131"/>
    </row>
    <row r="1753" spans="4:4">
      <c r="D1753" s="131"/>
    </row>
    <row r="1754" spans="4:4">
      <c r="D1754" s="131"/>
    </row>
    <row r="1755" spans="4:4">
      <c r="D1755" s="131"/>
    </row>
    <row r="1756" spans="4:4">
      <c r="D1756" s="131"/>
    </row>
    <row r="1757" spans="4:4">
      <c r="D1757" s="131"/>
    </row>
    <row r="1758" spans="4:4">
      <c r="D1758" s="131"/>
    </row>
    <row r="1759" spans="4:4">
      <c r="D1759" s="131"/>
    </row>
    <row r="1760" spans="4:4">
      <c r="D1760" s="131"/>
    </row>
    <row r="1761" spans="4:4">
      <c r="D1761" s="131"/>
    </row>
    <row r="1762" spans="4:4">
      <c r="D1762" s="131"/>
    </row>
    <row r="1763" spans="4:4">
      <c r="D1763" s="131"/>
    </row>
    <row r="1764" spans="4:4">
      <c r="D1764" s="131"/>
    </row>
    <row r="1765" spans="4:4">
      <c r="D1765" s="131"/>
    </row>
    <row r="1766" spans="4:4">
      <c r="D1766" s="131"/>
    </row>
    <row r="1767" spans="4:4">
      <c r="D1767" s="131"/>
    </row>
    <row r="1768" spans="4:4">
      <c r="D1768" s="131"/>
    </row>
    <row r="1769" spans="4:4">
      <c r="D1769" s="131"/>
    </row>
    <row r="1770" spans="4:4">
      <c r="D1770" s="131"/>
    </row>
    <row r="1771" spans="4:4">
      <c r="D1771" s="131"/>
    </row>
    <row r="1772" spans="4:4">
      <c r="D1772" s="131"/>
    </row>
    <row r="1773" spans="4:4">
      <c r="D1773" s="131"/>
    </row>
    <row r="1774" spans="4:4">
      <c r="D1774" s="131"/>
    </row>
    <row r="1775" spans="4:4">
      <c r="D1775" s="131"/>
    </row>
    <row r="1776" spans="4:4">
      <c r="D1776" s="131"/>
    </row>
    <row r="1777" spans="4:4">
      <c r="D1777" s="131"/>
    </row>
    <row r="1778" spans="4:4">
      <c r="D1778" s="131"/>
    </row>
    <row r="1779" spans="4:4">
      <c r="D1779" s="131"/>
    </row>
    <row r="1780" spans="4:4">
      <c r="D1780" s="131"/>
    </row>
    <row r="1781" spans="4:4">
      <c r="D1781" s="131"/>
    </row>
    <row r="1782" spans="4:4">
      <c r="D1782" s="131"/>
    </row>
    <row r="1783" spans="4:4">
      <c r="D1783" s="131"/>
    </row>
    <row r="1784" spans="4:4">
      <c r="D1784" s="131"/>
    </row>
    <row r="1785" spans="4:4">
      <c r="D1785" s="131"/>
    </row>
    <row r="1786" spans="4:4">
      <c r="D1786" s="131"/>
    </row>
    <row r="1787" spans="4:4">
      <c r="D1787" s="131"/>
    </row>
    <row r="1788" spans="4:4">
      <c r="D1788" s="131"/>
    </row>
    <row r="1789" spans="4:4">
      <c r="D1789" s="131"/>
    </row>
    <row r="1790" spans="4:4">
      <c r="D1790" s="131"/>
    </row>
    <row r="1791" spans="4:4">
      <c r="D1791" s="131"/>
    </row>
    <row r="1792" spans="4:4">
      <c r="D1792" s="131"/>
    </row>
    <row r="1793" spans="4:4">
      <c r="D1793" s="131"/>
    </row>
    <row r="1794" spans="4:4">
      <c r="D1794" s="131"/>
    </row>
    <row r="1795" spans="4:4">
      <c r="D1795" s="131"/>
    </row>
    <row r="1796" spans="4:4">
      <c r="D1796" s="131"/>
    </row>
    <row r="1797" spans="4:4">
      <c r="D1797" s="131"/>
    </row>
    <row r="1798" spans="4:4">
      <c r="D1798" s="131"/>
    </row>
    <row r="1799" spans="4:4">
      <c r="D1799" s="131"/>
    </row>
    <row r="1800" spans="4:4">
      <c r="D1800" s="131"/>
    </row>
    <row r="1801" spans="4:4">
      <c r="D1801" s="131"/>
    </row>
    <row r="1802" spans="4:4">
      <c r="D1802" s="131"/>
    </row>
    <row r="1803" spans="4:4">
      <c r="D1803" s="131"/>
    </row>
    <row r="1804" spans="4:4">
      <c r="D1804" s="131"/>
    </row>
    <row r="1805" spans="4:4">
      <c r="D1805" s="131"/>
    </row>
    <row r="1806" spans="4:4">
      <c r="D1806" s="131"/>
    </row>
    <row r="1807" spans="4:4">
      <c r="D1807" s="131"/>
    </row>
    <row r="1808" spans="4:4">
      <c r="D1808" s="131"/>
    </row>
    <row r="1809" spans="4:4">
      <c r="D1809" s="131"/>
    </row>
    <row r="1810" spans="4:4">
      <c r="D1810" s="131"/>
    </row>
    <row r="1811" spans="4:4">
      <c r="D1811" s="131"/>
    </row>
    <row r="1812" spans="4:4">
      <c r="D1812" s="131"/>
    </row>
    <row r="1813" spans="4:4">
      <c r="D1813" s="131"/>
    </row>
    <row r="1814" spans="4:4">
      <c r="D1814" s="131"/>
    </row>
    <row r="1815" spans="4:4">
      <c r="D1815" s="131"/>
    </row>
    <row r="1816" spans="4:4">
      <c r="D1816" s="131"/>
    </row>
    <row r="1817" spans="4:4">
      <c r="D1817" s="131"/>
    </row>
    <row r="1818" spans="4:4">
      <c r="D1818" s="131"/>
    </row>
    <row r="1819" spans="4:4">
      <c r="D1819" s="131"/>
    </row>
    <row r="1820" spans="4:4">
      <c r="D1820" s="131"/>
    </row>
    <row r="1821" spans="4:4">
      <c r="D1821" s="131"/>
    </row>
    <row r="1822" spans="4:4">
      <c r="D1822" s="131"/>
    </row>
    <row r="1823" spans="4:4">
      <c r="D1823" s="131"/>
    </row>
    <row r="1824" spans="4:4">
      <c r="D1824" s="131"/>
    </row>
    <row r="1825" spans="4:4">
      <c r="D1825" s="131"/>
    </row>
    <row r="1826" spans="4:4">
      <c r="D1826" s="131"/>
    </row>
    <row r="1827" spans="4:4">
      <c r="D1827" s="131"/>
    </row>
    <row r="1828" spans="4:4">
      <c r="D1828" s="131"/>
    </row>
    <row r="1829" spans="4:4">
      <c r="D1829" s="131"/>
    </row>
    <row r="1830" spans="4:4">
      <c r="D1830" s="131"/>
    </row>
    <row r="1831" spans="4:4">
      <c r="D1831" s="131"/>
    </row>
    <row r="1832" spans="4:4">
      <c r="D1832" s="131"/>
    </row>
    <row r="1833" spans="4:4">
      <c r="D1833" s="131"/>
    </row>
    <row r="1834" spans="4:4">
      <c r="D1834" s="131"/>
    </row>
    <row r="1835" spans="4:4">
      <c r="D1835" s="131"/>
    </row>
    <row r="1836" spans="4:4">
      <c r="D1836" s="131"/>
    </row>
    <row r="1837" spans="4:4">
      <c r="D1837" s="131"/>
    </row>
    <row r="1838" spans="4:4">
      <c r="D1838" s="131"/>
    </row>
    <row r="1839" spans="4:4">
      <c r="D1839" s="131"/>
    </row>
    <row r="1840" spans="4:4">
      <c r="D1840" s="131"/>
    </row>
    <row r="1841" spans="4:4">
      <c r="D1841" s="131"/>
    </row>
    <row r="1842" spans="4:4">
      <c r="D1842" s="131"/>
    </row>
    <row r="1843" spans="4:4">
      <c r="D1843" s="131"/>
    </row>
    <row r="1844" spans="4:4">
      <c r="D1844" s="131"/>
    </row>
    <row r="1845" spans="4:4">
      <c r="D1845" s="131"/>
    </row>
    <row r="1846" spans="4:4">
      <c r="D1846" s="131"/>
    </row>
    <row r="1847" spans="4:4">
      <c r="D1847" s="131"/>
    </row>
    <row r="1848" spans="4:4">
      <c r="D1848" s="131"/>
    </row>
    <row r="1849" spans="4:4">
      <c r="D1849" s="131"/>
    </row>
    <row r="1850" spans="4:4">
      <c r="D1850" s="131"/>
    </row>
    <row r="1851" spans="4:4">
      <c r="D1851" s="131"/>
    </row>
    <row r="1852" spans="4:4">
      <c r="D1852" s="131"/>
    </row>
    <row r="1853" spans="4:4">
      <c r="D1853" s="131"/>
    </row>
    <row r="1854" spans="4:4">
      <c r="D1854" s="131"/>
    </row>
    <row r="1855" spans="4:4">
      <c r="D1855" s="131"/>
    </row>
    <row r="1856" spans="4:4">
      <c r="D1856" s="131"/>
    </row>
    <row r="1857" spans="4:4">
      <c r="D1857" s="131"/>
    </row>
    <row r="1858" spans="4:4">
      <c r="D1858" s="131"/>
    </row>
    <row r="1859" spans="4:4">
      <c r="D1859" s="131"/>
    </row>
    <row r="1860" spans="4:4">
      <c r="D1860" s="131"/>
    </row>
    <row r="1861" spans="4:4">
      <c r="D1861" s="131"/>
    </row>
    <row r="1862" spans="4:4">
      <c r="D1862" s="131"/>
    </row>
    <row r="1863" spans="4:4">
      <c r="D1863" s="131"/>
    </row>
    <row r="1864" spans="4:4">
      <c r="D1864" s="131"/>
    </row>
    <row r="1865" spans="4:4">
      <c r="D1865" s="131"/>
    </row>
    <row r="1866" spans="4:4">
      <c r="D1866" s="131"/>
    </row>
    <row r="1867" spans="4:4">
      <c r="D1867" s="131"/>
    </row>
    <row r="1868" spans="4:4">
      <c r="D1868" s="131"/>
    </row>
    <row r="1869" spans="4:4">
      <c r="D1869" s="131"/>
    </row>
    <row r="1870" spans="4:4">
      <c r="D1870" s="131"/>
    </row>
    <row r="1871" spans="4:4">
      <c r="D1871" s="131"/>
    </row>
    <row r="1872" spans="4:4">
      <c r="D1872" s="131"/>
    </row>
    <row r="1873" spans="4:4">
      <c r="D1873" s="131"/>
    </row>
    <row r="1874" spans="4:4">
      <c r="D1874" s="131"/>
    </row>
    <row r="1875" spans="4:4">
      <c r="D1875" s="131"/>
    </row>
    <row r="1876" spans="4:4">
      <c r="D1876" s="131"/>
    </row>
    <row r="1877" spans="4:4">
      <c r="D1877" s="131"/>
    </row>
    <row r="1878" spans="4:4">
      <c r="D1878" s="131"/>
    </row>
    <row r="1879" spans="4:4">
      <c r="D1879" s="131"/>
    </row>
    <row r="1880" spans="4:4">
      <c r="D1880" s="131"/>
    </row>
    <row r="1881" spans="4:4">
      <c r="D1881" s="131"/>
    </row>
    <row r="1882" spans="4:4">
      <c r="D1882" s="131"/>
    </row>
    <row r="1883" spans="4:4">
      <c r="D1883" s="131"/>
    </row>
    <row r="1884" spans="4:4">
      <c r="D1884" s="131"/>
    </row>
    <row r="1885" spans="4:4">
      <c r="D1885" s="131"/>
    </row>
    <row r="1886" spans="4:4">
      <c r="D1886" s="131"/>
    </row>
    <row r="1887" spans="4:4">
      <c r="D1887" s="131"/>
    </row>
    <row r="1888" spans="4:4">
      <c r="D1888" s="131"/>
    </row>
    <row r="1889" spans="4:4">
      <c r="D1889" s="131"/>
    </row>
    <row r="1890" spans="4:4">
      <c r="D1890" s="131"/>
    </row>
    <row r="1891" spans="4:4">
      <c r="D1891" s="131"/>
    </row>
    <row r="1892" spans="4:4">
      <c r="D1892" s="131"/>
    </row>
    <row r="1893" spans="4:4">
      <c r="D1893" s="131"/>
    </row>
    <row r="1894" spans="4:4">
      <c r="D1894" s="131"/>
    </row>
    <row r="1895" spans="4:4">
      <c r="D1895" s="131"/>
    </row>
    <row r="1896" spans="4:4">
      <c r="D1896" s="131"/>
    </row>
    <row r="1897" spans="4:4">
      <c r="D1897" s="131"/>
    </row>
    <row r="1898" spans="4:4">
      <c r="D1898" s="131"/>
    </row>
    <row r="1899" spans="4:4">
      <c r="D1899" s="131"/>
    </row>
    <row r="1900" spans="4:4">
      <c r="D1900" s="131"/>
    </row>
    <row r="1901" spans="4:4">
      <c r="D1901" s="131"/>
    </row>
    <row r="1902" spans="4:4">
      <c r="D1902" s="131"/>
    </row>
    <row r="1903" spans="4:4">
      <c r="D1903" s="131"/>
    </row>
    <row r="1904" spans="4:4">
      <c r="D1904" s="131"/>
    </row>
    <row r="1905" spans="4:4">
      <c r="D1905" s="131"/>
    </row>
    <row r="1906" spans="4:4">
      <c r="D1906" s="131"/>
    </row>
    <row r="1907" spans="4:4">
      <c r="D1907" s="131"/>
    </row>
    <row r="1908" spans="4:4">
      <c r="D1908" s="131"/>
    </row>
    <row r="1909" spans="4:4">
      <c r="D1909" s="131"/>
    </row>
    <row r="1910" spans="4:4">
      <c r="D1910" s="131"/>
    </row>
    <row r="1911" spans="4:4">
      <c r="D1911" s="131"/>
    </row>
    <row r="1912" spans="4:4">
      <c r="D1912" s="131"/>
    </row>
    <row r="1913" spans="4:4">
      <c r="D1913" s="131"/>
    </row>
    <row r="1914" spans="4:4">
      <c r="D1914" s="131"/>
    </row>
    <row r="1915" spans="4:4">
      <c r="D1915" s="131"/>
    </row>
    <row r="1916" spans="4:4">
      <c r="D1916" s="131"/>
    </row>
    <row r="1917" spans="4:4">
      <c r="D1917" s="131"/>
    </row>
    <row r="1918" spans="4:4">
      <c r="D1918" s="131"/>
    </row>
    <row r="1919" spans="4:4">
      <c r="D1919" s="131"/>
    </row>
    <row r="1920" spans="4:4">
      <c r="D1920" s="131"/>
    </row>
    <row r="1921" spans="4:4">
      <c r="D1921" s="131"/>
    </row>
    <row r="1922" spans="4:4">
      <c r="D1922" s="131"/>
    </row>
    <row r="1923" spans="4:4">
      <c r="D1923" s="131"/>
    </row>
    <row r="1924" spans="4:4">
      <c r="D1924" s="131"/>
    </row>
    <row r="1925" spans="4:4">
      <c r="D1925" s="131"/>
    </row>
    <row r="1926" spans="4:4">
      <c r="D1926" s="131"/>
    </row>
    <row r="1927" spans="4:4">
      <c r="D1927" s="131"/>
    </row>
    <row r="1928" spans="4:4">
      <c r="D1928" s="131"/>
    </row>
    <row r="1929" spans="4:4">
      <c r="D1929" s="131"/>
    </row>
    <row r="1930" spans="4:4">
      <c r="D1930" s="131"/>
    </row>
    <row r="1931" spans="4:4">
      <c r="D1931" s="131"/>
    </row>
    <row r="1932" spans="4:4">
      <c r="D1932" s="131"/>
    </row>
    <row r="1933" spans="4:4">
      <c r="D1933" s="131"/>
    </row>
    <row r="1934" spans="4:4">
      <c r="D1934" s="131"/>
    </row>
    <row r="1935" spans="4:4">
      <c r="D1935" s="131"/>
    </row>
    <row r="1936" spans="4:4">
      <c r="D1936" s="131"/>
    </row>
    <row r="1937" spans="4:4">
      <c r="D1937" s="131"/>
    </row>
    <row r="1938" spans="4:4">
      <c r="D1938" s="131"/>
    </row>
    <row r="1939" spans="4:4">
      <c r="D1939" s="131"/>
    </row>
    <row r="1940" spans="4:4">
      <c r="D1940" s="131"/>
    </row>
    <row r="1941" spans="4:4">
      <c r="D1941" s="131"/>
    </row>
    <row r="1942" spans="4:4">
      <c r="D1942" s="131"/>
    </row>
    <row r="1943" spans="4:4">
      <c r="D1943" s="131"/>
    </row>
    <row r="1944" spans="4:4">
      <c r="D1944" s="131"/>
    </row>
    <row r="1945" spans="4:4">
      <c r="D1945" s="131"/>
    </row>
    <row r="1946" spans="4:4">
      <c r="D1946" s="131"/>
    </row>
    <row r="1947" spans="4:4">
      <c r="D1947" s="131"/>
    </row>
    <row r="1948" spans="4:4">
      <c r="D1948" s="131"/>
    </row>
    <row r="1949" spans="4:4">
      <c r="D1949" s="131"/>
    </row>
    <row r="1950" spans="4:4">
      <c r="D1950" s="131"/>
    </row>
    <row r="1951" spans="4:4">
      <c r="D1951" s="131"/>
    </row>
    <row r="1952" spans="4:4">
      <c r="D1952" s="131"/>
    </row>
    <row r="1953" spans="4:4">
      <c r="D1953" s="131"/>
    </row>
    <row r="1954" spans="4:4">
      <c r="D1954" s="131"/>
    </row>
    <row r="1955" spans="4:4">
      <c r="D1955" s="131"/>
    </row>
    <row r="1956" spans="4:4">
      <c r="D1956" s="131"/>
    </row>
    <row r="1957" spans="4:4">
      <c r="D1957" s="131"/>
    </row>
    <row r="1958" spans="4:4">
      <c r="D1958" s="131"/>
    </row>
    <row r="1959" spans="4:4">
      <c r="D1959" s="131"/>
    </row>
    <row r="1960" spans="4:4">
      <c r="D1960" s="131"/>
    </row>
    <row r="1961" spans="4:4">
      <c r="D1961" s="131"/>
    </row>
    <row r="1962" spans="4:4">
      <c r="D1962" s="131"/>
    </row>
    <row r="1963" spans="4:4">
      <c r="D1963" s="131"/>
    </row>
    <row r="1964" spans="4:4">
      <c r="D1964" s="131"/>
    </row>
    <row r="1965" spans="4:4">
      <c r="D1965" s="131"/>
    </row>
    <row r="1966" spans="4:4">
      <c r="D1966" s="131"/>
    </row>
    <row r="1967" spans="4:4">
      <c r="D1967" s="131"/>
    </row>
    <row r="1968" spans="4:4">
      <c r="D1968" s="131"/>
    </row>
    <row r="1969" spans="4:4">
      <c r="D1969" s="131"/>
    </row>
    <row r="1970" spans="4:4">
      <c r="D1970" s="131"/>
    </row>
    <row r="1971" spans="4:4">
      <c r="D1971" s="131"/>
    </row>
    <row r="1972" spans="4:4">
      <c r="D1972" s="131"/>
    </row>
    <row r="1973" spans="4:4">
      <c r="D1973" s="131"/>
    </row>
    <row r="1974" spans="4:4">
      <c r="D1974" s="131"/>
    </row>
    <row r="1975" spans="4:4">
      <c r="D1975" s="131"/>
    </row>
    <row r="1976" spans="4:4">
      <c r="D1976" s="131"/>
    </row>
    <row r="1977" spans="4:4">
      <c r="D1977" s="131"/>
    </row>
    <row r="1978" spans="4:4">
      <c r="D1978" s="131"/>
    </row>
    <row r="1979" spans="4:4">
      <c r="D1979" s="131"/>
    </row>
    <row r="1980" spans="4:4">
      <c r="D1980" s="131"/>
    </row>
    <row r="1981" spans="4:4">
      <c r="D1981" s="131"/>
    </row>
    <row r="1982" spans="4:4">
      <c r="D1982" s="131"/>
    </row>
    <row r="1983" spans="4:4">
      <c r="D1983" s="131"/>
    </row>
    <row r="1984" spans="4:4">
      <c r="D1984" s="131"/>
    </row>
    <row r="1985" spans="4:4">
      <c r="D1985" s="131"/>
    </row>
    <row r="1986" spans="4:4">
      <c r="D1986" s="131"/>
    </row>
    <row r="1987" spans="4:4">
      <c r="D1987" s="131"/>
    </row>
    <row r="1988" spans="4:4">
      <c r="D1988" s="131"/>
    </row>
    <row r="1989" spans="4:4">
      <c r="D1989" s="131"/>
    </row>
    <row r="1990" spans="4:4">
      <c r="D1990" s="131"/>
    </row>
    <row r="1991" spans="4:4">
      <c r="D1991" s="131"/>
    </row>
    <row r="1992" spans="4:4">
      <c r="D1992" s="131"/>
    </row>
    <row r="1993" spans="4:4">
      <c r="D1993" s="131"/>
    </row>
    <row r="1994" spans="4:4">
      <c r="D1994" s="131"/>
    </row>
    <row r="1995" spans="4:4">
      <c r="D1995" s="131"/>
    </row>
    <row r="1996" spans="4:4">
      <c r="D1996" s="131"/>
    </row>
    <row r="1997" spans="4:4">
      <c r="D1997" s="131"/>
    </row>
    <row r="1998" spans="4:4">
      <c r="D1998" s="131"/>
    </row>
    <row r="1999" spans="4:4">
      <c r="D1999" s="131"/>
    </row>
    <row r="2000" spans="4:4">
      <c r="D2000" s="131"/>
    </row>
    <row r="2001" spans="4:4">
      <c r="D2001" s="131"/>
    </row>
    <row r="2002" spans="4:4">
      <c r="D2002" s="131"/>
    </row>
    <row r="2003" spans="4:4">
      <c r="D2003" s="131"/>
    </row>
    <row r="2004" spans="4:4">
      <c r="D2004" s="131"/>
    </row>
    <row r="2005" spans="4:4">
      <c r="D2005" s="131"/>
    </row>
    <row r="2006" spans="4:4">
      <c r="D2006" s="131"/>
    </row>
    <row r="2007" spans="4:4">
      <c r="D2007" s="131"/>
    </row>
    <row r="2008" spans="4:4">
      <c r="D2008" s="131"/>
    </row>
    <row r="2009" spans="4:4">
      <c r="D2009" s="131"/>
    </row>
    <row r="2010" spans="4:4">
      <c r="D2010" s="131"/>
    </row>
    <row r="2011" spans="4:4">
      <c r="D2011" s="131"/>
    </row>
    <row r="2012" spans="4:4">
      <c r="D2012" s="131"/>
    </row>
    <row r="2013" spans="4:4">
      <c r="D2013" s="131"/>
    </row>
    <row r="2014" spans="4:4">
      <c r="D2014" s="131"/>
    </row>
    <row r="2015" spans="4:4">
      <c r="D2015" s="131"/>
    </row>
    <row r="2016" spans="4:4">
      <c r="D2016" s="131"/>
    </row>
    <row r="2017" spans="4:4">
      <c r="D2017" s="131"/>
    </row>
    <row r="2018" spans="4:4">
      <c r="D2018" s="131"/>
    </row>
    <row r="2019" spans="4:4">
      <c r="D2019" s="131"/>
    </row>
    <row r="2020" spans="4:4">
      <c r="D2020" s="131"/>
    </row>
    <row r="2021" spans="4:4">
      <c r="D2021" s="131"/>
    </row>
    <row r="2022" spans="4:4">
      <c r="D2022" s="131"/>
    </row>
    <row r="2023" spans="4:4">
      <c r="D2023" s="131"/>
    </row>
    <row r="2024" spans="4:4">
      <c r="D2024" s="131"/>
    </row>
    <row r="2025" spans="4:4">
      <c r="D2025" s="131"/>
    </row>
    <row r="2026" spans="4:4">
      <c r="D2026" s="131"/>
    </row>
    <row r="2027" spans="4:4">
      <c r="D2027" s="131"/>
    </row>
    <row r="2028" spans="4:4">
      <c r="D2028" s="131"/>
    </row>
    <row r="2029" spans="4:4">
      <c r="D2029" s="131"/>
    </row>
    <row r="2030" spans="4:4">
      <c r="D2030" s="131"/>
    </row>
    <row r="2031" spans="4:4">
      <c r="D2031" s="131"/>
    </row>
    <row r="2032" spans="4:4">
      <c r="D2032" s="131"/>
    </row>
    <row r="2033" spans="4:4">
      <c r="D2033" s="131"/>
    </row>
    <row r="2034" spans="4:4">
      <c r="D2034" s="131"/>
    </row>
    <row r="2035" spans="4:4">
      <c r="D2035" s="131"/>
    </row>
    <row r="2036" spans="4:4">
      <c r="D2036" s="131"/>
    </row>
    <row r="2037" spans="4:4">
      <c r="D2037" s="131"/>
    </row>
    <row r="2038" spans="4:4">
      <c r="D2038" s="131"/>
    </row>
    <row r="2039" spans="4:4">
      <c r="D2039" s="131"/>
    </row>
    <row r="2040" spans="4:4">
      <c r="D2040" s="131"/>
    </row>
    <row r="2041" spans="4:4">
      <c r="D2041" s="131"/>
    </row>
    <row r="2042" spans="4:4">
      <c r="D2042" s="131"/>
    </row>
    <row r="2043" spans="4:4">
      <c r="D2043" s="131"/>
    </row>
    <row r="2044" spans="4:4">
      <c r="D2044" s="131"/>
    </row>
    <row r="2045" spans="4:4">
      <c r="D2045" s="131"/>
    </row>
    <row r="2046" spans="4:4">
      <c r="D2046" s="131"/>
    </row>
    <row r="2047" spans="4:4">
      <c r="D2047" s="131"/>
    </row>
    <row r="2048" spans="4:4">
      <c r="D2048" s="131"/>
    </row>
    <row r="2049" spans="4:4">
      <c r="D2049" s="131"/>
    </row>
    <row r="2050" spans="4:4">
      <c r="D2050" s="131"/>
    </row>
    <row r="2051" spans="4:4">
      <c r="D2051" s="131"/>
    </row>
    <row r="2052" spans="4:4">
      <c r="D2052" s="131"/>
    </row>
    <row r="2053" spans="4:4">
      <c r="D2053" s="131"/>
    </row>
    <row r="2054" spans="4:4">
      <c r="D2054" s="131"/>
    </row>
    <row r="2055" spans="4:4">
      <c r="D2055" s="131"/>
    </row>
    <row r="2056" spans="4:4">
      <c r="D2056" s="131"/>
    </row>
    <row r="2057" spans="4:4">
      <c r="D2057" s="131"/>
    </row>
    <row r="2058" spans="4:4">
      <c r="D2058" s="131"/>
    </row>
    <row r="2059" spans="4:4">
      <c r="D2059" s="131"/>
    </row>
    <row r="2060" spans="4:4">
      <c r="D2060" s="131"/>
    </row>
    <row r="2061" spans="4:4">
      <c r="D2061" s="131"/>
    </row>
    <row r="2062" spans="4:4">
      <c r="D2062" s="131"/>
    </row>
    <row r="2063" spans="4:4">
      <c r="D2063" s="131"/>
    </row>
    <row r="2064" spans="4:4">
      <c r="D2064" s="131"/>
    </row>
    <row r="2065" spans="4:4">
      <c r="D2065" s="131"/>
    </row>
    <row r="2066" spans="4:4">
      <c r="D2066" s="131"/>
    </row>
    <row r="2067" spans="4:4">
      <c r="D2067" s="131"/>
    </row>
    <row r="2068" spans="4:4">
      <c r="D2068" s="131"/>
    </row>
    <row r="2069" spans="4:4">
      <c r="D2069" s="131"/>
    </row>
    <row r="2070" spans="4:4">
      <c r="D2070" s="131"/>
    </row>
    <row r="2071" spans="4:4">
      <c r="D2071" s="131"/>
    </row>
    <row r="2072" spans="4:4">
      <c r="D2072" s="131"/>
    </row>
    <row r="2073" spans="4:4">
      <c r="D2073" s="131"/>
    </row>
    <row r="2074" spans="4:4">
      <c r="D2074" s="131"/>
    </row>
    <row r="2075" spans="4:4">
      <c r="D2075" s="131"/>
    </row>
    <row r="2076" spans="4:4">
      <c r="D2076" s="131"/>
    </row>
    <row r="2077" spans="4:4">
      <c r="D2077" s="131"/>
    </row>
    <row r="2078" spans="4:4">
      <c r="D2078" s="131"/>
    </row>
    <row r="2079" spans="4:4">
      <c r="D2079" s="131"/>
    </row>
    <row r="2080" spans="4:4">
      <c r="D2080" s="131"/>
    </row>
    <row r="2081" spans="4:4">
      <c r="D2081" s="131"/>
    </row>
    <row r="2082" spans="4:4">
      <c r="D2082" s="131"/>
    </row>
    <row r="2083" spans="4:4">
      <c r="D2083" s="131"/>
    </row>
    <row r="2084" spans="4:4">
      <c r="D2084" s="131"/>
    </row>
    <row r="2085" spans="4:4">
      <c r="D2085" s="131"/>
    </row>
    <row r="2086" spans="4:4">
      <c r="D2086" s="131"/>
    </row>
    <row r="2087" spans="4:4">
      <c r="D2087" s="131"/>
    </row>
    <row r="2088" spans="4:4">
      <c r="D2088" s="131"/>
    </row>
    <row r="2089" spans="4:4">
      <c r="D2089" s="131"/>
    </row>
    <row r="2090" spans="4:4">
      <c r="D2090" s="131"/>
    </row>
    <row r="2091" spans="4:4">
      <c r="D2091" s="131"/>
    </row>
    <row r="2092" spans="4:4">
      <c r="D2092" s="131"/>
    </row>
    <row r="2093" spans="4:4">
      <c r="D2093" s="131"/>
    </row>
    <row r="2094" spans="4:4">
      <c r="D2094" s="131"/>
    </row>
    <row r="2095" spans="4:4">
      <c r="D2095" s="131"/>
    </row>
    <row r="2096" spans="4:4">
      <c r="D2096" s="131"/>
    </row>
    <row r="2097" spans="4:4">
      <c r="D2097" s="131"/>
    </row>
    <row r="2098" spans="4:4">
      <c r="D2098" s="131"/>
    </row>
    <row r="2099" spans="4:4">
      <c r="D2099" s="131"/>
    </row>
    <row r="2100" spans="4:4">
      <c r="D2100" s="131"/>
    </row>
    <row r="2101" spans="4:4">
      <c r="D2101" s="131"/>
    </row>
    <row r="2102" spans="4:4">
      <c r="D2102" s="131"/>
    </row>
    <row r="2103" spans="4:4">
      <c r="D2103" s="131"/>
    </row>
    <row r="2104" spans="4:4">
      <c r="D2104" s="131"/>
    </row>
    <row r="2105" spans="4:4">
      <c r="D2105" s="131"/>
    </row>
    <row r="2106" spans="4:4">
      <c r="D2106" s="131"/>
    </row>
    <row r="2107" spans="4:4">
      <c r="D2107" s="131"/>
    </row>
    <row r="2108" spans="4:4">
      <c r="D2108" s="131"/>
    </row>
    <row r="2109" spans="4:4">
      <c r="D2109" s="131"/>
    </row>
    <row r="2110" spans="4:4">
      <c r="D2110" s="131"/>
    </row>
    <row r="2111" spans="4:4">
      <c r="D2111" s="131"/>
    </row>
    <row r="2112" spans="4:4">
      <c r="D2112" s="131"/>
    </row>
    <row r="2113" spans="4:4">
      <c r="D2113" s="131"/>
    </row>
    <row r="2114" spans="4:4">
      <c r="D2114" s="131"/>
    </row>
    <row r="2115" spans="4:4">
      <c r="D2115" s="131"/>
    </row>
    <row r="2116" spans="4:4">
      <c r="D2116" s="131"/>
    </row>
    <row r="2117" spans="4:4">
      <c r="D2117" s="131"/>
    </row>
    <row r="2118" spans="4:4">
      <c r="D2118" s="131"/>
    </row>
    <row r="2119" spans="4:4">
      <c r="D2119" s="131"/>
    </row>
    <row r="2120" spans="4:4">
      <c r="D2120" s="131"/>
    </row>
    <row r="2121" spans="4:4">
      <c r="D2121" s="131"/>
    </row>
    <row r="2122" spans="4:4">
      <c r="D2122" s="131"/>
    </row>
    <row r="2123" spans="4:4">
      <c r="D2123" s="131"/>
    </row>
    <row r="2124" spans="4:4">
      <c r="D2124" s="131"/>
    </row>
    <row r="2125" spans="4:4">
      <c r="D2125" s="131"/>
    </row>
    <row r="2126" spans="4:4">
      <c r="D2126" s="131"/>
    </row>
    <row r="2127" spans="4:4">
      <c r="D2127" s="131"/>
    </row>
    <row r="2128" spans="4:4">
      <c r="D2128" s="131"/>
    </row>
    <row r="2129" spans="4:4">
      <c r="D2129" s="131"/>
    </row>
    <row r="2130" spans="4:4">
      <c r="D2130" s="131"/>
    </row>
    <row r="2131" spans="4:4">
      <c r="D2131" s="131"/>
    </row>
    <row r="2132" spans="4:4">
      <c r="D2132" s="131"/>
    </row>
    <row r="2133" spans="4:4">
      <c r="D2133" s="131"/>
    </row>
    <row r="2134" spans="4:4">
      <c r="D2134" s="131"/>
    </row>
    <row r="2135" spans="4:4">
      <c r="D2135" s="131"/>
    </row>
    <row r="2136" spans="4:4">
      <c r="D2136" s="131"/>
    </row>
    <row r="2137" spans="4:4">
      <c r="D2137" s="131"/>
    </row>
    <row r="2138" spans="4:4">
      <c r="D2138" s="131"/>
    </row>
    <row r="2139" spans="4:4">
      <c r="D2139" s="131"/>
    </row>
    <row r="2140" spans="4:4">
      <c r="D2140" s="131"/>
    </row>
    <row r="2141" spans="4:4">
      <c r="D2141" s="131"/>
    </row>
    <row r="2142" spans="4:4">
      <c r="D2142" s="131"/>
    </row>
    <row r="2143" spans="4:4">
      <c r="D2143" s="131"/>
    </row>
    <row r="2144" spans="4:4">
      <c r="D2144" s="131"/>
    </row>
    <row r="2145" spans="4:4">
      <c r="D2145" s="131"/>
    </row>
    <row r="2146" spans="4:4">
      <c r="D2146" s="131"/>
    </row>
    <row r="2147" spans="4:4">
      <c r="D2147" s="131"/>
    </row>
    <row r="2148" spans="4:4">
      <c r="D2148" s="131"/>
    </row>
    <row r="2149" spans="4:4">
      <c r="D2149" s="131"/>
    </row>
    <row r="2150" spans="4:4">
      <c r="D2150" s="131"/>
    </row>
    <row r="2151" spans="4:4">
      <c r="D2151" s="131"/>
    </row>
    <row r="2152" spans="4:4">
      <c r="D2152" s="131"/>
    </row>
    <row r="2153" spans="4:4">
      <c r="D2153" s="131"/>
    </row>
    <row r="2154" spans="4:4">
      <c r="D2154" s="131"/>
    </row>
    <row r="2155" spans="4:4">
      <c r="D2155" s="131"/>
    </row>
    <row r="2156" spans="4:4">
      <c r="D2156" s="131"/>
    </row>
    <row r="2157" spans="4:4">
      <c r="D2157" s="131"/>
    </row>
    <row r="2158" spans="4:4">
      <c r="D2158" s="131"/>
    </row>
    <row r="2159" spans="4:4">
      <c r="D2159" s="131"/>
    </row>
    <row r="2160" spans="4:4">
      <c r="D2160" s="131"/>
    </row>
    <row r="2161" spans="4:4">
      <c r="D2161" s="131"/>
    </row>
    <row r="2162" spans="4:4">
      <c r="D2162" s="131"/>
    </row>
    <row r="2163" spans="4:4">
      <c r="D2163" s="131"/>
    </row>
    <row r="2164" spans="4:4">
      <c r="D2164" s="131"/>
    </row>
    <row r="2165" spans="4:4">
      <c r="D2165" s="131"/>
    </row>
    <row r="2166" spans="4:4">
      <c r="D2166" s="131"/>
    </row>
    <row r="2167" spans="4:4">
      <c r="D2167" s="131"/>
    </row>
    <row r="2168" spans="4:4">
      <c r="D2168" s="131"/>
    </row>
    <row r="2169" spans="4:4">
      <c r="D2169" s="131"/>
    </row>
    <row r="2170" spans="4:4">
      <c r="D2170" s="131"/>
    </row>
    <row r="2171" spans="4:4">
      <c r="D2171" s="131"/>
    </row>
    <row r="2172" spans="4:4">
      <c r="D2172" s="131"/>
    </row>
    <row r="2173" spans="4:4">
      <c r="D2173" s="131"/>
    </row>
    <row r="2174" spans="4:4">
      <c r="D2174" s="131"/>
    </row>
    <row r="2175" spans="4:4">
      <c r="D2175" s="131"/>
    </row>
    <row r="2176" spans="4:4">
      <c r="D2176" s="131"/>
    </row>
    <row r="2177" spans="4:4">
      <c r="D2177" s="131"/>
    </row>
    <row r="2178" spans="4:4">
      <c r="D2178" s="131"/>
    </row>
    <row r="2179" spans="4:4">
      <c r="D2179" s="131"/>
    </row>
    <row r="2180" spans="4:4">
      <c r="D2180" s="131"/>
    </row>
    <row r="2181" spans="4:4">
      <c r="D2181" s="131"/>
    </row>
    <row r="2182" spans="4:4">
      <c r="D2182" s="131"/>
    </row>
    <row r="2183" spans="4:4">
      <c r="D2183" s="131"/>
    </row>
    <row r="2184" spans="4:4">
      <c r="D2184" s="131"/>
    </row>
    <row r="2185" spans="4:4">
      <c r="D2185" s="131"/>
    </row>
    <row r="2186" spans="4:4">
      <c r="D2186" s="131"/>
    </row>
    <row r="2187" spans="4:4">
      <c r="D2187" s="131"/>
    </row>
    <row r="2188" spans="4:4">
      <c r="D2188" s="131"/>
    </row>
    <row r="2189" spans="4:4">
      <c r="D2189" s="131"/>
    </row>
    <row r="2190" spans="4:4">
      <c r="D2190" s="131"/>
    </row>
    <row r="2191" spans="4:4">
      <c r="D2191" s="131"/>
    </row>
    <row r="2192" spans="4:4">
      <c r="D2192" s="131"/>
    </row>
    <row r="2193" spans="4:4">
      <c r="D2193" s="131"/>
    </row>
    <row r="2194" spans="4:4">
      <c r="D2194" s="131"/>
    </row>
    <row r="2195" spans="4:4">
      <c r="D2195" s="131"/>
    </row>
    <row r="2196" spans="4:4">
      <c r="D2196" s="131"/>
    </row>
    <row r="2197" spans="4:4">
      <c r="D2197" s="131"/>
    </row>
    <row r="2198" spans="4:4">
      <c r="D2198" s="131"/>
    </row>
    <row r="2199" spans="4:4">
      <c r="D2199" s="131"/>
    </row>
    <row r="2200" spans="4:4">
      <c r="D2200" s="131"/>
    </row>
    <row r="2201" spans="4:4">
      <c r="D2201" s="131"/>
    </row>
    <row r="2202" spans="4:4">
      <c r="D2202" s="131"/>
    </row>
    <row r="2203" spans="4:4">
      <c r="D2203" s="131"/>
    </row>
    <row r="2204" spans="4:4">
      <c r="D2204" s="131"/>
    </row>
    <row r="2205" spans="4:4">
      <c r="D2205" s="131"/>
    </row>
    <row r="2206" spans="4:4">
      <c r="D2206" s="131"/>
    </row>
    <row r="2207" spans="4:4">
      <c r="D2207" s="131"/>
    </row>
    <row r="2208" spans="4:4">
      <c r="D2208" s="131"/>
    </row>
    <row r="2209" spans="4:4">
      <c r="D2209" s="131"/>
    </row>
    <row r="2210" spans="4:4">
      <c r="D2210" s="131"/>
    </row>
    <row r="2211" spans="4:4">
      <c r="D2211" s="131"/>
    </row>
    <row r="2212" spans="4:4">
      <c r="D2212" s="131"/>
    </row>
    <row r="2213" spans="4:4">
      <c r="D2213" s="131"/>
    </row>
    <row r="2214" spans="4:4">
      <c r="D2214" s="131"/>
    </row>
    <row r="2215" spans="4:4">
      <c r="D2215" s="131"/>
    </row>
    <row r="2216" spans="4:4">
      <c r="D2216" s="131"/>
    </row>
    <row r="2217" spans="4:4">
      <c r="D2217" s="131"/>
    </row>
    <row r="2218" spans="4:4">
      <c r="D2218" s="131"/>
    </row>
    <row r="2219" spans="4:4">
      <c r="D2219" s="131"/>
    </row>
    <row r="2220" spans="4:4">
      <c r="D2220" s="131"/>
    </row>
    <row r="2221" spans="4:4">
      <c r="D2221" s="131"/>
    </row>
    <row r="2222" spans="4:4">
      <c r="D2222" s="131"/>
    </row>
    <row r="2223" spans="4:4">
      <c r="D2223" s="131"/>
    </row>
    <row r="2224" spans="4:4">
      <c r="D2224" s="131"/>
    </row>
    <row r="2225" spans="4:4">
      <c r="D2225" s="131"/>
    </row>
    <row r="2226" spans="4:4">
      <c r="D2226" s="131"/>
    </row>
    <row r="2227" spans="4:4">
      <c r="D2227" s="131"/>
    </row>
    <row r="2228" spans="4:4">
      <c r="D2228" s="131"/>
    </row>
    <row r="2229" spans="4:4">
      <c r="D2229" s="131"/>
    </row>
    <row r="2230" spans="4:4">
      <c r="D2230" s="131"/>
    </row>
    <row r="2231" spans="4:4">
      <c r="D2231" s="131"/>
    </row>
    <row r="2232" spans="4:4">
      <c r="D2232" s="131"/>
    </row>
    <row r="2233" spans="4:4">
      <c r="D2233" s="131"/>
    </row>
    <row r="2234" spans="4:4">
      <c r="D2234" s="131"/>
    </row>
    <row r="2235" spans="4:4">
      <c r="D2235" s="131"/>
    </row>
    <row r="2236" spans="4:4">
      <c r="D2236" s="131"/>
    </row>
    <row r="2237" spans="4:4">
      <c r="D2237" s="131"/>
    </row>
    <row r="2238" spans="4:4">
      <c r="D2238" s="131"/>
    </row>
    <row r="2239" spans="4:4">
      <c r="D2239" s="131"/>
    </row>
    <row r="2240" spans="4:4">
      <c r="D2240" s="131"/>
    </row>
    <row r="2241" spans="4:4">
      <c r="D2241" s="131"/>
    </row>
    <row r="2242" spans="4:4">
      <c r="D2242" s="131"/>
    </row>
    <row r="2243" spans="4:4">
      <c r="D2243" s="131"/>
    </row>
    <row r="2244" spans="4:4">
      <c r="D2244" s="131"/>
    </row>
    <row r="2245" spans="4:4">
      <c r="D2245" s="131"/>
    </row>
    <row r="2246" spans="4:4">
      <c r="D2246" s="131"/>
    </row>
    <row r="2247" spans="4:4">
      <c r="D2247" s="131"/>
    </row>
    <row r="2248" spans="4:4">
      <c r="D2248" s="131"/>
    </row>
    <row r="2249" spans="4:4">
      <c r="D2249" s="131"/>
    </row>
    <row r="2250" spans="4:4">
      <c r="D2250" s="131"/>
    </row>
    <row r="2251" spans="4:4">
      <c r="D2251" s="131"/>
    </row>
    <row r="2252" spans="4:4">
      <c r="D2252" s="131"/>
    </row>
    <row r="2253" spans="4:4">
      <c r="D2253" s="131"/>
    </row>
    <row r="2254" spans="4:4">
      <c r="D2254" s="131"/>
    </row>
    <row r="2255" spans="4:4">
      <c r="D2255" s="131"/>
    </row>
    <row r="2256" spans="4:4">
      <c r="D2256" s="131"/>
    </row>
    <row r="2257" spans="4:4">
      <c r="D2257" s="131"/>
    </row>
    <row r="2258" spans="4:4">
      <c r="D2258" s="131"/>
    </row>
    <row r="2259" spans="4:4">
      <c r="D2259" s="131"/>
    </row>
    <row r="2260" spans="4:4">
      <c r="D2260" s="131"/>
    </row>
    <row r="2261" spans="4:4">
      <c r="D2261" s="131"/>
    </row>
    <row r="2262" spans="4:4">
      <c r="D2262" s="131"/>
    </row>
    <row r="2263" spans="4:4">
      <c r="D2263" s="131"/>
    </row>
    <row r="2264" spans="4:4">
      <c r="D2264" s="131"/>
    </row>
    <row r="2265" spans="4:4">
      <c r="D2265" s="131"/>
    </row>
    <row r="2266" spans="4:4">
      <c r="D2266" s="131"/>
    </row>
    <row r="2267" spans="4:4">
      <c r="D2267" s="131"/>
    </row>
    <row r="2268" spans="4:4">
      <c r="D2268" s="131"/>
    </row>
    <row r="2269" spans="4:4">
      <c r="D2269" s="131"/>
    </row>
    <row r="2270" spans="4:4">
      <c r="D2270" s="131"/>
    </row>
    <row r="2271" spans="4:4">
      <c r="D2271" s="131"/>
    </row>
    <row r="2272" spans="4:4">
      <c r="D2272" s="131"/>
    </row>
    <row r="2273" spans="4:4">
      <c r="D2273" s="131"/>
    </row>
    <row r="2274" spans="4:4">
      <c r="D2274" s="131"/>
    </row>
    <row r="2275" spans="4:4">
      <c r="D2275" s="131"/>
    </row>
    <row r="2276" spans="4:4">
      <c r="D2276" s="131"/>
    </row>
    <row r="2277" spans="4:4">
      <c r="D2277" s="131"/>
    </row>
    <row r="2278" spans="4:4">
      <c r="D2278" s="131"/>
    </row>
    <row r="2279" spans="4:4">
      <c r="D2279" s="131"/>
    </row>
    <row r="2280" spans="4:4">
      <c r="D2280" s="131"/>
    </row>
    <row r="2281" spans="4:4">
      <c r="D2281" s="131"/>
    </row>
    <row r="2282" spans="4:4">
      <c r="D2282" s="131"/>
    </row>
    <row r="2283" spans="4:4">
      <c r="D2283" s="131"/>
    </row>
    <row r="2284" spans="4:4">
      <c r="D2284" s="131"/>
    </row>
    <row r="2285" spans="4:4">
      <c r="D2285" s="131"/>
    </row>
    <row r="2286" spans="4:4">
      <c r="D2286" s="131"/>
    </row>
    <row r="2287" spans="4:4">
      <c r="D2287" s="131"/>
    </row>
    <row r="2288" spans="4:4">
      <c r="D2288" s="131"/>
    </row>
    <row r="2289" spans="4:4">
      <c r="D2289" s="131"/>
    </row>
    <row r="2290" spans="4:4">
      <c r="D2290" s="131"/>
    </row>
    <row r="2291" spans="4:4">
      <c r="D2291" s="131"/>
    </row>
    <row r="2292" spans="4:4">
      <c r="D2292" s="131"/>
    </row>
    <row r="2293" spans="4:4">
      <c r="D2293" s="131"/>
    </row>
    <row r="2294" spans="4:4">
      <c r="D2294" s="131"/>
    </row>
    <row r="2295" spans="4:4">
      <c r="D2295" s="131"/>
    </row>
    <row r="2296" spans="4:4">
      <c r="D2296" s="131"/>
    </row>
    <row r="2297" spans="4:4">
      <c r="D2297" s="131"/>
    </row>
    <row r="2298" spans="4:4">
      <c r="D2298" s="131"/>
    </row>
    <row r="2299" spans="4:4">
      <c r="D2299" s="131"/>
    </row>
    <row r="2300" spans="4:4">
      <c r="D2300" s="131"/>
    </row>
    <row r="2301" spans="4:4">
      <c r="D2301" s="131"/>
    </row>
    <row r="2302" spans="4:4">
      <c r="D2302" s="131"/>
    </row>
    <row r="2303" spans="4:4">
      <c r="D2303" s="131"/>
    </row>
    <row r="2304" spans="4:4">
      <c r="D2304" s="131"/>
    </row>
    <row r="2305" spans="4:4">
      <c r="D2305" s="131"/>
    </row>
    <row r="2306" spans="4:4">
      <c r="D2306" s="131"/>
    </row>
    <row r="2307" spans="4:4">
      <c r="D2307" s="131"/>
    </row>
    <row r="2308" spans="4:4">
      <c r="D2308" s="131"/>
    </row>
    <row r="2309" spans="4:4">
      <c r="D2309" s="131"/>
    </row>
    <row r="2310" spans="4:4">
      <c r="D2310" s="131"/>
    </row>
    <row r="2311" spans="4:4">
      <c r="D2311" s="131"/>
    </row>
    <row r="2312" spans="4:4">
      <c r="D2312" s="131"/>
    </row>
    <row r="2313" spans="4:4">
      <c r="D2313" s="131"/>
    </row>
    <row r="2314" spans="4:4">
      <c r="D2314" s="131"/>
    </row>
    <row r="2315" spans="4:4">
      <c r="D2315" s="131"/>
    </row>
    <row r="2316" spans="4:4">
      <c r="D2316" s="131"/>
    </row>
    <row r="2317" spans="4:4">
      <c r="D2317" s="131"/>
    </row>
    <row r="2318" spans="4:4">
      <c r="D2318" s="131"/>
    </row>
    <row r="2319" spans="4:4">
      <c r="D2319" s="131"/>
    </row>
    <row r="2320" spans="4:4">
      <c r="D2320" s="131"/>
    </row>
    <row r="2321" spans="4:4">
      <c r="D2321" s="131"/>
    </row>
    <row r="2322" spans="4:4">
      <c r="D2322" s="131"/>
    </row>
    <row r="2323" spans="4:4">
      <c r="D2323" s="131"/>
    </row>
    <row r="2324" spans="4:4">
      <c r="D2324" s="131"/>
    </row>
    <row r="2325" spans="4:4">
      <c r="D2325" s="131"/>
    </row>
    <row r="2326" spans="4:4">
      <c r="D2326" s="131"/>
    </row>
    <row r="2327" spans="4:4">
      <c r="D2327" s="131"/>
    </row>
    <row r="2328" spans="4:4">
      <c r="D2328" s="131"/>
    </row>
    <row r="2329" spans="4:4">
      <c r="D2329" s="131"/>
    </row>
    <row r="2330" spans="4:4">
      <c r="D2330" s="131"/>
    </row>
    <row r="2331" spans="4:4">
      <c r="D2331" s="131"/>
    </row>
    <row r="2332" spans="4:4">
      <c r="D2332" s="131"/>
    </row>
    <row r="2333" spans="4:4">
      <c r="D2333" s="131"/>
    </row>
    <row r="2334" spans="4:4">
      <c r="D2334" s="131"/>
    </row>
    <row r="2335" spans="4:4">
      <c r="D2335" s="131"/>
    </row>
    <row r="2336" spans="4:4">
      <c r="D2336" s="131"/>
    </row>
    <row r="2337" spans="4:4">
      <c r="D2337" s="131"/>
    </row>
    <row r="2338" spans="4:4">
      <c r="D2338" s="131"/>
    </row>
    <row r="2339" spans="4:4">
      <c r="D2339" s="131"/>
    </row>
    <row r="2340" spans="4:4">
      <c r="D2340" s="131"/>
    </row>
    <row r="2341" spans="4:4">
      <c r="D2341" s="131"/>
    </row>
    <row r="2342" spans="4:4">
      <c r="D2342" s="131"/>
    </row>
    <row r="2343" spans="4:4">
      <c r="D2343" s="131"/>
    </row>
    <row r="2344" spans="4:4">
      <c r="D2344" s="131"/>
    </row>
    <row r="2345" spans="4:4">
      <c r="D2345" s="131"/>
    </row>
    <row r="2346" spans="4:4">
      <c r="D2346" s="131"/>
    </row>
    <row r="2347" spans="4:4">
      <c r="D2347" s="131"/>
    </row>
    <row r="2348" spans="4:4">
      <c r="D2348" s="131"/>
    </row>
    <row r="2349" spans="4:4">
      <c r="D2349" s="131"/>
    </row>
    <row r="2350" spans="4:4">
      <c r="D2350" s="131"/>
    </row>
    <row r="2351" spans="4:4">
      <c r="D2351" s="131"/>
    </row>
    <row r="2352" spans="4:4">
      <c r="D2352" s="131"/>
    </row>
    <row r="2353" spans="4:4">
      <c r="D2353" s="131"/>
    </row>
    <row r="2354" spans="4:4">
      <c r="D2354" s="131"/>
    </row>
    <row r="2355" spans="4:4">
      <c r="D2355" s="131"/>
    </row>
    <row r="2356" spans="4:4">
      <c r="D2356" s="131"/>
    </row>
    <row r="2357" spans="4:4">
      <c r="D2357" s="131"/>
    </row>
    <row r="2358" spans="4:4">
      <c r="D2358" s="131"/>
    </row>
    <row r="2359" spans="4:4">
      <c r="D2359" s="131"/>
    </row>
    <row r="2360" spans="4:4">
      <c r="D2360" s="131"/>
    </row>
    <row r="2361" spans="4:4">
      <c r="D2361" s="131"/>
    </row>
    <row r="2362" spans="4:4">
      <c r="D2362" s="131"/>
    </row>
    <row r="2363" spans="4:4">
      <c r="D2363" s="131"/>
    </row>
    <row r="2364" spans="4:4">
      <c r="D2364" s="131"/>
    </row>
    <row r="2365" spans="4:4">
      <c r="D2365" s="131"/>
    </row>
    <row r="2366" spans="4:4">
      <c r="D2366" s="131"/>
    </row>
    <row r="2367" spans="4:4">
      <c r="D2367" s="131"/>
    </row>
    <row r="2368" spans="4:4">
      <c r="D2368" s="131"/>
    </row>
    <row r="2369" spans="4:4">
      <c r="D2369" s="131"/>
    </row>
    <row r="2370" spans="4:4">
      <c r="D2370" s="131"/>
    </row>
    <row r="2371" spans="4:4">
      <c r="D2371" s="131"/>
    </row>
    <row r="2372" spans="4:4">
      <c r="D2372" s="131"/>
    </row>
    <row r="2373" spans="4:4">
      <c r="D2373" s="131"/>
    </row>
    <row r="2374" spans="4:4">
      <c r="D2374" s="131"/>
    </row>
    <row r="2375" spans="4:4">
      <c r="D2375" s="131"/>
    </row>
    <row r="2376" spans="4:4">
      <c r="D2376" s="131"/>
    </row>
    <row r="2377" spans="4:4">
      <c r="D2377" s="131"/>
    </row>
    <row r="2378" spans="4:4">
      <c r="D2378" s="131"/>
    </row>
    <row r="2379" spans="4:4">
      <c r="D2379" s="131"/>
    </row>
    <row r="2380" spans="4:4">
      <c r="D2380" s="131"/>
    </row>
    <row r="2381" spans="4:4">
      <c r="D2381" s="131"/>
    </row>
    <row r="2382" spans="4:4">
      <c r="D2382" s="131"/>
    </row>
    <row r="2383" spans="4:4">
      <c r="D2383" s="131"/>
    </row>
    <row r="2384" spans="4:4">
      <c r="D2384" s="131"/>
    </row>
    <row r="2385" spans="4:4">
      <c r="D2385" s="131"/>
    </row>
    <row r="2386" spans="4:4">
      <c r="D2386" s="131"/>
    </row>
    <row r="2387" spans="4:4">
      <c r="D2387" s="131"/>
    </row>
    <row r="2388" spans="4:4">
      <c r="D2388" s="131"/>
    </row>
    <row r="2389" spans="4:4">
      <c r="D2389" s="131"/>
    </row>
    <row r="2390" spans="4:4">
      <c r="D2390" s="131"/>
    </row>
    <row r="2391" spans="4:4">
      <c r="D2391" s="131"/>
    </row>
    <row r="2392" spans="4:4">
      <c r="D2392" s="131"/>
    </row>
    <row r="2393" spans="4:4">
      <c r="D2393" s="131"/>
    </row>
    <row r="2394" spans="4:4">
      <c r="D2394" s="131"/>
    </row>
    <row r="2395" spans="4:4">
      <c r="D2395" s="131"/>
    </row>
    <row r="2396" spans="4:4">
      <c r="D2396" s="131"/>
    </row>
    <row r="2397" spans="4:4">
      <c r="D2397" s="131"/>
    </row>
    <row r="2398" spans="4:4">
      <c r="D2398" s="131"/>
    </row>
    <row r="2399" spans="4:4">
      <c r="D2399" s="131"/>
    </row>
    <row r="2400" spans="4:4">
      <c r="D2400" s="131"/>
    </row>
    <row r="2401" spans="4:4">
      <c r="D2401" s="131"/>
    </row>
    <row r="2402" spans="4:4">
      <c r="D2402" s="131"/>
    </row>
    <row r="2403" spans="4:4">
      <c r="D2403" s="131"/>
    </row>
    <row r="2404" spans="4:4">
      <c r="D2404" s="131"/>
    </row>
    <row r="2405" spans="4:4">
      <c r="D2405" s="131"/>
    </row>
    <row r="2406" spans="4:4">
      <c r="D2406" s="131"/>
    </row>
    <row r="2407" spans="4:4">
      <c r="D2407" s="131"/>
    </row>
    <row r="2408" spans="4:4">
      <c r="D2408" s="131"/>
    </row>
    <row r="2409" spans="4:4">
      <c r="D2409" s="131"/>
    </row>
    <row r="2410" spans="4:4">
      <c r="D2410" s="131"/>
    </row>
    <row r="2411" spans="4:4">
      <c r="D2411" s="131"/>
    </row>
    <row r="2412" spans="4:4">
      <c r="D2412" s="131"/>
    </row>
    <row r="2413" spans="4:4">
      <c r="D2413" s="131"/>
    </row>
    <row r="2414" spans="4:4">
      <c r="D2414" s="131"/>
    </row>
    <row r="2415" spans="4:4">
      <c r="D2415" s="131"/>
    </row>
    <row r="2416" spans="4:4">
      <c r="D2416" s="131"/>
    </row>
    <row r="2417" spans="4:4">
      <c r="D2417" s="131"/>
    </row>
    <row r="2418" spans="4:4">
      <c r="D2418" s="131"/>
    </row>
    <row r="2419" spans="4:4">
      <c r="D2419" s="131"/>
    </row>
    <row r="2420" spans="4:4">
      <c r="D2420" s="131"/>
    </row>
    <row r="2421" spans="4:4">
      <c r="D2421" s="131"/>
    </row>
    <row r="2422" spans="4:4">
      <c r="D2422" s="131"/>
    </row>
    <row r="2423" spans="4:4">
      <c r="D2423" s="131"/>
    </row>
    <row r="2424" spans="4:4">
      <c r="D2424" s="131"/>
    </row>
    <row r="2425" spans="4:4">
      <c r="D2425" s="131"/>
    </row>
    <row r="2426" spans="4:4">
      <c r="D2426" s="131"/>
    </row>
    <row r="2427" spans="4:4">
      <c r="D2427" s="131"/>
    </row>
    <row r="2428" spans="4:4">
      <c r="D2428" s="131"/>
    </row>
    <row r="2429" spans="4:4">
      <c r="D2429" s="131"/>
    </row>
    <row r="2430" spans="4:4">
      <c r="D2430" s="131"/>
    </row>
    <row r="2431" spans="4:4">
      <c r="D2431" s="131"/>
    </row>
    <row r="2432" spans="4:4">
      <c r="D2432" s="131"/>
    </row>
    <row r="2433" spans="4:4">
      <c r="D2433" s="131"/>
    </row>
    <row r="2434" spans="4:4">
      <c r="D2434" s="131"/>
    </row>
    <row r="2435" spans="4:4">
      <c r="D2435" s="131"/>
    </row>
    <row r="2436" spans="4:4">
      <c r="D2436" s="131"/>
    </row>
    <row r="2437" spans="4:4">
      <c r="D2437" s="131"/>
    </row>
    <row r="2438" spans="4:4">
      <c r="D2438" s="131"/>
    </row>
    <row r="2439" spans="4:4">
      <c r="D2439" s="131"/>
    </row>
    <row r="2440" spans="4:4">
      <c r="D2440" s="131"/>
    </row>
    <row r="2441" spans="4:4">
      <c r="D2441" s="131"/>
    </row>
    <row r="2442" spans="4:4">
      <c r="D2442" s="131"/>
    </row>
    <row r="2443" spans="4:4">
      <c r="D2443" s="131"/>
    </row>
    <row r="2444" spans="4:4">
      <c r="D2444" s="131"/>
    </row>
    <row r="2445" spans="4:4">
      <c r="D2445" s="131"/>
    </row>
    <row r="2446" spans="4:4">
      <c r="D2446" s="131"/>
    </row>
    <row r="2447" spans="4:4">
      <c r="D2447" s="131"/>
    </row>
    <row r="2448" spans="4:4">
      <c r="D2448" s="131"/>
    </row>
    <row r="2449" spans="4:4">
      <c r="D2449" s="131"/>
    </row>
    <row r="2450" spans="4:4">
      <c r="D2450" s="131"/>
    </row>
    <row r="2451" spans="4:4">
      <c r="D2451" s="131"/>
    </row>
    <row r="2452" spans="4:4">
      <c r="D2452" s="131"/>
    </row>
    <row r="2453" spans="4:4">
      <c r="D2453" s="131"/>
    </row>
    <row r="2454" spans="4:4">
      <c r="D2454" s="131"/>
    </row>
    <row r="2455" spans="4:4">
      <c r="D2455" s="131"/>
    </row>
    <row r="2456" spans="4:4">
      <c r="D2456" s="131"/>
    </row>
    <row r="2457" spans="4:4">
      <c r="D2457" s="131"/>
    </row>
    <row r="2458" spans="4:4">
      <c r="D2458" s="131"/>
    </row>
    <row r="2459" spans="4:4">
      <c r="D2459" s="131"/>
    </row>
    <row r="2460" spans="4:4">
      <c r="D2460" s="131"/>
    </row>
    <row r="2461" spans="4:4">
      <c r="D2461" s="131"/>
    </row>
    <row r="2462" spans="4:4">
      <c r="D2462" s="131"/>
    </row>
    <row r="2463" spans="4:4">
      <c r="D2463" s="131"/>
    </row>
    <row r="2464" spans="4:4">
      <c r="D2464" s="131"/>
    </row>
    <row r="2465" spans="4:4">
      <c r="D2465" s="131"/>
    </row>
    <row r="2466" spans="4:4">
      <c r="D2466" s="131"/>
    </row>
    <row r="2467" spans="4:4">
      <c r="D2467" s="131"/>
    </row>
    <row r="2468" spans="4:4">
      <c r="D2468" s="131"/>
    </row>
    <row r="2469" spans="4:4">
      <c r="D2469" s="131"/>
    </row>
    <row r="2470" spans="4:4">
      <c r="D2470" s="131"/>
    </row>
    <row r="2471" spans="4:4">
      <c r="D2471" s="131"/>
    </row>
    <row r="2472" spans="4:4">
      <c r="D2472" s="131"/>
    </row>
    <row r="2473" spans="4:4">
      <c r="D2473" s="131"/>
    </row>
    <row r="2474" spans="4:4">
      <c r="D2474" s="131"/>
    </row>
    <row r="2475" spans="4:4">
      <c r="D2475" s="131"/>
    </row>
    <row r="2476" spans="4:4">
      <c r="D2476" s="131"/>
    </row>
    <row r="2477" spans="4:4">
      <c r="D2477" s="131"/>
    </row>
    <row r="2478" spans="4:4">
      <c r="D2478" s="131"/>
    </row>
    <row r="2479" spans="4:4">
      <c r="D2479" s="131"/>
    </row>
    <row r="2480" spans="4:4">
      <c r="D2480" s="131"/>
    </row>
    <row r="2481" spans="4:4">
      <c r="D2481" s="131"/>
    </row>
    <row r="2482" spans="4:4">
      <c r="D2482" s="131"/>
    </row>
    <row r="2483" spans="4:4">
      <c r="D2483" s="131"/>
    </row>
    <row r="2484" spans="4:4">
      <c r="D2484" s="131"/>
    </row>
    <row r="2485" spans="4:4">
      <c r="D2485" s="131"/>
    </row>
    <row r="2486" spans="4:4">
      <c r="D2486" s="131"/>
    </row>
    <row r="2487" spans="4:4">
      <c r="D2487" s="131"/>
    </row>
    <row r="2488" spans="4:4">
      <c r="D2488" s="131"/>
    </row>
    <row r="2489" spans="4:4">
      <c r="D2489" s="131"/>
    </row>
    <row r="2490" spans="4:4">
      <c r="D2490" s="131"/>
    </row>
    <row r="2491" spans="4:4">
      <c r="D2491" s="131"/>
    </row>
    <row r="2492" spans="4:4">
      <c r="D2492" s="131"/>
    </row>
    <row r="2493" spans="4:4">
      <c r="D2493" s="131"/>
    </row>
    <row r="2494" spans="4:4">
      <c r="D2494" s="131"/>
    </row>
    <row r="2495" spans="4:4">
      <c r="D2495" s="131"/>
    </row>
    <row r="2496" spans="4:4">
      <c r="D2496" s="131"/>
    </row>
    <row r="2497" spans="4:4">
      <c r="D2497" s="131"/>
    </row>
    <row r="2498" spans="4:4">
      <c r="D2498" s="131"/>
    </row>
    <row r="2499" spans="4:4">
      <c r="D2499" s="131"/>
    </row>
    <row r="2500" spans="4:4">
      <c r="D2500" s="131"/>
    </row>
    <row r="2501" spans="4:4">
      <c r="D2501" s="131"/>
    </row>
    <row r="2502" spans="4:4">
      <c r="D2502" s="131"/>
    </row>
    <row r="2503" spans="4:4">
      <c r="D2503" s="131"/>
    </row>
    <row r="2504" spans="4:4">
      <c r="D2504" s="131"/>
    </row>
    <row r="2505" spans="4:4">
      <c r="D2505" s="131"/>
    </row>
    <row r="2506" spans="4:4">
      <c r="D2506" s="131"/>
    </row>
    <row r="2507" spans="4:4">
      <c r="D2507" s="131"/>
    </row>
    <row r="2508" spans="4:4">
      <c r="D2508" s="131"/>
    </row>
    <row r="2509" spans="4:4">
      <c r="D2509" s="131"/>
    </row>
    <row r="2510" spans="4:4">
      <c r="D2510" s="131"/>
    </row>
    <row r="2511" spans="4:4">
      <c r="D2511" s="131"/>
    </row>
    <row r="2512" spans="4:4">
      <c r="D2512" s="131"/>
    </row>
    <row r="2513" spans="4:4">
      <c r="D2513" s="131"/>
    </row>
    <row r="2514" spans="4:4">
      <c r="D2514" s="131"/>
    </row>
    <row r="2515" spans="4:4">
      <c r="D2515" s="131"/>
    </row>
    <row r="2516" spans="4:4">
      <c r="D2516" s="131"/>
    </row>
    <row r="2517" spans="4:4">
      <c r="D2517" s="131"/>
    </row>
    <row r="2518" spans="4:4">
      <c r="D2518" s="131"/>
    </row>
    <row r="2519" spans="4:4">
      <c r="D2519" s="131"/>
    </row>
    <row r="2520" spans="4:4">
      <c r="D2520" s="131"/>
    </row>
    <row r="2521" spans="4:4">
      <c r="D2521" s="131"/>
    </row>
    <row r="2522" spans="4:4">
      <c r="D2522" s="131"/>
    </row>
    <row r="2523" spans="4:4">
      <c r="D2523" s="131"/>
    </row>
    <row r="2524" spans="4:4">
      <c r="D2524" s="131"/>
    </row>
    <row r="2525" spans="4:4">
      <c r="D2525" s="131"/>
    </row>
    <row r="2526" spans="4:4">
      <c r="D2526" s="131"/>
    </row>
    <row r="2527" spans="4:4">
      <c r="D2527" s="131"/>
    </row>
    <row r="2528" spans="4:4">
      <c r="D2528" s="131"/>
    </row>
    <row r="2529" spans="4:4">
      <c r="D2529" s="131"/>
    </row>
    <row r="2530" spans="4:4">
      <c r="D2530" s="131"/>
    </row>
    <row r="2531" spans="4:4">
      <c r="D2531" s="131"/>
    </row>
    <row r="2532" spans="4:4">
      <c r="D2532" s="131"/>
    </row>
    <row r="2533" spans="4:4">
      <c r="D2533" s="131"/>
    </row>
    <row r="2534" spans="4:4">
      <c r="D2534" s="131"/>
    </row>
    <row r="2535" spans="4:4">
      <c r="D2535" s="131"/>
    </row>
    <row r="2536" spans="4:4">
      <c r="D2536" s="131"/>
    </row>
    <row r="2537" spans="4:4">
      <c r="D2537" s="131"/>
    </row>
    <row r="2538" spans="4:4">
      <c r="D2538" s="131"/>
    </row>
    <row r="2539" spans="4:4">
      <c r="D2539" s="131"/>
    </row>
    <row r="2540" spans="4:4">
      <c r="D2540" s="131"/>
    </row>
    <row r="2541" spans="4:4">
      <c r="D2541" s="131"/>
    </row>
    <row r="2542" spans="4:4">
      <c r="D2542" s="131"/>
    </row>
    <row r="2543" spans="4:4">
      <c r="D2543" s="131"/>
    </row>
    <row r="2544" spans="4:4">
      <c r="D2544" s="131"/>
    </row>
    <row r="2545" spans="4:4">
      <c r="D2545" s="131"/>
    </row>
    <row r="2546" spans="4:4">
      <c r="D2546" s="131"/>
    </row>
    <row r="2547" spans="4:4">
      <c r="D2547" s="131"/>
    </row>
    <row r="2548" spans="4:4">
      <c r="D2548" s="131"/>
    </row>
    <row r="2549" spans="4:4">
      <c r="D2549" s="131"/>
    </row>
    <row r="2550" spans="4:4">
      <c r="D2550" s="131"/>
    </row>
    <row r="2551" spans="4:4">
      <c r="D2551" s="131"/>
    </row>
    <row r="2552" spans="4:4">
      <c r="D2552" s="131"/>
    </row>
    <row r="2553" spans="4:4">
      <c r="D2553" s="131"/>
    </row>
    <row r="2554" spans="4:4">
      <c r="D2554" s="131"/>
    </row>
    <row r="2555" spans="4:4">
      <c r="D2555" s="131"/>
    </row>
    <row r="2556" spans="4:4">
      <c r="D2556" s="131"/>
    </row>
    <row r="2557" spans="4:4">
      <c r="D2557" s="131"/>
    </row>
    <row r="2558" spans="4:4">
      <c r="D2558" s="131"/>
    </row>
    <row r="2559" spans="4:4">
      <c r="D2559" s="131"/>
    </row>
    <row r="2560" spans="4:4">
      <c r="D2560" s="131"/>
    </row>
    <row r="2561" spans="4:4">
      <c r="D2561" s="131"/>
    </row>
    <row r="2562" spans="4:4">
      <c r="D2562" s="131"/>
    </row>
    <row r="2563" spans="4:4">
      <c r="D2563" s="131"/>
    </row>
    <row r="2564" spans="4:4">
      <c r="D2564" s="131"/>
    </row>
    <row r="2565" spans="4:4">
      <c r="D2565" s="131"/>
    </row>
    <row r="2566" spans="4:4">
      <c r="D2566" s="131"/>
    </row>
    <row r="2567" spans="4:4">
      <c r="D2567" s="131"/>
    </row>
    <row r="2568" spans="4:4">
      <c r="D2568" s="131"/>
    </row>
    <row r="2569" spans="4:4">
      <c r="D2569" s="131"/>
    </row>
    <row r="2570" spans="4:4">
      <c r="D2570" s="131"/>
    </row>
    <row r="2571" spans="4:4">
      <c r="D2571" s="131"/>
    </row>
    <row r="2572" spans="4:4">
      <c r="D2572" s="131"/>
    </row>
    <row r="2573" spans="4:4">
      <c r="D2573" s="131"/>
    </row>
    <row r="2574" spans="4:4">
      <c r="D2574" s="131"/>
    </row>
    <row r="2575" spans="4:4">
      <c r="D2575" s="131"/>
    </row>
    <row r="2576" spans="4:4">
      <c r="D2576" s="131"/>
    </row>
    <row r="2577" spans="4:4">
      <c r="D2577" s="131"/>
    </row>
    <row r="2578" spans="4:4">
      <c r="D2578" s="131"/>
    </row>
    <row r="2579" spans="4:4">
      <c r="D2579" s="131"/>
    </row>
    <row r="2580" spans="4:4">
      <c r="D2580" s="131"/>
    </row>
    <row r="2581" spans="4:4">
      <c r="D2581" s="131"/>
    </row>
    <row r="2582" spans="4:4">
      <c r="D2582" s="131"/>
    </row>
    <row r="2583" spans="4:4">
      <c r="D2583" s="131"/>
    </row>
    <row r="2584" spans="4:4">
      <c r="D2584" s="131"/>
    </row>
    <row r="2585" spans="4:4">
      <c r="D2585" s="131"/>
    </row>
    <row r="2586" spans="4:4">
      <c r="D2586" s="131"/>
    </row>
    <row r="2587" spans="4:4">
      <c r="D2587" s="131"/>
    </row>
    <row r="2588" spans="4:4">
      <c r="D2588" s="131"/>
    </row>
    <row r="2589" spans="4:4">
      <c r="D2589" s="131"/>
    </row>
    <row r="2590" spans="4:4">
      <c r="D2590" s="131"/>
    </row>
    <row r="2591" spans="4:4">
      <c r="D2591" s="131"/>
    </row>
    <row r="2592" spans="4:4">
      <c r="D2592" s="131"/>
    </row>
    <row r="2593" spans="4:4">
      <c r="D2593" s="131"/>
    </row>
    <row r="2594" spans="4:4">
      <c r="D2594" s="131"/>
    </row>
    <row r="2595" spans="4:4">
      <c r="D2595" s="131"/>
    </row>
    <row r="2596" spans="4:4">
      <c r="D2596" s="131"/>
    </row>
    <row r="2597" spans="4:4">
      <c r="D2597" s="131"/>
    </row>
    <row r="2598" spans="4:4">
      <c r="D2598" s="131"/>
    </row>
    <row r="2599" spans="4:4">
      <c r="D2599" s="131"/>
    </row>
    <row r="2600" spans="4:4">
      <c r="D2600" s="131"/>
    </row>
    <row r="2601" spans="4:4">
      <c r="D2601" s="131"/>
    </row>
    <row r="2602" spans="4:4">
      <c r="D2602" s="131"/>
    </row>
    <row r="2603" spans="4:4">
      <c r="D2603" s="131"/>
    </row>
    <row r="2604" spans="4:4">
      <c r="D2604" s="131"/>
    </row>
    <row r="2605" spans="4:4">
      <c r="D2605" s="131"/>
    </row>
    <row r="2606" spans="4:4">
      <c r="D2606" s="131"/>
    </row>
    <row r="2607" spans="4:4">
      <c r="D2607" s="131"/>
    </row>
    <row r="2608" spans="4:4">
      <c r="D2608" s="131"/>
    </row>
    <row r="2609" spans="4:4">
      <c r="D2609" s="131"/>
    </row>
    <row r="2610" spans="4:4">
      <c r="D2610" s="131"/>
    </row>
    <row r="2611" spans="4:4">
      <c r="D2611" s="131"/>
    </row>
    <row r="2612" spans="4:4">
      <c r="D2612" s="131"/>
    </row>
    <row r="2613" spans="4:4">
      <c r="D2613" s="131"/>
    </row>
    <row r="2614" spans="4:4">
      <c r="D2614" s="131"/>
    </row>
    <row r="2615" spans="4:4">
      <c r="D2615" s="131"/>
    </row>
    <row r="2616" spans="4:4">
      <c r="D2616" s="131"/>
    </row>
    <row r="2617" spans="4:4">
      <c r="D2617" s="131"/>
    </row>
    <row r="2618" spans="4:4">
      <c r="D2618" s="131"/>
    </row>
    <row r="2619" spans="4:4">
      <c r="D2619" s="131"/>
    </row>
    <row r="2620" spans="4:4">
      <c r="D2620" s="131"/>
    </row>
    <row r="2621" spans="4:4">
      <c r="D2621" s="131"/>
    </row>
    <row r="2622" spans="4:4">
      <c r="D2622" s="131"/>
    </row>
    <row r="2623" spans="4:4">
      <c r="D2623" s="131"/>
    </row>
    <row r="2624" spans="4:4">
      <c r="D2624" s="131"/>
    </row>
    <row r="2625" spans="4:4">
      <c r="D2625" s="131"/>
    </row>
    <row r="2626" spans="4:4">
      <c r="D2626" s="131"/>
    </row>
    <row r="2627" spans="4:4">
      <c r="D2627" s="131"/>
    </row>
    <row r="2628" spans="4:4">
      <c r="D2628" s="131"/>
    </row>
    <row r="2629" spans="4:4">
      <c r="D2629" s="131"/>
    </row>
    <row r="2630" spans="4:4">
      <c r="D2630" s="131"/>
    </row>
    <row r="2631" spans="4:4">
      <c r="D2631" s="131"/>
    </row>
    <row r="2632" spans="4:4">
      <c r="D2632" s="131"/>
    </row>
    <row r="2633" spans="4:4">
      <c r="D2633" s="131"/>
    </row>
    <row r="2634" spans="4:4">
      <c r="D2634" s="131"/>
    </row>
    <row r="2635" spans="4:4">
      <c r="D2635" s="131"/>
    </row>
    <row r="2636" spans="4:4">
      <c r="D2636" s="131"/>
    </row>
    <row r="2637" spans="4:4">
      <c r="D2637" s="131"/>
    </row>
    <row r="2638" spans="4:4">
      <c r="D2638" s="131"/>
    </row>
    <row r="2639" spans="4:4">
      <c r="D2639" s="131"/>
    </row>
    <row r="2640" spans="4:4">
      <c r="D2640" s="131"/>
    </row>
    <row r="2641" spans="4:4">
      <c r="D2641" s="131"/>
    </row>
    <row r="2642" spans="4:4">
      <c r="D2642" s="131"/>
    </row>
    <row r="2643" spans="4:4">
      <c r="D2643" s="131"/>
    </row>
    <row r="2644" spans="4:4">
      <c r="D2644" s="131"/>
    </row>
    <row r="2645" spans="4:4">
      <c r="D2645" s="131"/>
    </row>
    <row r="2646" spans="4:4">
      <c r="D2646" s="131"/>
    </row>
    <row r="2647" spans="4:4">
      <c r="D2647" s="131"/>
    </row>
    <row r="2648" spans="4:4">
      <c r="D2648" s="131"/>
    </row>
    <row r="2649" spans="4:4">
      <c r="D2649" s="131"/>
    </row>
    <row r="2650" spans="4:4">
      <c r="D2650" s="131"/>
    </row>
    <row r="2651" spans="4:4">
      <c r="D2651" s="131"/>
    </row>
    <row r="2652" spans="4:4">
      <c r="D2652" s="131"/>
    </row>
    <row r="2653" spans="4:4">
      <c r="D2653" s="131"/>
    </row>
    <row r="2654" spans="4:4">
      <c r="D2654" s="131"/>
    </row>
    <row r="2655" spans="4:4">
      <c r="D2655" s="131"/>
    </row>
    <row r="2656" spans="4:4">
      <c r="D2656" s="131"/>
    </row>
    <row r="2657" spans="4:4">
      <c r="D2657" s="131"/>
    </row>
    <row r="2658" spans="4:4">
      <c r="D2658" s="131"/>
    </row>
    <row r="2659" spans="4:4">
      <c r="D2659" s="131"/>
    </row>
    <row r="2660" spans="4:4">
      <c r="D2660" s="131"/>
    </row>
    <row r="2661" spans="4:4">
      <c r="D2661" s="131"/>
    </row>
    <row r="2662" spans="4:4">
      <c r="D2662" s="131"/>
    </row>
    <row r="2663" spans="4:4">
      <c r="D2663" s="131"/>
    </row>
    <row r="2664" spans="4:4">
      <c r="D2664" s="131"/>
    </row>
    <row r="2665" spans="4:4">
      <c r="D2665" s="131"/>
    </row>
    <row r="2666" spans="4:4">
      <c r="D2666" s="131"/>
    </row>
    <row r="2667" spans="4:4">
      <c r="D2667" s="131"/>
    </row>
    <row r="2668" spans="4:4">
      <c r="D2668" s="131"/>
    </row>
    <row r="2669" spans="4:4">
      <c r="D2669" s="131"/>
    </row>
    <row r="2670" spans="4:4">
      <c r="D2670" s="131"/>
    </row>
    <row r="2671" spans="4:4">
      <c r="D2671" s="131"/>
    </row>
    <row r="2672" spans="4:4">
      <c r="D2672" s="131"/>
    </row>
    <row r="2673" spans="4:4">
      <c r="D2673" s="131"/>
    </row>
    <row r="2674" spans="4:4">
      <c r="D2674" s="131"/>
    </row>
    <row r="2675" spans="4:4">
      <c r="D2675" s="131"/>
    </row>
    <row r="2676" spans="4:4">
      <c r="D2676" s="131"/>
    </row>
    <row r="2677" spans="4:4">
      <c r="D2677" s="131"/>
    </row>
    <row r="2678" spans="4:4">
      <c r="D2678" s="131"/>
    </row>
    <row r="2679" spans="4:4">
      <c r="D2679" s="131"/>
    </row>
    <row r="2680" spans="4:4">
      <c r="D2680" s="131"/>
    </row>
    <row r="2681" spans="4:4">
      <c r="D2681" s="131"/>
    </row>
    <row r="2682" spans="4:4">
      <c r="D2682" s="131"/>
    </row>
    <row r="2683" spans="4:4">
      <c r="D2683" s="131"/>
    </row>
    <row r="2684" spans="4:4">
      <c r="D2684" s="131"/>
    </row>
    <row r="2685" spans="4:4">
      <c r="D2685" s="131"/>
    </row>
    <row r="2686" spans="4:4">
      <c r="D2686" s="131"/>
    </row>
    <row r="2687" spans="4:4">
      <c r="D2687" s="131"/>
    </row>
    <row r="2688" spans="4:4">
      <c r="D2688" s="131"/>
    </row>
    <row r="2689" spans="4:4">
      <c r="D2689" s="131"/>
    </row>
    <row r="2690" spans="4:4">
      <c r="D2690" s="131"/>
    </row>
    <row r="2691" spans="4:4">
      <c r="D2691" s="131"/>
    </row>
    <row r="2692" spans="4:4">
      <c r="D2692" s="131"/>
    </row>
    <row r="2693" spans="4:4">
      <c r="D2693" s="131"/>
    </row>
    <row r="2694" spans="4:4">
      <c r="D2694" s="131"/>
    </row>
    <row r="2695" spans="4:4">
      <c r="D2695" s="131"/>
    </row>
    <row r="2696" spans="4:4">
      <c r="D2696" s="131"/>
    </row>
    <row r="2697" spans="4:4">
      <c r="D2697" s="131"/>
    </row>
    <row r="2698" spans="4:4">
      <c r="D2698" s="131"/>
    </row>
    <row r="2699" spans="4:4">
      <c r="D2699" s="131"/>
    </row>
    <row r="2700" spans="4:4">
      <c r="D2700" s="131"/>
    </row>
    <row r="2701" spans="4:4">
      <c r="D2701" s="131"/>
    </row>
    <row r="2702" spans="4:4">
      <c r="D2702" s="131"/>
    </row>
    <row r="2703" spans="4:4">
      <c r="D2703" s="131"/>
    </row>
    <row r="2704" spans="4:4">
      <c r="D2704" s="131"/>
    </row>
    <row r="2705" spans="4:4">
      <c r="D2705" s="131"/>
    </row>
    <row r="2706" spans="4:4">
      <c r="D2706" s="131"/>
    </row>
    <row r="2707" spans="4:4">
      <c r="D2707" s="131"/>
    </row>
    <row r="2708" spans="4:4">
      <c r="D2708" s="131"/>
    </row>
    <row r="2709" spans="4:4">
      <c r="D2709" s="131"/>
    </row>
    <row r="2710" spans="4:4">
      <c r="D2710" s="131"/>
    </row>
    <row r="2711" spans="4:4">
      <c r="D2711" s="131"/>
    </row>
    <row r="2712" spans="4:4">
      <c r="D2712" s="131"/>
    </row>
    <row r="2713" spans="4:4">
      <c r="D2713" s="131"/>
    </row>
    <row r="2714" spans="4:4">
      <c r="D2714" s="131"/>
    </row>
    <row r="2715" spans="4:4">
      <c r="D2715" s="131"/>
    </row>
    <row r="2716" spans="4:4">
      <c r="D2716" s="131"/>
    </row>
    <row r="2717" spans="4:4">
      <c r="D2717" s="131"/>
    </row>
    <row r="2718" spans="4:4">
      <c r="D2718" s="131"/>
    </row>
    <row r="2719" spans="4:4">
      <c r="D2719" s="131"/>
    </row>
    <row r="2720" spans="4:4">
      <c r="D2720" s="131"/>
    </row>
    <row r="2721" spans="4:4">
      <c r="D2721" s="131"/>
    </row>
    <row r="2722" spans="4:4">
      <c r="D2722" s="131"/>
    </row>
    <row r="2723" spans="4:4">
      <c r="D2723" s="131"/>
    </row>
    <row r="2724" spans="4:4">
      <c r="D2724" s="131"/>
    </row>
    <row r="2725" spans="4:4">
      <c r="D2725" s="131"/>
    </row>
    <row r="2726" spans="4:4">
      <c r="D2726" s="131"/>
    </row>
    <row r="2727" spans="4:4">
      <c r="D2727" s="131"/>
    </row>
    <row r="2728" spans="4:4">
      <c r="D2728" s="131"/>
    </row>
    <row r="2729" spans="4:4">
      <c r="D2729" s="131"/>
    </row>
    <row r="2730" spans="4:4">
      <c r="D2730" s="131"/>
    </row>
    <row r="2731" spans="4:4">
      <c r="D2731" s="131"/>
    </row>
    <row r="2732" spans="4:4">
      <c r="D2732" s="131"/>
    </row>
    <row r="2733" spans="4:4">
      <c r="D2733" s="131"/>
    </row>
    <row r="2734" spans="4:4">
      <c r="D2734" s="131"/>
    </row>
    <row r="2735" spans="4:4">
      <c r="D2735" s="131"/>
    </row>
    <row r="2736" spans="4:4">
      <c r="D2736" s="131"/>
    </row>
    <row r="2737" spans="4:4">
      <c r="D2737" s="131"/>
    </row>
    <row r="2738" spans="4:4">
      <c r="D2738" s="131"/>
    </row>
    <row r="2739" spans="4:4">
      <c r="D2739" s="131"/>
    </row>
    <row r="2740" spans="4:4">
      <c r="D2740" s="131"/>
    </row>
    <row r="2741" spans="4:4">
      <c r="D2741" s="131"/>
    </row>
    <row r="2742" spans="4:4">
      <c r="D2742" s="131"/>
    </row>
    <row r="2743" spans="4:4">
      <c r="D2743" s="131"/>
    </row>
    <row r="2744" spans="4:4">
      <c r="D2744" s="131"/>
    </row>
    <row r="2745" spans="4:4">
      <c r="D2745" s="131"/>
    </row>
    <row r="2746" spans="4:4">
      <c r="D2746" s="131"/>
    </row>
    <row r="2747" spans="4:4">
      <c r="D2747" s="131"/>
    </row>
    <row r="2748" spans="4:4">
      <c r="D2748" s="131"/>
    </row>
    <row r="2749" spans="4:4">
      <c r="D2749" s="131"/>
    </row>
    <row r="2750" spans="4:4">
      <c r="D2750" s="131"/>
    </row>
    <row r="2751" spans="4:4">
      <c r="D2751" s="131"/>
    </row>
    <row r="2752" spans="4:4">
      <c r="D2752" s="131"/>
    </row>
    <row r="2753" spans="4:4">
      <c r="D2753" s="131"/>
    </row>
    <row r="2754" spans="4:4">
      <c r="D2754" s="131"/>
    </row>
    <row r="2755" spans="4:4">
      <c r="D2755" s="131"/>
    </row>
    <row r="2756" spans="4:4">
      <c r="D2756" s="131"/>
    </row>
    <row r="2757" spans="4:4">
      <c r="D2757" s="131"/>
    </row>
    <row r="2758" spans="4:4">
      <c r="D2758" s="131"/>
    </row>
    <row r="2759" spans="4:4">
      <c r="D2759" s="131"/>
    </row>
    <row r="2760" spans="4:4">
      <c r="D2760" s="131"/>
    </row>
    <row r="2761" spans="4:4">
      <c r="D2761" s="131"/>
    </row>
    <row r="2762" spans="4:4">
      <c r="D2762" s="131"/>
    </row>
    <row r="2763" spans="4:4">
      <c r="D2763" s="131"/>
    </row>
    <row r="2764" spans="4:4">
      <c r="D2764" s="131"/>
    </row>
    <row r="2765" spans="4:4">
      <c r="D2765" s="131"/>
    </row>
    <row r="2766" spans="4:4">
      <c r="D2766" s="131"/>
    </row>
    <row r="2767" spans="4:4">
      <c r="D2767" s="131"/>
    </row>
    <row r="2768" spans="4:4">
      <c r="D2768" s="131"/>
    </row>
    <row r="2769" spans="4:4">
      <c r="D2769" s="131"/>
    </row>
    <row r="2770" spans="4:4">
      <c r="D2770" s="131"/>
    </row>
    <row r="2771" spans="4:4">
      <c r="D2771" s="131"/>
    </row>
    <row r="2772" spans="4:4">
      <c r="D2772" s="131"/>
    </row>
    <row r="2773" spans="4:4">
      <c r="D2773" s="131"/>
    </row>
    <row r="2774" spans="4:4">
      <c r="D2774" s="131"/>
    </row>
    <row r="2775" spans="4:4">
      <c r="D2775" s="131"/>
    </row>
    <row r="2776" spans="4:4">
      <c r="D2776" s="131"/>
    </row>
    <row r="2777" spans="4:4">
      <c r="D2777" s="131"/>
    </row>
    <row r="2778" spans="4:4">
      <c r="D2778" s="131"/>
    </row>
    <row r="2779" spans="4:4">
      <c r="D2779" s="131"/>
    </row>
    <row r="2780" spans="4:4">
      <c r="D2780" s="131"/>
    </row>
    <row r="2781" spans="4:4">
      <c r="D2781" s="131"/>
    </row>
    <row r="2782" spans="4:4">
      <c r="D2782" s="131"/>
    </row>
    <row r="2783" spans="4:4">
      <c r="D2783" s="131"/>
    </row>
    <row r="2784" spans="4:4">
      <c r="D2784" s="131"/>
    </row>
    <row r="2785" spans="4:4">
      <c r="D2785" s="131"/>
    </row>
    <row r="2786" spans="4:4">
      <c r="D2786" s="131"/>
    </row>
    <row r="2787" spans="4:4">
      <c r="D2787" s="131"/>
    </row>
    <row r="2788" spans="4:4">
      <c r="D2788" s="131"/>
    </row>
    <row r="2789" spans="4:4">
      <c r="D2789" s="131"/>
    </row>
    <row r="2790" spans="4:4">
      <c r="D2790" s="131"/>
    </row>
    <row r="2791" spans="4:4">
      <c r="D2791" s="131"/>
    </row>
    <row r="2792" spans="4:4">
      <c r="D2792" s="131"/>
    </row>
    <row r="2793" spans="4:4">
      <c r="D2793" s="131"/>
    </row>
    <row r="2794" spans="4:4">
      <c r="D2794" s="131"/>
    </row>
    <row r="2795" spans="4:4">
      <c r="D2795" s="131"/>
    </row>
    <row r="2796" spans="4:4">
      <c r="D2796" s="131"/>
    </row>
    <row r="2797" spans="4:4">
      <c r="D2797" s="131"/>
    </row>
    <row r="2798" spans="4:4">
      <c r="D2798" s="131"/>
    </row>
    <row r="2799" spans="4:4">
      <c r="D2799" s="131"/>
    </row>
    <row r="2800" spans="4:4">
      <c r="D2800" s="131"/>
    </row>
    <row r="2801" spans="4:4">
      <c r="D2801" s="131"/>
    </row>
    <row r="2802" spans="4:4">
      <c r="D2802" s="131"/>
    </row>
    <row r="2803" spans="4:4">
      <c r="D2803" s="131"/>
    </row>
    <row r="2804" spans="4:4">
      <c r="D2804" s="131"/>
    </row>
    <row r="2805" spans="4:4">
      <c r="D2805" s="131"/>
    </row>
    <row r="2806" spans="4:4">
      <c r="D2806" s="131"/>
    </row>
    <row r="2807" spans="4:4">
      <c r="D2807" s="131"/>
    </row>
    <row r="2808" spans="4:4">
      <c r="D2808" s="131"/>
    </row>
    <row r="2809" spans="4:4">
      <c r="D2809" s="131"/>
    </row>
    <row r="2810" spans="4:4">
      <c r="D2810" s="131"/>
    </row>
    <row r="2811" spans="4:4">
      <c r="D2811" s="131"/>
    </row>
    <row r="2812" spans="4:4">
      <c r="D2812" s="131"/>
    </row>
    <row r="2813" spans="4:4">
      <c r="D2813" s="131"/>
    </row>
    <row r="2814" spans="4:4">
      <c r="D2814" s="131"/>
    </row>
    <row r="2815" spans="4:4">
      <c r="D2815" s="131"/>
    </row>
    <row r="2816" spans="4:4">
      <c r="D2816" s="131"/>
    </row>
    <row r="2817" spans="4:4">
      <c r="D2817" s="131"/>
    </row>
    <row r="2818" spans="4:4">
      <c r="D2818" s="131"/>
    </row>
    <row r="2819" spans="4:4">
      <c r="D2819" s="131"/>
    </row>
    <row r="2820" spans="4:4">
      <c r="D2820" s="131"/>
    </row>
    <row r="2821" spans="4:4">
      <c r="D2821" s="131"/>
    </row>
    <row r="2822" spans="4:4">
      <c r="D2822" s="131"/>
    </row>
    <row r="2823" spans="4:4">
      <c r="D2823" s="131"/>
    </row>
    <row r="2824" spans="4:4">
      <c r="D2824" s="131"/>
    </row>
    <row r="2825" spans="4:4">
      <c r="D2825" s="131"/>
    </row>
    <row r="2826" spans="4:4">
      <c r="D2826" s="131"/>
    </row>
    <row r="2827" spans="4:4">
      <c r="D2827" s="131"/>
    </row>
    <row r="2828" spans="4:4">
      <c r="D2828" s="131"/>
    </row>
    <row r="2829" spans="4:4">
      <c r="D2829" s="131"/>
    </row>
    <row r="2830" spans="4:4">
      <c r="D2830" s="131"/>
    </row>
    <row r="2831" spans="4:4">
      <c r="D2831" s="131"/>
    </row>
    <row r="2832" spans="4:4">
      <c r="D2832" s="131"/>
    </row>
    <row r="2833" spans="4:4">
      <c r="D2833" s="131"/>
    </row>
    <row r="2834" spans="4:4">
      <c r="D2834" s="131"/>
    </row>
    <row r="2835" spans="4:4">
      <c r="D2835" s="131"/>
    </row>
    <row r="2836" spans="4:4">
      <c r="D2836" s="131"/>
    </row>
    <row r="2837" spans="4:4">
      <c r="D2837" s="131"/>
    </row>
    <row r="2838" spans="4:4">
      <c r="D2838" s="131"/>
    </row>
    <row r="2839" spans="4:4">
      <c r="D2839" s="131"/>
    </row>
    <row r="2840" spans="4:4">
      <c r="D2840" s="131"/>
    </row>
    <row r="2841" spans="4:4">
      <c r="D2841" s="131"/>
    </row>
    <row r="2842" spans="4:4">
      <c r="D2842" s="131"/>
    </row>
    <row r="2843" spans="4:4">
      <c r="D2843" s="131"/>
    </row>
    <row r="2844" spans="4:4">
      <c r="D2844" s="131"/>
    </row>
    <row r="2845" spans="4:4">
      <c r="D2845" s="131"/>
    </row>
    <row r="2846" spans="4:4">
      <c r="D2846" s="131"/>
    </row>
    <row r="2847" spans="4:4">
      <c r="D2847" s="131"/>
    </row>
    <row r="2848" spans="4:4">
      <c r="D2848" s="131"/>
    </row>
    <row r="2849" spans="4:4">
      <c r="D2849" s="131"/>
    </row>
    <row r="2850" spans="4:4">
      <c r="D2850" s="131"/>
    </row>
    <row r="2851" spans="4:4">
      <c r="D2851" s="131"/>
    </row>
    <row r="2852" spans="4:4">
      <c r="D2852" s="131"/>
    </row>
    <row r="2853" spans="4:4">
      <c r="D2853" s="131"/>
    </row>
    <row r="2854" spans="4:4">
      <c r="D2854" s="131"/>
    </row>
    <row r="2855" spans="4:4">
      <c r="D2855" s="131"/>
    </row>
    <row r="2856" spans="4:4">
      <c r="D2856" s="131"/>
    </row>
    <row r="2857" spans="4:4">
      <c r="D2857" s="131"/>
    </row>
    <row r="2858" spans="4:4">
      <c r="D2858" s="131"/>
    </row>
    <row r="2859" spans="4:4">
      <c r="D2859" s="131"/>
    </row>
    <row r="2860" spans="4:4">
      <c r="D2860" s="131"/>
    </row>
    <row r="2861" spans="4:4">
      <c r="D2861" s="131"/>
    </row>
    <row r="2862" spans="4:4">
      <c r="D2862" s="131"/>
    </row>
    <row r="2863" spans="4:4">
      <c r="D2863" s="131"/>
    </row>
    <row r="2864" spans="4:4">
      <c r="D2864" s="131"/>
    </row>
    <row r="2865" spans="4:4">
      <c r="D2865" s="131"/>
    </row>
    <row r="2866" spans="4:4">
      <c r="D2866" s="131"/>
    </row>
    <row r="2867" spans="4:4">
      <c r="D2867" s="131"/>
    </row>
    <row r="2868" spans="4:4">
      <c r="D2868" s="131"/>
    </row>
    <row r="2869" spans="4:4">
      <c r="D2869" s="131"/>
    </row>
    <row r="2870" spans="4:4">
      <c r="D2870" s="131"/>
    </row>
    <row r="2871" spans="4:4">
      <c r="D2871" s="131"/>
    </row>
    <row r="2872" spans="4:4">
      <c r="D2872" s="131"/>
    </row>
    <row r="2873" spans="4:4">
      <c r="D2873" s="131"/>
    </row>
    <row r="2874" spans="4:4">
      <c r="D2874" s="131"/>
    </row>
    <row r="2875" spans="4:4">
      <c r="D2875" s="131"/>
    </row>
    <row r="2876" spans="4:4">
      <c r="D2876" s="131"/>
    </row>
    <row r="2877" spans="4:4">
      <c r="D2877" s="131"/>
    </row>
    <row r="2878" spans="4:4">
      <c r="D2878" s="131"/>
    </row>
    <row r="2879" spans="4:4">
      <c r="D2879" s="131"/>
    </row>
    <row r="2880" spans="4:4">
      <c r="D2880" s="131"/>
    </row>
    <row r="2881" spans="4:4">
      <c r="D2881" s="131"/>
    </row>
    <row r="2882" spans="4:4">
      <c r="D2882" s="131"/>
    </row>
    <row r="2883" spans="4:4">
      <c r="D2883" s="131"/>
    </row>
    <row r="2884" spans="4:4">
      <c r="D2884" s="131"/>
    </row>
    <row r="2885" spans="4:4">
      <c r="D2885" s="131"/>
    </row>
    <row r="2886" spans="4:4">
      <c r="D2886" s="131"/>
    </row>
    <row r="2887" spans="4:4">
      <c r="D2887" s="131"/>
    </row>
    <row r="2888" spans="4:4">
      <c r="D2888" s="131"/>
    </row>
    <row r="2889" spans="4:4">
      <c r="D2889" s="131"/>
    </row>
    <row r="2890" spans="4:4">
      <c r="D2890" s="131"/>
    </row>
    <row r="2891" spans="4:4">
      <c r="D2891" s="131"/>
    </row>
    <row r="2892" spans="4:4">
      <c r="D2892" s="131"/>
    </row>
    <row r="2893" spans="4:4">
      <c r="D2893" s="131"/>
    </row>
    <row r="2894" spans="4:4">
      <c r="D2894" s="131"/>
    </row>
    <row r="2895" spans="4:4">
      <c r="D2895" s="131"/>
    </row>
    <row r="2896" spans="4:4">
      <c r="D2896" s="131"/>
    </row>
    <row r="2897" spans="4:4">
      <c r="D2897" s="131"/>
    </row>
    <row r="2898" spans="4:4">
      <c r="D2898" s="131"/>
    </row>
    <row r="2899" spans="4:4">
      <c r="D2899" s="131"/>
    </row>
    <row r="2900" spans="4:4">
      <c r="D2900" s="131"/>
    </row>
    <row r="2901" spans="4:4">
      <c r="D2901" s="131"/>
    </row>
    <row r="2902" spans="4:4">
      <c r="D2902" s="131"/>
    </row>
    <row r="2903" spans="4:4">
      <c r="D2903" s="131"/>
    </row>
    <row r="2904" spans="4:4">
      <c r="D2904" s="131"/>
    </row>
    <row r="2905" spans="4:4">
      <c r="D2905" s="131"/>
    </row>
    <row r="2906" spans="4:4">
      <c r="D2906" s="131"/>
    </row>
    <row r="2907" spans="4:4">
      <c r="D2907" s="131"/>
    </row>
    <row r="2908" spans="4:4">
      <c r="D2908" s="131"/>
    </row>
    <row r="2909" spans="4:4">
      <c r="D2909" s="131"/>
    </row>
    <row r="2910" spans="4:4">
      <c r="D2910" s="131"/>
    </row>
    <row r="2911" spans="4:4">
      <c r="D2911" s="131"/>
    </row>
    <row r="2912" spans="4:4">
      <c r="D2912" s="131"/>
    </row>
    <row r="2913" spans="4:4">
      <c r="D2913" s="131"/>
    </row>
    <row r="2914" spans="4:4">
      <c r="D2914" s="131"/>
    </row>
    <row r="2915" spans="4:4">
      <c r="D2915" s="131"/>
    </row>
    <row r="2916" spans="4:4">
      <c r="D2916" s="131"/>
    </row>
    <row r="2917" spans="4:4">
      <c r="D2917" s="131"/>
    </row>
    <row r="2918" spans="4:4">
      <c r="D2918" s="131"/>
    </row>
    <row r="2919" spans="4:4">
      <c r="D2919" s="131"/>
    </row>
    <row r="2920" spans="4:4">
      <c r="D2920" s="131"/>
    </row>
    <row r="2921" spans="4:4">
      <c r="D2921" s="131"/>
    </row>
    <row r="2922" spans="4:4">
      <c r="D2922" s="131"/>
    </row>
    <row r="2923" spans="4:4">
      <c r="D2923" s="131"/>
    </row>
    <row r="2924" spans="4:4">
      <c r="D2924" s="131"/>
    </row>
    <row r="2925" spans="4:4">
      <c r="D2925" s="131"/>
    </row>
    <row r="2926" spans="4:4">
      <c r="D2926" s="131"/>
    </row>
    <row r="2927" spans="4:4">
      <c r="D2927" s="131"/>
    </row>
    <row r="2928" spans="4:4">
      <c r="D2928" s="131"/>
    </row>
    <row r="2929" spans="4:4">
      <c r="D2929" s="131"/>
    </row>
    <row r="2930" spans="4:4">
      <c r="D2930" s="131"/>
    </row>
    <row r="2931" spans="4:4">
      <c r="D2931" s="131"/>
    </row>
    <row r="2932" spans="4:4">
      <c r="D2932" s="131"/>
    </row>
    <row r="2933" spans="4:4">
      <c r="D2933" s="131"/>
    </row>
    <row r="2934" spans="4:4">
      <c r="D2934" s="131"/>
    </row>
    <row r="2935" spans="4:4">
      <c r="D2935" s="131"/>
    </row>
    <row r="2936" spans="4:4">
      <c r="D2936" s="131"/>
    </row>
    <row r="2937" spans="4:4">
      <c r="D2937" s="131"/>
    </row>
    <row r="2938" spans="4:4">
      <c r="D2938" s="131"/>
    </row>
    <row r="2939" spans="4:4">
      <c r="D2939" s="131"/>
    </row>
    <row r="2940" spans="4:4">
      <c r="D2940" s="131"/>
    </row>
    <row r="2941" spans="4:4">
      <c r="D2941" s="131"/>
    </row>
    <row r="2942" spans="4:4">
      <c r="D2942" s="131"/>
    </row>
    <row r="2943" spans="4:4">
      <c r="D2943" s="131"/>
    </row>
    <row r="2944" spans="4:4">
      <c r="D2944" s="131"/>
    </row>
    <row r="2945" spans="4:4">
      <c r="D2945" s="131"/>
    </row>
    <row r="2946" spans="4:4">
      <c r="D2946" s="131"/>
    </row>
    <row r="2947" spans="4:4">
      <c r="D2947" s="131"/>
    </row>
    <row r="2948" spans="4:4">
      <c r="D2948" s="131"/>
    </row>
    <row r="2949" spans="4:4">
      <c r="D2949" s="131"/>
    </row>
    <row r="2950" spans="4:4">
      <c r="D2950" s="131"/>
    </row>
    <row r="2951" spans="4:4">
      <c r="D2951" s="131"/>
    </row>
    <row r="2952" spans="4:4">
      <c r="D2952" s="131"/>
    </row>
    <row r="2953" spans="4:4">
      <c r="D2953" s="131"/>
    </row>
    <row r="2954" spans="4:4">
      <c r="D2954" s="131"/>
    </row>
    <row r="2955" spans="4:4">
      <c r="D2955" s="131"/>
    </row>
    <row r="2956" spans="4:4">
      <c r="D2956" s="131"/>
    </row>
    <row r="2957" spans="4:4">
      <c r="D2957" s="131"/>
    </row>
    <row r="2958" spans="4:4">
      <c r="D2958" s="131"/>
    </row>
    <row r="2959" spans="4:4">
      <c r="D2959" s="131"/>
    </row>
    <row r="2960" spans="4:4">
      <c r="D2960" s="131"/>
    </row>
    <row r="2961" spans="4:4">
      <c r="D2961" s="131"/>
    </row>
    <row r="2962" spans="4:4">
      <c r="D2962" s="131"/>
    </row>
    <row r="2963" spans="4:4">
      <c r="D2963" s="131"/>
    </row>
    <row r="2964" spans="4:4">
      <c r="D2964" s="131"/>
    </row>
    <row r="2965" spans="4:4">
      <c r="D2965" s="131"/>
    </row>
    <row r="2966" spans="4:4">
      <c r="D2966" s="131"/>
    </row>
    <row r="2967" spans="4:4">
      <c r="D2967" s="131"/>
    </row>
    <row r="2968" spans="4:4">
      <c r="D2968" s="131"/>
    </row>
    <row r="2969" spans="4:4">
      <c r="D2969" s="131"/>
    </row>
    <row r="2970" spans="4:4">
      <c r="D2970" s="131"/>
    </row>
    <row r="2971" spans="4:4">
      <c r="D2971" s="131"/>
    </row>
    <row r="2972" spans="4:4">
      <c r="D2972" s="131"/>
    </row>
    <row r="2973" spans="4:4">
      <c r="D2973" s="131"/>
    </row>
    <row r="2974" spans="4:4">
      <c r="D2974" s="131"/>
    </row>
    <row r="2975" spans="4:4">
      <c r="D2975" s="131"/>
    </row>
    <row r="2976" spans="4:4">
      <c r="D2976" s="131"/>
    </row>
    <row r="2977" spans="4:4">
      <c r="D2977" s="131"/>
    </row>
    <row r="2978" spans="4:4">
      <c r="D2978" s="131"/>
    </row>
    <row r="2979" spans="4:4">
      <c r="D2979" s="131"/>
    </row>
    <row r="2980" spans="4:4">
      <c r="D2980" s="131"/>
    </row>
    <row r="2981" spans="4:4">
      <c r="D2981" s="131"/>
    </row>
    <row r="2982" spans="4:4">
      <c r="D2982" s="131"/>
    </row>
    <row r="2983" spans="4:4">
      <c r="D2983" s="131"/>
    </row>
    <row r="2984" spans="4:4">
      <c r="D2984" s="131"/>
    </row>
    <row r="2985" spans="4:4">
      <c r="D2985" s="131"/>
    </row>
    <row r="2986" spans="4:4">
      <c r="D2986" s="131"/>
    </row>
    <row r="2987" spans="4:4">
      <c r="D2987" s="131"/>
    </row>
    <row r="2988" spans="4:4">
      <c r="D2988" s="131"/>
    </row>
    <row r="2989" spans="4:4">
      <c r="D2989" s="131"/>
    </row>
    <row r="2990" spans="4:4">
      <c r="D2990" s="131"/>
    </row>
    <row r="2991" spans="4:4">
      <c r="D2991" s="131"/>
    </row>
    <row r="2992" spans="4:4">
      <c r="D2992" s="131"/>
    </row>
    <row r="2993" spans="4:4">
      <c r="D2993" s="131"/>
    </row>
    <row r="2994" spans="4:4">
      <c r="D2994" s="131"/>
    </row>
    <row r="2995" spans="4:4">
      <c r="D2995" s="131"/>
    </row>
    <row r="2996" spans="4:4">
      <c r="D2996" s="131"/>
    </row>
    <row r="2997" spans="4:4">
      <c r="D2997" s="131"/>
    </row>
    <row r="2998" spans="4:4">
      <c r="D2998" s="131"/>
    </row>
    <row r="2999" spans="4:4">
      <c r="D2999" s="131"/>
    </row>
    <row r="3000" spans="4:4">
      <c r="D3000" s="131"/>
    </row>
    <row r="3001" spans="4:4">
      <c r="D3001" s="131"/>
    </row>
    <row r="3002" spans="4:4">
      <c r="D3002" s="131"/>
    </row>
    <row r="3003" spans="4:4">
      <c r="D3003" s="131"/>
    </row>
    <row r="3004" spans="4:4">
      <c r="D3004" s="131"/>
    </row>
    <row r="3005" spans="4:4">
      <c r="D3005" s="131"/>
    </row>
    <row r="3006" spans="4:4">
      <c r="D3006" s="131"/>
    </row>
    <row r="3007" spans="4:4">
      <c r="D3007" s="131"/>
    </row>
    <row r="3008" spans="4:4">
      <c r="D3008" s="131"/>
    </row>
    <row r="3009" spans="4:4">
      <c r="D3009" s="131"/>
    </row>
    <row r="3010" spans="4:4">
      <c r="D3010" s="131"/>
    </row>
    <row r="3011" spans="4:4">
      <c r="D3011" s="131"/>
    </row>
    <row r="3012" spans="4:4">
      <c r="D3012" s="131"/>
    </row>
    <row r="3013" spans="4:4">
      <c r="D3013" s="131"/>
    </row>
    <row r="3014" spans="4:4">
      <c r="D3014" s="131"/>
    </row>
    <row r="3015" spans="4:4">
      <c r="D3015" s="131"/>
    </row>
    <row r="3016" spans="4:4">
      <c r="D3016" s="131"/>
    </row>
    <row r="3017" spans="4:4">
      <c r="D3017" s="131"/>
    </row>
    <row r="3018" spans="4:4">
      <c r="D3018" s="131"/>
    </row>
    <row r="3019" spans="4:4">
      <c r="D3019" s="131"/>
    </row>
    <row r="3020" spans="4:4">
      <c r="D3020" s="131"/>
    </row>
    <row r="3021" spans="4:4">
      <c r="D3021" s="131"/>
    </row>
    <row r="3022" spans="4:4">
      <c r="D3022" s="131"/>
    </row>
    <row r="3023" spans="4:4">
      <c r="D3023" s="131"/>
    </row>
    <row r="3024" spans="4:4">
      <c r="D3024" s="131"/>
    </row>
    <row r="3025" spans="4:4">
      <c r="D3025" s="131"/>
    </row>
    <row r="3026" spans="4:4">
      <c r="D3026" s="131"/>
    </row>
    <row r="3027" spans="4:4">
      <c r="D3027" s="131"/>
    </row>
    <row r="3028" spans="4:4">
      <c r="D3028" s="131"/>
    </row>
    <row r="3029" spans="4:4">
      <c r="D3029" s="131"/>
    </row>
    <row r="3030" spans="4:4">
      <c r="D3030" s="131"/>
    </row>
    <row r="3031" spans="4:4">
      <c r="D3031" s="131"/>
    </row>
    <row r="3032" spans="4:4">
      <c r="D3032" s="131"/>
    </row>
    <row r="3033" spans="4:4">
      <c r="D3033" s="131"/>
    </row>
    <row r="3034" spans="4:4">
      <c r="D3034" s="131"/>
    </row>
    <row r="3035" spans="4:4">
      <c r="D3035" s="131"/>
    </row>
    <row r="3036" spans="4:4">
      <c r="D3036" s="131"/>
    </row>
    <row r="3037" spans="4:4">
      <c r="D3037" s="131"/>
    </row>
    <row r="3038" spans="4:4">
      <c r="D3038" s="131"/>
    </row>
    <row r="3039" spans="4:4">
      <c r="D3039" s="131"/>
    </row>
    <row r="3040" spans="4:4">
      <c r="D3040" s="131"/>
    </row>
    <row r="3041" spans="4:4">
      <c r="D3041" s="131"/>
    </row>
    <row r="3042" spans="4:4">
      <c r="D3042" s="131"/>
    </row>
    <row r="3043" spans="4:4">
      <c r="D3043" s="131"/>
    </row>
    <row r="3044" spans="4:4">
      <c r="D3044" s="131"/>
    </row>
    <row r="3045" spans="4:4">
      <c r="D3045" s="131"/>
    </row>
    <row r="3046" spans="4:4">
      <c r="D3046" s="131"/>
    </row>
    <row r="3047" spans="4:4">
      <c r="D3047" s="131"/>
    </row>
    <row r="3048" spans="4:4">
      <c r="D3048" s="131"/>
    </row>
    <row r="3049" spans="4:4">
      <c r="D3049" s="131"/>
    </row>
    <row r="3050" spans="4:4">
      <c r="D3050" s="131"/>
    </row>
    <row r="3051" spans="4:4">
      <c r="D3051" s="131"/>
    </row>
    <row r="3052" spans="4:4">
      <c r="D3052" s="131"/>
    </row>
    <row r="3053" spans="4:4">
      <c r="D3053" s="131"/>
    </row>
    <row r="3054" spans="4:4">
      <c r="D3054" s="131"/>
    </row>
    <row r="3055" spans="4:4">
      <c r="D3055" s="131"/>
    </row>
    <row r="3056" spans="4:4">
      <c r="D3056" s="131"/>
    </row>
    <row r="3057" spans="4:4">
      <c r="D3057" s="131"/>
    </row>
    <row r="3058" spans="4:4">
      <c r="D3058" s="131"/>
    </row>
    <row r="3059" spans="4:4">
      <c r="D3059" s="131"/>
    </row>
    <row r="3060" spans="4:4">
      <c r="D3060" s="131"/>
    </row>
    <row r="3061" spans="4:4">
      <c r="D3061" s="131"/>
    </row>
    <row r="3062" spans="4:4">
      <c r="D3062" s="131"/>
    </row>
    <row r="3063" spans="4:4">
      <c r="D3063" s="131"/>
    </row>
    <row r="3064" spans="4:4">
      <c r="D3064" s="131"/>
    </row>
    <row r="3065" spans="4:4">
      <c r="D3065" s="131"/>
    </row>
    <row r="3066" spans="4:4">
      <c r="D3066" s="131"/>
    </row>
    <row r="3067" spans="4:4">
      <c r="D3067" s="131"/>
    </row>
    <row r="3068" spans="4:4">
      <c r="D3068" s="131"/>
    </row>
    <row r="3069" spans="4:4">
      <c r="D3069" s="131"/>
    </row>
    <row r="3070" spans="4:4">
      <c r="D3070" s="131"/>
    </row>
    <row r="3071" spans="4:4">
      <c r="D3071" s="131"/>
    </row>
    <row r="3072" spans="4:4">
      <c r="D3072" s="131"/>
    </row>
    <row r="3073" spans="4:4">
      <c r="D3073" s="131"/>
    </row>
    <row r="3074" spans="4:4">
      <c r="D3074" s="131"/>
    </row>
    <row r="3075" spans="4:4">
      <c r="D3075" s="131"/>
    </row>
    <row r="3076" spans="4:4">
      <c r="D3076" s="131"/>
    </row>
    <row r="3077" spans="4:4">
      <c r="D3077" s="131"/>
    </row>
    <row r="3078" spans="4:4">
      <c r="D3078" s="131"/>
    </row>
    <row r="3079" spans="4:4">
      <c r="D3079" s="131"/>
    </row>
    <row r="3080" spans="4:4">
      <c r="D3080" s="131"/>
    </row>
    <row r="3081" spans="4:4">
      <c r="D3081" s="131"/>
    </row>
    <row r="3082" spans="4:4">
      <c r="D3082" s="131"/>
    </row>
    <row r="3083" spans="4:4">
      <c r="D3083" s="131"/>
    </row>
    <row r="3084" spans="4:4">
      <c r="D3084" s="131"/>
    </row>
    <row r="3085" spans="4:4">
      <c r="D3085" s="131"/>
    </row>
    <row r="3086" spans="4:4">
      <c r="D3086" s="131"/>
    </row>
    <row r="3087" spans="4:4">
      <c r="D3087" s="131"/>
    </row>
    <row r="3088" spans="4:4">
      <c r="D3088" s="131"/>
    </row>
    <row r="3089" spans="4:4">
      <c r="D3089" s="131"/>
    </row>
    <row r="3090" spans="4:4">
      <c r="D3090" s="131"/>
    </row>
    <row r="3091" spans="4:4">
      <c r="D3091" s="131"/>
    </row>
    <row r="3092" spans="4:4">
      <c r="D3092" s="131"/>
    </row>
    <row r="3093" spans="4:4">
      <c r="D3093" s="131"/>
    </row>
    <row r="3094" spans="4:4">
      <c r="D3094" s="131"/>
    </row>
    <row r="3095" spans="4:4">
      <c r="D3095" s="131"/>
    </row>
    <row r="3096" spans="4:4">
      <c r="D3096" s="131"/>
    </row>
    <row r="3097" spans="4:4">
      <c r="D3097" s="131"/>
    </row>
    <row r="3098" spans="4:4">
      <c r="D3098" s="131"/>
    </row>
    <row r="3099" spans="4:4">
      <c r="D3099" s="131"/>
    </row>
    <row r="3100" spans="4:4">
      <c r="D3100" s="131"/>
    </row>
    <row r="3101" spans="4:4">
      <c r="D3101" s="131"/>
    </row>
    <row r="3102" spans="4:4">
      <c r="D3102" s="131"/>
    </row>
    <row r="3103" spans="4:4">
      <c r="D3103" s="131"/>
    </row>
    <row r="3104" spans="4:4">
      <c r="D3104" s="131"/>
    </row>
    <row r="3105" spans="4:4">
      <c r="D3105" s="131"/>
    </row>
    <row r="3106" spans="4:4">
      <c r="D3106" s="131"/>
    </row>
    <row r="3107" spans="4:4">
      <c r="D3107" s="131"/>
    </row>
    <row r="3108" spans="4:4">
      <c r="D3108" s="131"/>
    </row>
    <row r="3109" spans="4:4">
      <c r="D3109" s="131"/>
    </row>
    <row r="3110" spans="4:4">
      <c r="D3110" s="131"/>
    </row>
    <row r="3111" spans="4:4">
      <c r="D3111" s="131"/>
    </row>
    <row r="3112" spans="4:4">
      <c r="D3112" s="131"/>
    </row>
    <row r="3113" spans="4:4">
      <c r="D3113" s="131"/>
    </row>
    <row r="3114" spans="4:4">
      <c r="D3114" s="131"/>
    </row>
    <row r="3115" spans="4:4">
      <c r="D3115" s="131"/>
    </row>
    <row r="3116" spans="4:4">
      <c r="D3116" s="131"/>
    </row>
    <row r="3117" spans="4:4">
      <c r="D3117" s="131"/>
    </row>
    <row r="3118" spans="4:4">
      <c r="D3118" s="131"/>
    </row>
    <row r="3119" spans="4:4">
      <c r="D3119" s="131"/>
    </row>
    <row r="3120" spans="4:4">
      <c r="D3120" s="131"/>
    </row>
    <row r="3121" spans="4:4">
      <c r="D3121" s="131"/>
    </row>
    <row r="3122" spans="4:4">
      <c r="D3122" s="131"/>
    </row>
    <row r="3123" spans="4:4">
      <c r="D3123" s="131"/>
    </row>
    <row r="3124" spans="4:4">
      <c r="D3124" s="131"/>
    </row>
    <row r="3125" spans="4:4">
      <c r="D3125" s="131"/>
    </row>
    <row r="3126" spans="4:4">
      <c r="D3126" s="131"/>
    </row>
    <row r="3127" spans="4:4">
      <c r="D3127" s="131"/>
    </row>
    <row r="3128" spans="4:4">
      <c r="D3128" s="131"/>
    </row>
    <row r="3129" spans="4:4">
      <c r="D3129" s="131"/>
    </row>
    <row r="3130" spans="4:4">
      <c r="D3130" s="131"/>
    </row>
    <row r="3131" spans="4:4">
      <c r="D3131" s="131"/>
    </row>
    <row r="3132" spans="4:4">
      <c r="D3132" s="131"/>
    </row>
    <row r="3133" spans="4:4">
      <c r="D3133" s="131"/>
    </row>
    <row r="3134" spans="4:4">
      <c r="D3134" s="131"/>
    </row>
    <row r="3135" spans="4:4">
      <c r="D3135" s="131"/>
    </row>
    <row r="3136" spans="4:4">
      <c r="D3136" s="131"/>
    </row>
    <row r="3137" spans="4:4">
      <c r="D3137" s="131"/>
    </row>
    <row r="3138" spans="4:4">
      <c r="D3138" s="131"/>
    </row>
    <row r="3139" spans="4:4">
      <c r="D3139" s="131"/>
    </row>
    <row r="3140" spans="4:4">
      <c r="D3140" s="131"/>
    </row>
    <row r="3141" spans="4:4">
      <c r="D3141" s="131"/>
    </row>
    <row r="3142" spans="4:4">
      <c r="D3142" s="131"/>
    </row>
    <row r="3143" spans="4:4">
      <c r="D3143" s="131"/>
    </row>
    <row r="3144" spans="4:4">
      <c r="D3144" s="131"/>
    </row>
    <row r="3145" spans="4:4">
      <c r="D3145" s="131"/>
    </row>
    <row r="3146" spans="4:4">
      <c r="D3146" s="131"/>
    </row>
    <row r="3147" spans="4:4">
      <c r="D3147" s="131"/>
    </row>
    <row r="3148" spans="4:4">
      <c r="D3148" s="131"/>
    </row>
    <row r="3149" spans="4:4">
      <c r="D3149" s="131"/>
    </row>
    <row r="3150" spans="4:4">
      <c r="D3150" s="131"/>
    </row>
    <row r="3151" spans="4:4">
      <c r="D3151" s="131"/>
    </row>
    <row r="3152" spans="4:4">
      <c r="D3152" s="131"/>
    </row>
    <row r="3153" spans="4:4">
      <c r="D3153" s="131"/>
    </row>
    <row r="3154" spans="4:4">
      <c r="D3154" s="131"/>
    </row>
    <row r="3155" spans="4:4">
      <c r="D3155" s="131"/>
    </row>
    <row r="3156" spans="4:4">
      <c r="D3156" s="131"/>
    </row>
    <row r="3157" spans="4:4">
      <c r="D3157" s="131"/>
    </row>
    <row r="3158" spans="4:4">
      <c r="D3158" s="131"/>
    </row>
    <row r="3159" spans="4:4">
      <c r="D3159" s="131"/>
    </row>
    <row r="3160" spans="4:4">
      <c r="D3160" s="131"/>
    </row>
    <row r="3161" spans="4:4">
      <c r="D3161" s="131"/>
    </row>
    <row r="3162" spans="4:4">
      <c r="D3162" s="131"/>
    </row>
    <row r="3163" spans="4:4">
      <c r="D3163" s="131"/>
    </row>
    <row r="3164" spans="4:4">
      <c r="D3164" s="131"/>
    </row>
    <row r="3165" spans="4:4">
      <c r="D3165" s="131"/>
    </row>
    <row r="3166" spans="4:4">
      <c r="D3166" s="131"/>
    </row>
    <row r="3167" spans="4:4">
      <c r="D3167" s="131"/>
    </row>
    <row r="3168" spans="4:4">
      <c r="D3168" s="131"/>
    </row>
    <row r="3169" spans="4:4">
      <c r="D3169" s="131"/>
    </row>
    <row r="3170" spans="4:4">
      <c r="D3170" s="131"/>
    </row>
    <row r="3171" spans="4:4">
      <c r="D3171" s="131"/>
    </row>
    <row r="3172" spans="4:4">
      <c r="D3172" s="131"/>
    </row>
    <row r="3173" spans="4:4">
      <c r="D3173" s="131"/>
    </row>
    <row r="3174" spans="4:4">
      <c r="D3174" s="131"/>
    </row>
    <row r="3175" spans="4:4">
      <c r="D3175" s="131"/>
    </row>
    <row r="3176" spans="4:4">
      <c r="D3176" s="131"/>
    </row>
    <row r="3177" spans="4:4">
      <c r="D3177" s="131"/>
    </row>
    <row r="3178" spans="4:4">
      <c r="D3178" s="131"/>
    </row>
    <row r="3179" spans="4:4">
      <c r="D3179" s="131"/>
    </row>
    <row r="3180" spans="4:4">
      <c r="D3180" s="131"/>
    </row>
    <row r="3181" spans="4:4">
      <c r="D3181" s="131"/>
    </row>
    <row r="3182" spans="4:4">
      <c r="D3182" s="131"/>
    </row>
    <row r="3183" spans="4:4">
      <c r="D3183" s="131"/>
    </row>
    <row r="3184" spans="4:4">
      <c r="D3184" s="131"/>
    </row>
    <row r="3185" spans="4:4">
      <c r="D3185" s="131"/>
    </row>
    <row r="3186" spans="4:4">
      <c r="D3186" s="131"/>
    </row>
    <row r="3187" spans="4:4">
      <c r="D3187" s="131"/>
    </row>
    <row r="3188" spans="4:4">
      <c r="D3188" s="131"/>
    </row>
    <row r="3189" spans="4:4">
      <c r="D3189" s="131"/>
    </row>
    <row r="3190" spans="4:4">
      <c r="D3190" s="131"/>
    </row>
    <row r="3191" spans="4:4">
      <c r="D3191" s="131"/>
    </row>
    <row r="3192" spans="4:4">
      <c r="D3192" s="131"/>
    </row>
    <row r="3193" spans="4:4">
      <c r="D3193" s="131"/>
    </row>
    <row r="3194" spans="4:4">
      <c r="D3194" s="131"/>
    </row>
    <row r="3195" spans="4:4">
      <c r="D3195" s="131"/>
    </row>
    <row r="3196" spans="4:4">
      <c r="D3196" s="131"/>
    </row>
    <row r="3197" spans="4:4">
      <c r="D3197" s="131"/>
    </row>
    <row r="3198" spans="4:4">
      <c r="D3198" s="131"/>
    </row>
    <row r="3199" spans="4:4">
      <c r="D3199" s="131"/>
    </row>
    <row r="3200" spans="4:4">
      <c r="D3200" s="131"/>
    </row>
    <row r="3201" spans="4:4">
      <c r="D3201" s="131"/>
    </row>
    <row r="3202" spans="4:4">
      <c r="D3202" s="131"/>
    </row>
    <row r="3203" spans="4:4">
      <c r="D3203" s="131"/>
    </row>
    <row r="3204" spans="4:4">
      <c r="D3204" s="131"/>
    </row>
    <row r="3205" spans="4:4">
      <c r="D3205" s="131"/>
    </row>
    <row r="3206" spans="4:4">
      <c r="D3206" s="131"/>
    </row>
    <row r="3207" spans="4:4">
      <c r="D3207" s="131"/>
    </row>
    <row r="3208" spans="4:4">
      <c r="D3208" s="131"/>
    </row>
    <row r="3209" spans="4:4">
      <c r="D3209" s="131"/>
    </row>
    <row r="3210" spans="4:4">
      <c r="D3210" s="131"/>
    </row>
    <row r="3211" spans="4:4">
      <c r="D3211" s="131"/>
    </row>
    <row r="3212" spans="4:4">
      <c r="D3212" s="131"/>
    </row>
    <row r="3213" spans="4:4">
      <c r="D3213" s="131"/>
    </row>
    <row r="3214" spans="4:4">
      <c r="D3214" s="131"/>
    </row>
    <row r="3215" spans="4:4">
      <c r="D3215" s="131"/>
    </row>
    <row r="3216" spans="4:4">
      <c r="D3216" s="131"/>
    </row>
    <row r="3217" spans="4:4">
      <c r="D3217" s="131"/>
    </row>
    <row r="3218" spans="4:4">
      <c r="D3218" s="131"/>
    </row>
    <row r="3219" spans="4:4">
      <c r="D3219" s="131"/>
    </row>
    <row r="3220" spans="4:4">
      <c r="D3220" s="131"/>
    </row>
    <row r="3221" spans="4:4">
      <c r="D3221" s="131"/>
    </row>
    <row r="3222" spans="4:4">
      <c r="D3222" s="131"/>
    </row>
    <row r="3223" spans="4:4">
      <c r="D3223" s="131"/>
    </row>
    <row r="3224" spans="4:4">
      <c r="D3224" s="131"/>
    </row>
    <row r="3225" spans="4:4">
      <c r="D3225" s="131"/>
    </row>
    <row r="3226" spans="4:4">
      <c r="D3226" s="131"/>
    </row>
    <row r="3227" spans="4:4">
      <c r="D3227" s="131"/>
    </row>
    <row r="3228" spans="4:4">
      <c r="D3228" s="131"/>
    </row>
    <row r="3229" spans="4:4">
      <c r="D3229" s="131"/>
    </row>
    <row r="3230" spans="4:4">
      <c r="D3230" s="131"/>
    </row>
    <row r="3231" spans="4:4">
      <c r="D3231" s="131"/>
    </row>
    <row r="3232" spans="4:4">
      <c r="D3232" s="131"/>
    </row>
    <row r="3233" spans="4:4">
      <c r="D3233" s="131"/>
    </row>
    <row r="3234" spans="4:4">
      <c r="D3234" s="131"/>
    </row>
    <row r="3235" spans="4:4">
      <c r="D3235" s="131"/>
    </row>
    <row r="3236" spans="4:4">
      <c r="D3236" s="131"/>
    </row>
    <row r="3237" spans="4:4">
      <c r="D3237" s="131"/>
    </row>
    <row r="3238" spans="4:4">
      <c r="D3238" s="131"/>
    </row>
    <row r="3239" spans="4:4">
      <c r="D3239" s="131"/>
    </row>
    <row r="3240" spans="4:4">
      <c r="D3240" s="131"/>
    </row>
    <row r="3241" spans="4:4">
      <c r="D3241" s="131"/>
    </row>
    <row r="3242" spans="4:4">
      <c r="D3242" s="131"/>
    </row>
    <row r="3243" spans="4:4">
      <c r="D3243" s="131"/>
    </row>
    <row r="3244" spans="4:4">
      <c r="D3244" s="131"/>
    </row>
    <row r="3245" spans="4:4">
      <c r="D3245" s="131"/>
    </row>
    <row r="3246" spans="4:4">
      <c r="D3246" s="131"/>
    </row>
    <row r="3247" spans="4:4">
      <c r="D3247" s="131"/>
    </row>
    <row r="3248" spans="4:4">
      <c r="D3248" s="131"/>
    </row>
    <row r="3249" spans="4:4">
      <c r="D3249" s="131"/>
    </row>
    <row r="3250" spans="4:4">
      <c r="D3250" s="131"/>
    </row>
    <row r="3251" spans="4:4">
      <c r="D3251" s="131"/>
    </row>
    <row r="3252" spans="4:4">
      <c r="D3252" s="131"/>
    </row>
    <row r="3253" spans="4:4">
      <c r="D3253" s="131"/>
    </row>
    <row r="3254" spans="4:4">
      <c r="D3254" s="131"/>
    </row>
    <row r="3255" spans="4:4">
      <c r="D3255" s="131"/>
    </row>
    <row r="3256" spans="4:4">
      <c r="D3256" s="131"/>
    </row>
    <row r="3257" spans="4:4">
      <c r="D3257" s="131"/>
    </row>
    <row r="3258" spans="4:4">
      <c r="D3258" s="131"/>
    </row>
    <row r="3259" spans="4:4">
      <c r="D3259" s="131"/>
    </row>
    <row r="3260" spans="4:4">
      <c r="D3260" s="131"/>
    </row>
    <row r="3261" spans="4:4">
      <c r="D3261" s="131"/>
    </row>
    <row r="3262" spans="4:4">
      <c r="D3262" s="131"/>
    </row>
    <row r="3263" spans="4:4">
      <c r="D3263" s="131"/>
    </row>
    <row r="3264" spans="4:4">
      <c r="D3264" s="131"/>
    </row>
    <row r="3265" spans="4:4">
      <c r="D3265" s="131"/>
    </row>
    <row r="3266" spans="4:4">
      <c r="D3266" s="131"/>
    </row>
    <row r="3267" spans="4:4">
      <c r="D3267" s="131"/>
    </row>
    <row r="3268" spans="4:4">
      <c r="D3268" s="131"/>
    </row>
    <row r="3269" spans="4:4">
      <c r="D3269" s="131"/>
    </row>
    <row r="3270" spans="4:4">
      <c r="D3270" s="131"/>
    </row>
    <row r="3271" spans="4:4">
      <c r="D3271" s="131"/>
    </row>
    <row r="3272" spans="4:4">
      <c r="D3272" s="131"/>
    </row>
    <row r="3273" spans="4:4">
      <c r="D3273" s="131"/>
    </row>
    <row r="3274" spans="4:4">
      <c r="D3274" s="131"/>
    </row>
    <row r="3275" spans="4:4">
      <c r="D3275" s="131"/>
    </row>
    <row r="3276" spans="4:4">
      <c r="D3276" s="131"/>
    </row>
    <row r="3277" spans="4:4">
      <c r="D3277" s="131"/>
    </row>
    <row r="3278" spans="4:4">
      <c r="D3278" s="131"/>
    </row>
    <row r="3279" spans="4:4">
      <c r="D3279" s="131"/>
    </row>
    <row r="3280" spans="4:4">
      <c r="D3280" s="131"/>
    </row>
    <row r="3281" spans="4:4">
      <c r="D3281" s="131"/>
    </row>
    <row r="3282" spans="4:4">
      <c r="D3282" s="131"/>
    </row>
    <row r="3283" spans="4:4">
      <c r="D3283" s="131"/>
    </row>
    <row r="3284" spans="4:4">
      <c r="D3284" s="131"/>
    </row>
    <row r="3285" spans="4:4">
      <c r="D3285" s="131"/>
    </row>
    <row r="3286" spans="4:4">
      <c r="D3286" s="131"/>
    </row>
    <row r="3287" spans="4:4">
      <c r="D3287" s="131"/>
    </row>
    <row r="3288" spans="4:4">
      <c r="D3288" s="131"/>
    </row>
    <row r="3289" spans="4:4">
      <c r="D3289" s="131"/>
    </row>
    <row r="3290" spans="4:4">
      <c r="D3290" s="131"/>
    </row>
    <row r="3291" spans="4:4">
      <c r="D3291" s="131"/>
    </row>
    <row r="3292" spans="4:4">
      <c r="D3292" s="131"/>
    </row>
    <row r="3293" spans="4:4">
      <c r="D3293" s="131"/>
    </row>
    <row r="3294" spans="4:4">
      <c r="D3294" s="131"/>
    </row>
    <row r="3295" spans="4:4">
      <c r="D3295" s="131"/>
    </row>
    <row r="3296" spans="4:4">
      <c r="D3296" s="131"/>
    </row>
    <row r="3297" spans="4:4">
      <c r="D3297" s="131"/>
    </row>
    <row r="3298" spans="4:4">
      <c r="D3298" s="131"/>
    </row>
    <row r="3299" spans="4:4">
      <c r="D3299" s="131"/>
    </row>
    <row r="3300" spans="4:4">
      <c r="D3300" s="131"/>
    </row>
    <row r="3301" spans="4:4">
      <c r="D3301" s="131"/>
    </row>
    <row r="3302" spans="4:4">
      <c r="D3302" s="131"/>
    </row>
    <row r="3303" spans="4:4">
      <c r="D3303" s="131"/>
    </row>
    <row r="3304" spans="4:4">
      <c r="D3304" s="131"/>
    </row>
    <row r="3305" spans="4:4">
      <c r="D3305" s="131"/>
    </row>
    <row r="3306" spans="4:4">
      <c r="D3306" s="131"/>
    </row>
    <row r="3307" spans="4:4">
      <c r="D3307" s="131"/>
    </row>
    <row r="3308" spans="4:4">
      <c r="D3308" s="131"/>
    </row>
    <row r="3309" spans="4:4">
      <c r="D3309" s="131"/>
    </row>
    <row r="3310" spans="4:4">
      <c r="D3310" s="131"/>
    </row>
    <row r="3311" spans="4:4">
      <c r="D3311" s="131"/>
    </row>
    <row r="3312" spans="4:4">
      <c r="D3312" s="131"/>
    </row>
    <row r="3313" spans="4:4">
      <c r="D3313" s="131"/>
    </row>
    <row r="3314" spans="4:4">
      <c r="D3314" s="131"/>
    </row>
    <row r="3315" spans="4:4">
      <c r="D3315" s="131"/>
    </row>
    <row r="3316" spans="4:4">
      <c r="D3316" s="131"/>
    </row>
    <row r="3317" spans="4:4">
      <c r="D3317" s="131"/>
    </row>
    <row r="3318" spans="4:4">
      <c r="D3318" s="131"/>
    </row>
    <row r="3319" spans="4:4">
      <c r="D3319" s="131"/>
    </row>
    <row r="3320" spans="4:4">
      <c r="D3320" s="131"/>
    </row>
    <row r="3321" spans="4:4">
      <c r="D3321" s="131"/>
    </row>
    <row r="3322" spans="4:4">
      <c r="D3322" s="131"/>
    </row>
    <row r="3323" spans="4:4">
      <c r="D3323" s="131"/>
    </row>
    <row r="3324" spans="4:4">
      <c r="D3324" s="131"/>
    </row>
    <row r="3325" spans="4:4">
      <c r="D3325" s="131"/>
    </row>
    <row r="3326" spans="4:4">
      <c r="D3326" s="131"/>
    </row>
    <row r="3327" spans="4:4">
      <c r="D3327" s="131"/>
    </row>
    <row r="3328" spans="4:4">
      <c r="D3328" s="131"/>
    </row>
    <row r="3329" spans="4:4">
      <c r="D3329" s="131"/>
    </row>
    <row r="3330" spans="4:4">
      <c r="D3330" s="131"/>
    </row>
    <row r="3331" spans="4:4">
      <c r="D3331" s="131"/>
    </row>
    <row r="3332" spans="4:4">
      <c r="D3332" s="131"/>
    </row>
    <row r="3333" spans="4:4">
      <c r="D3333" s="131"/>
    </row>
    <row r="3334" spans="4:4">
      <c r="D3334" s="131"/>
    </row>
    <row r="3335" spans="4:4">
      <c r="D3335" s="131"/>
    </row>
    <row r="3336" spans="4:4">
      <c r="D3336" s="131"/>
    </row>
    <row r="3337" spans="4:4">
      <c r="D3337" s="131"/>
    </row>
    <row r="3338" spans="4:4">
      <c r="D3338" s="131"/>
    </row>
    <row r="3339" spans="4:4">
      <c r="D3339" s="131"/>
    </row>
    <row r="3340" spans="4:4">
      <c r="D3340" s="131"/>
    </row>
    <row r="3341" spans="4:4">
      <c r="D3341" s="131"/>
    </row>
    <row r="3342" spans="4:4">
      <c r="D3342" s="131"/>
    </row>
    <row r="3343" spans="4:4">
      <c r="D3343" s="131"/>
    </row>
    <row r="3344" spans="4:4">
      <c r="D3344" s="131"/>
    </row>
    <row r="3345" spans="4:4">
      <c r="D3345" s="131"/>
    </row>
    <row r="3346" spans="4:4">
      <c r="D3346" s="131"/>
    </row>
    <row r="3347" spans="4:4">
      <c r="D3347" s="131"/>
    </row>
    <row r="3348" spans="4:4">
      <c r="D3348" s="131"/>
    </row>
    <row r="3349" spans="4:4">
      <c r="D3349" s="131"/>
    </row>
    <row r="3350" spans="4:4">
      <c r="D3350" s="131"/>
    </row>
    <row r="3351" spans="4:4">
      <c r="D3351" s="131"/>
    </row>
    <row r="3352" spans="4:4">
      <c r="D3352" s="131"/>
    </row>
    <row r="3353" spans="4:4">
      <c r="D3353" s="131"/>
    </row>
    <row r="3354" spans="4:4">
      <c r="D3354" s="131"/>
    </row>
    <row r="3355" spans="4:4">
      <c r="D3355" s="131"/>
    </row>
    <row r="3356" spans="4:4">
      <c r="D3356" s="131"/>
    </row>
    <row r="3357" spans="4:4">
      <c r="D3357" s="131"/>
    </row>
    <row r="3358" spans="4:4">
      <c r="D3358" s="131"/>
    </row>
    <row r="3359" spans="4:4">
      <c r="D3359" s="131"/>
    </row>
    <row r="3360" spans="4:4">
      <c r="D3360" s="131"/>
    </row>
    <row r="3361" spans="4:4">
      <c r="D3361" s="131"/>
    </row>
    <row r="3362" spans="4:4">
      <c r="D3362" s="131"/>
    </row>
    <row r="3363" spans="4:4">
      <c r="D3363" s="131"/>
    </row>
    <row r="3364" spans="4:4">
      <c r="D3364" s="131"/>
    </row>
    <row r="3365" spans="4:4">
      <c r="D3365" s="131"/>
    </row>
    <row r="3366" spans="4:4">
      <c r="D3366" s="131"/>
    </row>
    <row r="3367" spans="4:4">
      <c r="D3367" s="131"/>
    </row>
    <row r="3368" spans="4:4">
      <c r="D3368" s="131"/>
    </row>
    <row r="3369" spans="4:4">
      <c r="D3369" s="131"/>
    </row>
    <row r="3370" spans="4:4">
      <c r="D3370" s="131"/>
    </row>
    <row r="3371" spans="4:4">
      <c r="D3371" s="131"/>
    </row>
    <row r="3372" spans="4:4">
      <c r="D3372" s="131"/>
    </row>
    <row r="3373" spans="4:4">
      <c r="D3373" s="131"/>
    </row>
    <row r="3374" spans="4:4">
      <c r="D3374" s="131"/>
    </row>
    <row r="3375" spans="4:4">
      <c r="D3375" s="131"/>
    </row>
    <row r="3376" spans="4:4">
      <c r="D3376" s="131"/>
    </row>
    <row r="3377" spans="4:4">
      <c r="D3377" s="131"/>
    </row>
    <row r="3378" spans="4:4">
      <c r="D3378" s="131"/>
    </row>
    <row r="3379" spans="4:4">
      <c r="D3379" s="131"/>
    </row>
    <row r="3380" spans="4:4">
      <c r="D3380" s="131"/>
    </row>
    <row r="3381" spans="4:4">
      <c r="D3381" s="131"/>
    </row>
    <row r="3382" spans="4:4">
      <c r="D3382" s="131"/>
    </row>
    <row r="3383" spans="4:4">
      <c r="D3383" s="131"/>
    </row>
    <row r="3384" spans="4:4">
      <c r="D3384" s="131"/>
    </row>
    <row r="3385" spans="4:4">
      <c r="D3385" s="131"/>
    </row>
    <row r="3386" spans="4:4">
      <c r="D3386" s="131"/>
    </row>
    <row r="3387" spans="4:4">
      <c r="D3387" s="131"/>
    </row>
    <row r="3388" spans="4:4">
      <c r="D3388" s="131"/>
    </row>
    <row r="3389" spans="4:4">
      <c r="D3389" s="131"/>
    </row>
    <row r="3390" spans="4:4">
      <c r="D3390" s="131"/>
    </row>
    <row r="3391" spans="4:4">
      <c r="D3391" s="131"/>
    </row>
    <row r="3392" spans="4:4">
      <c r="D3392" s="131"/>
    </row>
    <row r="3393" spans="4:4">
      <c r="D3393" s="131"/>
    </row>
    <row r="3394" spans="4:4">
      <c r="D3394" s="131"/>
    </row>
    <row r="3395" spans="4:4">
      <c r="D3395" s="131"/>
    </row>
    <row r="3396" spans="4:4">
      <c r="D3396" s="131"/>
    </row>
    <row r="3397" spans="4:4">
      <c r="D3397" s="131"/>
    </row>
    <row r="3398" spans="4:4">
      <c r="D3398" s="131"/>
    </row>
    <row r="3399" spans="4:4">
      <c r="D3399" s="131"/>
    </row>
    <row r="3400" spans="4:4">
      <c r="D3400" s="131"/>
    </row>
    <row r="3401" spans="4:4">
      <c r="D3401" s="131"/>
    </row>
    <row r="3402" spans="4:4">
      <c r="D3402" s="131"/>
    </row>
    <row r="3403" spans="4:4">
      <c r="D3403" s="131"/>
    </row>
    <row r="3404" spans="4:4">
      <c r="D3404" s="131"/>
    </row>
    <row r="3405" spans="4:4">
      <c r="D3405" s="131"/>
    </row>
    <row r="3406" spans="4:4">
      <c r="D3406" s="131"/>
    </row>
    <row r="3407" spans="4:4">
      <c r="D3407" s="131"/>
    </row>
    <row r="3408" spans="4:4">
      <c r="D3408" s="131"/>
    </row>
    <row r="3409" spans="4:4">
      <c r="D3409" s="131"/>
    </row>
    <row r="3410" spans="4:4">
      <c r="D3410" s="131"/>
    </row>
    <row r="3411" spans="4:4">
      <c r="D3411" s="131"/>
    </row>
    <row r="3412" spans="4:4">
      <c r="D3412" s="131"/>
    </row>
    <row r="3413" spans="4:4">
      <c r="D3413" s="131"/>
    </row>
    <row r="3414" spans="4:4">
      <c r="D3414" s="131"/>
    </row>
    <row r="3415" spans="4:4">
      <c r="D3415" s="131"/>
    </row>
    <row r="3416" spans="4:4">
      <c r="D3416" s="131"/>
    </row>
    <row r="3417" spans="4:4">
      <c r="D3417" s="131"/>
    </row>
    <row r="3418" spans="4:4">
      <c r="D3418" s="131"/>
    </row>
    <row r="3419" spans="4:4">
      <c r="D3419" s="131"/>
    </row>
    <row r="3420" spans="4:4">
      <c r="D3420" s="131"/>
    </row>
    <row r="3421" spans="4:4">
      <c r="D3421" s="131"/>
    </row>
    <row r="3422" spans="4:4">
      <c r="D3422" s="131"/>
    </row>
    <row r="3423" spans="4:4">
      <c r="D3423" s="131"/>
    </row>
    <row r="3424" spans="4:4">
      <c r="D3424" s="131"/>
    </row>
    <row r="3425" spans="4:4">
      <c r="D3425" s="131"/>
    </row>
    <row r="3426" spans="4:4">
      <c r="D3426" s="131"/>
    </row>
    <row r="3427" spans="4:4">
      <c r="D3427" s="131"/>
    </row>
    <row r="3428" spans="4:4">
      <c r="D3428" s="131"/>
    </row>
    <row r="3429" spans="4:4">
      <c r="D3429" s="131"/>
    </row>
    <row r="3430" spans="4:4">
      <c r="D3430" s="131"/>
    </row>
    <row r="3431" spans="4:4">
      <c r="D3431" s="131"/>
    </row>
    <row r="3432" spans="4:4">
      <c r="D3432" s="131"/>
    </row>
    <row r="3433" spans="4:4">
      <c r="D3433" s="131"/>
    </row>
    <row r="3434" spans="4:4">
      <c r="D3434" s="131"/>
    </row>
    <row r="3435" spans="4:4">
      <c r="D3435" s="131"/>
    </row>
    <row r="3436" spans="4:4">
      <c r="D3436" s="131"/>
    </row>
    <row r="3437" spans="4:4">
      <c r="D3437" s="131"/>
    </row>
    <row r="3438" spans="4:4">
      <c r="D3438" s="131"/>
    </row>
    <row r="3439" spans="4:4">
      <c r="D3439" s="131"/>
    </row>
    <row r="3440" spans="4:4">
      <c r="D3440" s="131"/>
    </row>
    <row r="3441" spans="4:4">
      <c r="D3441" s="131"/>
    </row>
    <row r="3442" spans="4:4">
      <c r="D3442" s="131"/>
    </row>
    <row r="3443" spans="4:4">
      <c r="D3443" s="131"/>
    </row>
    <row r="3444" spans="4:4">
      <c r="D3444" s="131"/>
    </row>
    <row r="3445" spans="4:4">
      <c r="D3445" s="131"/>
    </row>
    <row r="3446" spans="4:4">
      <c r="D3446" s="131"/>
    </row>
    <row r="3447" spans="4:4">
      <c r="D3447" s="131"/>
    </row>
    <row r="3448" spans="4:4">
      <c r="D3448" s="131"/>
    </row>
    <row r="3449" spans="4:4">
      <c r="D3449" s="131"/>
    </row>
    <row r="3450" spans="4:4">
      <c r="D3450" s="131"/>
    </row>
    <row r="3451" spans="4:4">
      <c r="D3451" s="131"/>
    </row>
    <row r="3452" spans="4:4">
      <c r="D3452" s="131"/>
    </row>
    <row r="3453" spans="4:4">
      <c r="D3453" s="131"/>
    </row>
    <row r="3454" spans="4:4">
      <c r="D3454" s="131"/>
    </row>
    <row r="3455" spans="4:4">
      <c r="D3455" s="131"/>
    </row>
    <row r="3456" spans="4:4">
      <c r="D3456" s="131"/>
    </row>
    <row r="3457" spans="4:4">
      <c r="D3457" s="131"/>
    </row>
    <row r="3458" spans="4:4">
      <c r="D3458" s="131"/>
    </row>
    <row r="3459" spans="4:4">
      <c r="D3459" s="131"/>
    </row>
    <row r="3460" spans="4:4">
      <c r="D3460" s="131"/>
    </row>
    <row r="3461" spans="4:4">
      <c r="D3461" s="131"/>
    </row>
    <row r="3462" spans="4:4">
      <c r="D3462" s="131"/>
    </row>
    <row r="3463" spans="4:4">
      <c r="D3463" s="131"/>
    </row>
    <row r="3464" spans="4:4">
      <c r="D3464" s="131"/>
    </row>
    <row r="3465" spans="4:4">
      <c r="D3465" s="131"/>
    </row>
    <row r="3466" spans="4:4">
      <c r="D3466" s="131"/>
    </row>
    <row r="3467" spans="4:4">
      <c r="D3467" s="131"/>
    </row>
    <row r="3468" spans="4:4">
      <c r="D3468" s="131"/>
    </row>
    <row r="3469" spans="4:4">
      <c r="D3469" s="131"/>
    </row>
    <row r="3470" spans="4:4">
      <c r="D3470" s="131"/>
    </row>
    <row r="3471" spans="4:4">
      <c r="D3471" s="131"/>
    </row>
    <row r="3472" spans="4:4">
      <c r="D3472" s="131"/>
    </row>
    <row r="3473" spans="4:4">
      <c r="D3473" s="131"/>
    </row>
    <row r="3474" spans="4:4">
      <c r="D3474" s="131"/>
    </row>
    <row r="3475" spans="4:4">
      <c r="D3475" s="131"/>
    </row>
    <row r="3476" spans="4:4">
      <c r="D3476" s="131"/>
    </row>
    <row r="3477" spans="4:4">
      <c r="D3477" s="131"/>
    </row>
    <row r="3478" spans="4:4">
      <c r="D3478" s="131"/>
    </row>
    <row r="3479" spans="4:4">
      <c r="D3479" s="131"/>
    </row>
    <row r="3480" spans="4:4">
      <c r="D3480" s="131"/>
    </row>
    <row r="3481" spans="4:4">
      <c r="D3481" s="131"/>
    </row>
    <row r="3482" spans="4:4">
      <c r="D3482" s="131"/>
    </row>
    <row r="3483" spans="4:4">
      <c r="D3483" s="131"/>
    </row>
    <row r="3484" spans="4:4">
      <c r="D3484" s="131"/>
    </row>
    <row r="3485" spans="4:4">
      <c r="D3485" s="131"/>
    </row>
    <row r="3486" spans="4:4">
      <c r="D3486" s="131"/>
    </row>
    <row r="3487" spans="4:4">
      <c r="D3487" s="131"/>
    </row>
    <row r="3488" spans="4:4">
      <c r="D3488" s="131"/>
    </row>
    <row r="3489" spans="4:4">
      <c r="D3489" s="131"/>
    </row>
    <row r="3490" spans="4:4">
      <c r="D3490" s="131"/>
    </row>
    <row r="3491" spans="4:4">
      <c r="D3491" s="131"/>
    </row>
    <row r="3492" spans="4:4">
      <c r="D3492" s="131"/>
    </row>
    <row r="3493" spans="4:4">
      <c r="D3493" s="131"/>
    </row>
    <row r="3494" spans="4:4">
      <c r="D3494" s="131"/>
    </row>
    <row r="3495" spans="4:4">
      <c r="D3495" s="131"/>
    </row>
    <row r="3496" spans="4:4">
      <c r="D3496" s="131"/>
    </row>
    <row r="3497" spans="4:4">
      <c r="D3497" s="131"/>
    </row>
    <row r="3498" spans="4:4">
      <c r="D3498" s="131"/>
    </row>
    <row r="3499" spans="4:4">
      <c r="D3499" s="131"/>
    </row>
    <row r="3500" spans="4:4">
      <c r="D3500" s="131"/>
    </row>
    <row r="3501" spans="4:4">
      <c r="D3501" s="131"/>
    </row>
    <row r="3502" spans="4:4">
      <c r="D3502" s="131"/>
    </row>
    <row r="3503" spans="4:4">
      <c r="D3503" s="131"/>
    </row>
    <row r="3504" spans="4:4">
      <c r="D3504" s="131"/>
    </row>
    <row r="3505" spans="4:4">
      <c r="D3505" s="131"/>
    </row>
    <row r="3506" spans="4:4">
      <c r="D3506" s="131"/>
    </row>
    <row r="3507" spans="4:4">
      <c r="D3507" s="131"/>
    </row>
    <row r="3508" spans="4:4">
      <c r="D3508" s="131"/>
    </row>
    <row r="3509" spans="4:4">
      <c r="D3509" s="131"/>
    </row>
    <row r="3510" spans="4:4">
      <c r="D3510" s="131"/>
    </row>
    <row r="3511" spans="4:4">
      <c r="D3511" s="131"/>
    </row>
    <row r="3512" spans="4:4">
      <c r="D3512" s="131"/>
    </row>
    <row r="3513" spans="4:4">
      <c r="D3513" s="131"/>
    </row>
    <row r="3514" spans="4:4">
      <c r="D3514" s="131"/>
    </row>
    <row r="3515" spans="4:4">
      <c r="D3515" s="131"/>
    </row>
    <row r="3516" spans="4:4">
      <c r="D3516" s="131"/>
    </row>
    <row r="3517" spans="4:4">
      <c r="D3517" s="131"/>
    </row>
    <row r="3518" spans="4:4">
      <c r="D3518" s="131"/>
    </row>
    <row r="3519" spans="4:4">
      <c r="D3519" s="131"/>
    </row>
    <row r="3520" spans="4:4">
      <c r="D3520" s="131"/>
    </row>
    <row r="3521" spans="4:4">
      <c r="D3521" s="131"/>
    </row>
    <row r="3522" spans="4:4">
      <c r="D3522" s="131"/>
    </row>
    <row r="3523" spans="4:4">
      <c r="D3523" s="131"/>
    </row>
    <row r="3524" spans="4:4">
      <c r="D3524" s="131"/>
    </row>
    <row r="3525" spans="4:4">
      <c r="D3525" s="131"/>
    </row>
    <row r="3526" spans="4:4">
      <c r="D3526" s="131"/>
    </row>
    <row r="3527" spans="4:4">
      <c r="D3527" s="131"/>
    </row>
    <row r="3528" spans="4:4">
      <c r="D3528" s="131"/>
    </row>
    <row r="3529" spans="4:4">
      <c r="D3529" s="131"/>
    </row>
    <row r="3530" spans="4:4">
      <c r="D3530" s="131"/>
    </row>
    <row r="3531" spans="4:4">
      <c r="D3531" s="131"/>
    </row>
    <row r="3532" spans="4:4">
      <c r="D3532" s="131"/>
    </row>
    <row r="3533" spans="4:4">
      <c r="D3533" s="131"/>
    </row>
    <row r="3534" spans="4:4">
      <c r="D3534" s="131"/>
    </row>
    <row r="3535" spans="4:4">
      <c r="D3535" s="131"/>
    </row>
    <row r="3536" spans="4:4">
      <c r="D3536" s="131"/>
    </row>
    <row r="3537" spans="4:4">
      <c r="D3537" s="131"/>
    </row>
    <row r="3538" spans="4:4">
      <c r="D3538" s="131"/>
    </row>
    <row r="3539" spans="4:4">
      <c r="D3539" s="131"/>
    </row>
    <row r="3540" spans="4:4">
      <c r="D3540" s="131"/>
    </row>
    <row r="3541" spans="4:4">
      <c r="D3541" s="131"/>
    </row>
    <row r="3542" spans="4:4">
      <c r="D3542" s="131"/>
    </row>
    <row r="3543" spans="4:4">
      <c r="D3543" s="131"/>
    </row>
    <row r="3544" spans="4:4">
      <c r="D3544" s="131"/>
    </row>
    <row r="3545" spans="4:4">
      <c r="D3545" s="131"/>
    </row>
    <row r="3546" spans="4:4">
      <c r="D3546" s="131"/>
    </row>
    <row r="3547" spans="4:4">
      <c r="D3547" s="131"/>
    </row>
    <row r="3548" spans="4:4">
      <c r="D3548" s="131"/>
    </row>
    <row r="3549" spans="4:4">
      <c r="D3549" s="131"/>
    </row>
    <row r="3550" spans="4:4">
      <c r="D3550" s="131"/>
    </row>
    <row r="3551" spans="4:4">
      <c r="D3551" s="131"/>
    </row>
    <row r="3552" spans="4:4">
      <c r="D3552" s="131"/>
    </row>
    <row r="3553" spans="4:4">
      <c r="D3553" s="131"/>
    </row>
    <row r="3554" spans="4:4">
      <c r="D3554" s="131"/>
    </row>
    <row r="3555" spans="4:4">
      <c r="D3555" s="131"/>
    </row>
    <row r="3556" spans="4:4">
      <c r="D3556" s="131"/>
    </row>
    <row r="3557" spans="4:4">
      <c r="D3557" s="131"/>
    </row>
    <row r="3558" spans="4:4">
      <c r="D3558" s="131"/>
    </row>
    <row r="3559" spans="4:4">
      <c r="D3559" s="131"/>
    </row>
    <row r="3560" spans="4:4">
      <c r="D3560" s="131"/>
    </row>
    <row r="3561" spans="4:4">
      <c r="D3561" s="131"/>
    </row>
    <row r="3562" spans="4:4">
      <c r="D3562" s="131"/>
    </row>
    <row r="3563" spans="4:4">
      <c r="D3563" s="131"/>
    </row>
    <row r="3564" spans="4:4">
      <c r="D3564" s="131"/>
    </row>
    <row r="3565" spans="4:4">
      <c r="D3565" s="131"/>
    </row>
    <row r="3566" spans="4:4">
      <c r="D3566" s="131"/>
    </row>
    <row r="3567" spans="4:4">
      <c r="D3567" s="131"/>
    </row>
    <row r="3568" spans="4:4">
      <c r="D3568" s="131"/>
    </row>
    <row r="3569" spans="4:4">
      <c r="D3569" s="131"/>
    </row>
    <row r="3570" spans="4:4">
      <c r="D3570" s="131"/>
    </row>
    <row r="3571" spans="4:4">
      <c r="D3571" s="131"/>
    </row>
    <row r="3572" spans="4:4">
      <c r="D3572" s="131"/>
    </row>
    <row r="3573" spans="4:4">
      <c r="D3573" s="131"/>
    </row>
    <row r="3574" spans="4:4">
      <c r="D3574" s="131"/>
    </row>
    <row r="3575" spans="4:4">
      <c r="D3575" s="131"/>
    </row>
    <row r="3576" spans="4:4">
      <c r="D3576" s="131"/>
    </row>
    <row r="3577" spans="4:4">
      <c r="D3577" s="131"/>
    </row>
    <row r="3578" spans="4:4">
      <c r="D3578" s="131"/>
    </row>
    <row r="3579" spans="4:4">
      <c r="D3579" s="131"/>
    </row>
    <row r="3580" spans="4:4">
      <c r="D3580" s="131"/>
    </row>
    <row r="3581" spans="4:4">
      <c r="D3581" s="131"/>
    </row>
    <row r="3582" spans="4:4">
      <c r="D3582" s="131"/>
    </row>
    <row r="3583" spans="4:4">
      <c r="D3583" s="131"/>
    </row>
    <row r="3584" spans="4:4">
      <c r="D3584" s="131"/>
    </row>
    <row r="3585" spans="4:4">
      <c r="D3585" s="131"/>
    </row>
    <row r="3586" spans="4:4">
      <c r="D3586" s="131"/>
    </row>
    <row r="3587" spans="4:4">
      <c r="D3587" s="131"/>
    </row>
    <row r="3588" spans="4:4">
      <c r="D3588" s="131"/>
    </row>
    <row r="3589" spans="4:4">
      <c r="D3589" s="131"/>
    </row>
    <row r="3590" spans="4:4">
      <c r="D3590" s="131"/>
    </row>
    <row r="3591" spans="4:4">
      <c r="D3591" s="131"/>
    </row>
    <row r="3592" spans="4:4">
      <c r="D3592" s="131"/>
    </row>
    <row r="3593" spans="4:4">
      <c r="D3593" s="131"/>
    </row>
    <row r="3594" spans="4:4">
      <c r="D3594" s="131"/>
    </row>
    <row r="3595" spans="4:4">
      <c r="D3595" s="131"/>
    </row>
    <row r="3596" spans="4:4">
      <c r="D3596" s="131"/>
    </row>
    <row r="3597" spans="4:4">
      <c r="D3597" s="131"/>
    </row>
    <row r="3598" spans="4:4">
      <c r="D3598" s="131"/>
    </row>
    <row r="3599" spans="4:4">
      <c r="D3599" s="131"/>
    </row>
    <row r="3600" spans="4:4">
      <c r="D3600" s="131"/>
    </row>
    <row r="3601" spans="4:4">
      <c r="D3601" s="131"/>
    </row>
    <row r="3602" spans="4:4">
      <c r="D3602" s="131"/>
    </row>
    <row r="3603" spans="4:4">
      <c r="D3603" s="131"/>
    </row>
    <row r="3604" spans="4:4">
      <c r="D3604" s="131"/>
    </row>
    <row r="3605" spans="4:4">
      <c r="D3605" s="131"/>
    </row>
    <row r="3606" spans="4:4">
      <c r="D3606" s="131"/>
    </row>
    <row r="3607" spans="4:4">
      <c r="D3607" s="131"/>
    </row>
    <row r="3608" spans="4:4">
      <c r="D3608" s="131"/>
    </row>
    <row r="3609" spans="4:4">
      <c r="D3609" s="131"/>
    </row>
    <row r="3610" spans="4:4">
      <c r="D3610" s="131"/>
    </row>
    <row r="3611" spans="4:4">
      <c r="D3611" s="131"/>
    </row>
    <row r="3612" spans="4:4">
      <c r="D3612" s="131"/>
    </row>
    <row r="3613" spans="4:4">
      <c r="D3613" s="131"/>
    </row>
    <row r="3614" spans="4:4">
      <c r="D3614" s="131"/>
    </row>
    <row r="3615" spans="4:4">
      <c r="D3615" s="131"/>
    </row>
    <row r="3616" spans="4:4">
      <c r="D3616" s="131"/>
    </row>
    <row r="3617" spans="4:4">
      <c r="D3617" s="131"/>
    </row>
    <row r="3618" spans="4:4">
      <c r="D3618" s="131"/>
    </row>
    <row r="3619" spans="4:4">
      <c r="D3619" s="131"/>
    </row>
    <row r="3620" spans="4:4">
      <c r="D3620" s="131"/>
    </row>
    <row r="3621" spans="4:4">
      <c r="D3621" s="131"/>
    </row>
    <row r="3622" spans="4:4">
      <c r="D3622" s="131"/>
    </row>
    <row r="3623" spans="4:4">
      <c r="D3623" s="131"/>
    </row>
    <row r="3624" spans="4:4">
      <c r="D3624" s="131"/>
    </row>
    <row r="3625" spans="4:4">
      <c r="D3625" s="131"/>
    </row>
    <row r="3626" spans="4:4">
      <c r="D3626" s="131"/>
    </row>
    <row r="3627" spans="4:4">
      <c r="D3627" s="131"/>
    </row>
    <row r="3628" spans="4:4">
      <c r="D3628" s="131"/>
    </row>
    <row r="3629" spans="4:4">
      <c r="D3629" s="131"/>
    </row>
    <row r="3630" spans="4:4">
      <c r="D3630" s="131"/>
    </row>
    <row r="3631" spans="4:4">
      <c r="D3631" s="131"/>
    </row>
    <row r="3632" spans="4:4">
      <c r="D3632" s="131"/>
    </row>
    <row r="3633" spans="4:4">
      <c r="D3633" s="131"/>
    </row>
    <row r="3634" spans="4:4">
      <c r="D3634" s="131"/>
    </row>
    <row r="3635" spans="4:4">
      <c r="D3635" s="131"/>
    </row>
    <row r="3636" spans="4:4">
      <c r="D3636" s="131"/>
    </row>
    <row r="3637" spans="4:4">
      <c r="D3637" s="131"/>
    </row>
    <row r="3638" spans="4:4">
      <c r="D3638" s="131"/>
    </row>
    <row r="3639" spans="4:4">
      <c r="D3639" s="131"/>
    </row>
    <row r="3640" spans="4:4">
      <c r="D3640" s="131"/>
    </row>
    <row r="3641" spans="4:4">
      <c r="D3641" s="131"/>
    </row>
    <row r="3642" spans="4:4">
      <c r="D3642" s="131"/>
    </row>
    <row r="3643" spans="4:4">
      <c r="D3643" s="131"/>
    </row>
    <row r="3644" spans="4:4">
      <c r="D3644" s="131"/>
    </row>
    <row r="3645" spans="4:4">
      <c r="D3645" s="131"/>
    </row>
    <row r="3646" spans="4:4">
      <c r="D3646" s="131"/>
    </row>
    <row r="3647" spans="4:4">
      <c r="D3647" s="131"/>
    </row>
    <row r="3648" spans="4:4">
      <c r="D3648" s="131"/>
    </row>
    <row r="3649" spans="4:4">
      <c r="D3649" s="131"/>
    </row>
    <row r="3650" spans="4:4">
      <c r="D3650" s="131"/>
    </row>
    <row r="3651" spans="4:4">
      <c r="D3651" s="131"/>
    </row>
    <row r="3652" spans="4:4">
      <c r="D3652" s="131"/>
    </row>
    <row r="3653" spans="4:4">
      <c r="D3653" s="131"/>
    </row>
    <row r="3654" spans="4:4">
      <c r="D3654" s="131"/>
    </row>
    <row r="3655" spans="4:4">
      <c r="D3655" s="131"/>
    </row>
    <row r="3656" spans="4:4">
      <c r="D3656" s="131"/>
    </row>
    <row r="3657" spans="4:4">
      <c r="D3657" s="131"/>
    </row>
    <row r="3658" spans="4:4">
      <c r="D3658" s="131"/>
    </row>
    <row r="3659" spans="4:4">
      <c r="D3659" s="131"/>
    </row>
    <row r="3660" spans="4:4">
      <c r="D3660" s="131"/>
    </row>
    <row r="3661" spans="4:4">
      <c r="D3661" s="131"/>
    </row>
    <row r="3662" spans="4:4">
      <c r="D3662" s="131"/>
    </row>
    <row r="3663" spans="4:4">
      <c r="D3663" s="131"/>
    </row>
    <row r="3664" spans="4:4">
      <c r="D3664" s="131"/>
    </row>
    <row r="3665" spans="4:4">
      <c r="D3665" s="131"/>
    </row>
    <row r="3666" spans="4:4">
      <c r="D3666" s="131"/>
    </row>
    <row r="3667" spans="4:4">
      <c r="D3667" s="131"/>
    </row>
    <row r="3668" spans="4:4">
      <c r="D3668" s="131"/>
    </row>
    <row r="3669" spans="4:4">
      <c r="D3669" s="131"/>
    </row>
    <row r="3670" spans="4:4">
      <c r="D3670" s="131"/>
    </row>
    <row r="3671" spans="4:4">
      <c r="D3671" s="131"/>
    </row>
    <row r="3672" spans="4:4">
      <c r="D3672" s="131"/>
    </row>
    <row r="3673" spans="4:4">
      <c r="D3673" s="131"/>
    </row>
    <row r="3674" spans="4:4">
      <c r="D3674" s="131"/>
    </row>
    <row r="3675" spans="4:4">
      <c r="D3675" s="131"/>
    </row>
    <row r="3676" spans="4:4">
      <c r="D3676" s="131"/>
    </row>
    <row r="3677" spans="4:4">
      <c r="D3677" s="131"/>
    </row>
    <row r="3678" spans="4:4">
      <c r="D3678" s="131"/>
    </row>
    <row r="3679" spans="4:4">
      <c r="D3679" s="131"/>
    </row>
    <row r="3680" spans="4:4">
      <c r="D3680" s="131"/>
    </row>
    <row r="3681" spans="4:4">
      <c r="D3681" s="131"/>
    </row>
    <row r="3682" spans="4:4">
      <c r="D3682" s="131"/>
    </row>
    <row r="3683" spans="4:4">
      <c r="D3683" s="131"/>
    </row>
    <row r="3684" spans="4:4">
      <c r="D3684" s="131"/>
    </row>
    <row r="3685" spans="4:4">
      <c r="D3685" s="131"/>
    </row>
    <row r="3686" spans="4:4">
      <c r="D3686" s="131"/>
    </row>
    <row r="3687" spans="4:4">
      <c r="D3687" s="131"/>
    </row>
    <row r="3688" spans="4:4">
      <c r="D3688" s="131"/>
    </row>
    <row r="3689" spans="4:4">
      <c r="D3689" s="131"/>
    </row>
    <row r="3690" spans="4:4">
      <c r="D3690" s="131"/>
    </row>
    <row r="3691" spans="4:4">
      <c r="D3691" s="131"/>
    </row>
    <row r="3692" spans="4:4">
      <c r="D3692" s="131"/>
    </row>
    <row r="3693" spans="4:4">
      <c r="D3693" s="131"/>
    </row>
    <row r="3694" spans="4:4">
      <c r="D3694" s="131"/>
    </row>
    <row r="3695" spans="4:4">
      <c r="D3695" s="131"/>
    </row>
    <row r="3696" spans="4:4">
      <c r="D3696" s="131"/>
    </row>
    <row r="3697" spans="4:4">
      <c r="D3697" s="131"/>
    </row>
    <row r="3698" spans="4:4">
      <c r="D3698" s="131"/>
    </row>
    <row r="3699" spans="4:4">
      <c r="D3699" s="131"/>
    </row>
    <row r="3700" spans="4:4">
      <c r="D3700" s="131"/>
    </row>
    <row r="3701" spans="4:4">
      <c r="D3701" s="131"/>
    </row>
    <row r="3702" spans="4:4">
      <c r="D3702" s="131"/>
    </row>
    <row r="3703" spans="4:4">
      <c r="D3703" s="131"/>
    </row>
    <row r="3704" spans="4:4">
      <c r="D3704" s="131"/>
    </row>
    <row r="3705" spans="4:4">
      <c r="D3705" s="131"/>
    </row>
    <row r="3706" spans="4:4">
      <c r="D3706" s="131"/>
    </row>
    <row r="3707" spans="4:4">
      <c r="D3707" s="131"/>
    </row>
    <row r="3708" spans="4:4">
      <c r="D3708" s="131"/>
    </row>
    <row r="3709" spans="4:4">
      <c r="D3709" s="131"/>
    </row>
    <row r="3710" spans="4:4">
      <c r="D3710" s="131"/>
    </row>
    <row r="3711" spans="4:4">
      <c r="D3711" s="131"/>
    </row>
    <row r="3712" spans="4:4">
      <c r="D3712" s="131"/>
    </row>
    <row r="3713" spans="4:4">
      <c r="D3713" s="131"/>
    </row>
    <row r="3714" spans="4:4">
      <c r="D3714" s="131"/>
    </row>
    <row r="3715" spans="4:4">
      <c r="D3715" s="131"/>
    </row>
    <row r="3716" spans="4:4">
      <c r="D3716" s="131"/>
    </row>
    <row r="3717" spans="4:4">
      <c r="D3717" s="131"/>
    </row>
    <row r="3718" spans="4:4">
      <c r="D3718" s="131"/>
    </row>
    <row r="3719" spans="4:4">
      <c r="D3719" s="131"/>
    </row>
    <row r="3720" spans="4:4">
      <c r="D3720" s="131"/>
    </row>
    <row r="3721" spans="4:4">
      <c r="D3721" s="131"/>
    </row>
    <row r="3722" spans="4:4">
      <c r="D3722" s="131"/>
    </row>
    <row r="3723" spans="4:4">
      <c r="D3723" s="131"/>
    </row>
    <row r="3724" spans="4:4">
      <c r="D3724" s="131"/>
    </row>
    <row r="3725" spans="4:4">
      <c r="D3725" s="131"/>
    </row>
    <row r="3726" spans="4:4">
      <c r="D3726" s="131"/>
    </row>
    <row r="3727" spans="4:4">
      <c r="D3727" s="131"/>
    </row>
    <row r="3728" spans="4:4">
      <c r="D3728" s="131"/>
    </row>
    <row r="3729" spans="4:4">
      <c r="D3729" s="131"/>
    </row>
    <row r="3730" spans="4:4">
      <c r="D3730" s="131"/>
    </row>
    <row r="3731" spans="4:4">
      <c r="D3731" s="131"/>
    </row>
    <row r="3732" spans="4:4">
      <c r="D3732" s="131"/>
    </row>
    <row r="3733" spans="4:4">
      <c r="D3733" s="131"/>
    </row>
    <row r="3734" spans="4:4">
      <c r="D3734" s="131"/>
    </row>
    <row r="3735" spans="4:4">
      <c r="D3735" s="131"/>
    </row>
    <row r="3736" spans="4:4">
      <c r="D3736" s="131"/>
    </row>
    <row r="3737" spans="4:4">
      <c r="D3737" s="131"/>
    </row>
    <row r="3738" spans="4:4">
      <c r="D3738" s="131"/>
    </row>
    <row r="3739" spans="4:4">
      <c r="D3739" s="131"/>
    </row>
    <row r="3740" spans="4:4">
      <c r="D3740" s="131"/>
    </row>
    <row r="3741" spans="4:4">
      <c r="D3741" s="131"/>
    </row>
    <row r="3742" spans="4:4">
      <c r="D3742" s="131"/>
    </row>
    <row r="3743" spans="4:4">
      <c r="D3743" s="131"/>
    </row>
    <row r="3744" spans="4:4">
      <c r="D3744" s="131"/>
    </row>
    <row r="3745" spans="4:4">
      <c r="D3745" s="131"/>
    </row>
    <row r="3746" spans="4:4">
      <c r="D3746" s="131"/>
    </row>
    <row r="3747" spans="4:4">
      <c r="D3747" s="131"/>
    </row>
    <row r="3748" spans="4:4">
      <c r="D3748" s="131"/>
    </row>
    <row r="3749" spans="4:4">
      <c r="D3749" s="131"/>
    </row>
    <row r="3750" spans="4:4">
      <c r="D3750" s="131"/>
    </row>
    <row r="3751" spans="4:4">
      <c r="D3751" s="131"/>
    </row>
    <row r="3752" spans="4:4">
      <c r="D3752" s="131"/>
    </row>
    <row r="3753" spans="4:4">
      <c r="D3753" s="131"/>
    </row>
    <row r="3754" spans="4:4">
      <c r="D3754" s="131"/>
    </row>
    <row r="3755" spans="4:4">
      <c r="D3755" s="131"/>
    </row>
    <row r="3756" spans="4:4">
      <c r="D3756" s="131"/>
    </row>
    <row r="3757" spans="4:4">
      <c r="D3757" s="131"/>
    </row>
    <row r="3758" spans="4:4">
      <c r="D3758" s="131"/>
    </row>
    <row r="3759" spans="4:4">
      <c r="D3759" s="131"/>
    </row>
    <row r="3760" spans="4:4">
      <c r="D3760" s="131"/>
    </row>
    <row r="3761" spans="4:4">
      <c r="D3761" s="131"/>
    </row>
    <row r="3762" spans="4:4">
      <c r="D3762" s="131"/>
    </row>
    <row r="3763" spans="4:4">
      <c r="D3763" s="131"/>
    </row>
    <row r="3764" spans="4:4">
      <c r="D3764" s="131"/>
    </row>
    <row r="3765" spans="4:4">
      <c r="D3765" s="131"/>
    </row>
    <row r="3766" spans="4:4">
      <c r="D3766" s="131"/>
    </row>
    <row r="3767" spans="4:4">
      <c r="D3767" s="131"/>
    </row>
    <row r="3768" spans="4:4">
      <c r="D3768" s="131"/>
    </row>
    <row r="3769" spans="4:4">
      <c r="D3769" s="131"/>
    </row>
    <row r="3770" spans="4:4">
      <c r="D3770" s="131"/>
    </row>
    <row r="3771" spans="4:4">
      <c r="D3771" s="131"/>
    </row>
    <row r="3772" spans="4:4">
      <c r="D3772" s="131"/>
    </row>
    <row r="3773" spans="4:4">
      <c r="D3773" s="131"/>
    </row>
    <row r="3774" spans="4:4">
      <c r="D3774" s="131"/>
    </row>
    <row r="3775" spans="4:4">
      <c r="D3775" s="131"/>
    </row>
    <row r="3776" spans="4:4">
      <c r="D3776" s="131"/>
    </row>
    <row r="3777" spans="4:4">
      <c r="D3777" s="131"/>
    </row>
    <row r="3778" spans="4:4">
      <c r="D3778" s="131"/>
    </row>
    <row r="3779" spans="4:4">
      <c r="D3779" s="131"/>
    </row>
    <row r="3780" spans="4:4">
      <c r="D3780" s="131"/>
    </row>
    <row r="3781" spans="4:4">
      <c r="D3781" s="131"/>
    </row>
    <row r="3782" spans="4:4">
      <c r="D3782" s="131"/>
    </row>
    <row r="3783" spans="4:4">
      <c r="D3783" s="131"/>
    </row>
    <row r="3784" spans="4:4">
      <c r="D3784" s="131"/>
    </row>
    <row r="3785" spans="4:4">
      <c r="D3785" s="131"/>
    </row>
    <row r="3786" spans="4:4">
      <c r="D3786" s="131"/>
    </row>
    <row r="3787" spans="4:4">
      <c r="D3787" s="131"/>
    </row>
    <row r="3788" spans="4:4">
      <c r="D3788" s="131"/>
    </row>
    <row r="3789" spans="4:4">
      <c r="D3789" s="131"/>
    </row>
    <row r="3790" spans="4:4">
      <c r="D3790" s="131"/>
    </row>
    <row r="3791" spans="4:4">
      <c r="D3791" s="131"/>
    </row>
    <row r="3792" spans="4:4">
      <c r="D3792" s="131"/>
    </row>
    <row r="3793" spans="4:4">
      <c r="D3793" s="131"/>
    </row>
    <row r="3794" spans="4:4">
      <c r="D3794" s="131"/>
    </row>
    <row r="3795" spans="4:4">
      <c r="D3795" s="131"/>
    </row>
    <row r="3796" spans="4:4">
      <c r="D3796" s="131"/>
    </row>
    <row r="3797" spans="4:4">
      <c r="D3797" s="131"/>
    </row>
    <row r="3798" spans="4:4">
      <c r="D3798" s="131"/>
    </row>
    <row r="3799" spans="4:4">
      <c r="D3799" s="131"/>
    </row>
    <row r="3800" spans="4:4">
      <c r="D3800" s="131"/>
    </row>
    <row r="3801" spans="4:4">
      <c r="D3801" s="131"/>
    </row>
    <row r="3802" spans="4:4">
      <c r="D3802" s="131"/>
    </row>
    <row r="3803" spans="4:4">
      <c r="D3803" s="131"/>
    </row>
    <row r="3804" spans="4:4">
      <c r="D3804" s="131"/>
    </row>
    <row r="3805" spans="4:4">
      <c r="D3805" s="131"/>
    </row>
    <row r="3806" spans="4:4">
      <c r="D3806" s="131"/>
    </row>
    <row r="3807" spans="4:4">
      <c r="D3807" s="131"/>
    </row>
    <row r="3808" spans="4:4">
      <c r="D3808" s="131"/>
    </row>
    <row r="3809" spans="4:4">
      <c r="D3809" s="131"/>
    </row>
    <row r="3810" spans="4:4">
      <c r="D3810" s="131"/>
    </row>
    <row r="3811" spans="4:4">
      <c r="D3811" s="131"/>
    </row>
    <row r="3812" spans="4:4">
      <c r="D3812" s="131"/>
    </row>
    <row r="3813" spans="4:4">
      <c r="D3813" s="131"/>
    </row>
    <row r="3814" spans="4:4">
      <c r="D3814" s="131"/>
    </row>
    <row r="3815" spans="4:4">
      <c r="D3815" s="131"/>
    </row>
    <row r="3816" spans="4:4">
      <c r="D3816" s="131"/>
    </row>
    <row r="3817" spans="4:4">
      <c r="D3817" s="131"/>
    </row>
    <row r="3818" spans="4:4">
      <c r="D3818" s="131"/>
    </row>
    <row r="3819" spans="4:4">
      <c r="D3819" s="131"/>
    </row>
    <row r="3820" spans="4:4">
      <c r="D3820" s="131"/>
    </row>
    <row r="3821" spans="4:4">
      <c r="D3821" s="131"/>
    </row>
    <row r="3822" spans="4:4">
      <c r="D3822" s="131"/>
    </row>
    <row r="3823" spans="4:4">
      <c r="D3823" s="131"/>
    </row>
    <row r="3824" spans="4:4">
      <c r="D3824" s="131"/>
    </row>
    <row r="3825" spans="4:4">
      <c r="D3825" s="131"/>
    </row>
    <row r="3826" spans="4:4">
      <c r="D3826" s="131"/>
    </row>
    <row r="3827" spans="4:4">
      <c r="D3827" s="131"/>
    </row>
    <row r="3828" spans="4:4">
      <c r="D3828" s="131"/>
    </row>
    <row r="3829" spans="4:4">
      <c r="D3829" s="131"/>
    </row>
    <row r="3830" spans="4:4">
      <c r="D3830" s="131"/>
    </row>
    <row r="3831" spans="4:4">
      <c r="D3831" s="131"/>
    </row>
    <row r="3832" spans="4:4">
      <c r="D3832" s="131"/>
    </row>
    <row r="3833" spans="4:4">
      <c r="D3833" s="131"/>
    </row>
    <row r="3834" spans="4:4">
      <c r="D3834" s="131"/>
    </row>
    <row r="3835" spans="4:4">
      <c r="D3835" s="131"/>
    </row>
    <row r="3836" spans="4:4">
      <c r="D3836" s="131"/>
    </row>
    <row r="3837" spans="4:4">
      <c r="D3837" s="131"/>
    </row>
    <row r="3838" spans="4:4">
      <c r="D3838" s="131"/>
    </row>
    <row r="3839" spans="4:4">
      <c r="D3839" s="131"/>
    </row>
    <row r="3840" spans="4:4">
      <c r="D3840" s="131"/>
    </row>
    <row r="3841" spans="4:4">
      <c r="D3841" s="131"/>
    </row>
    <row r="3842" spans="4:4">
      <c r="D3842" s="131"/>
    </row>
    <row r="3843" spans="4:4">
      <c r="D3843" s="131"/>
    </row>
    <row r="3844" spans="4:4">
      <c r="D3844" s="131"/>
    </row>
    <row r="3845" spans="4:4">
      <c r="D3845" s="131"/>
    </row>
    <row r="3846" spans="4:4">
      <c r="D3846" s="131"/>
    </row>
    <row r="3847" spans="4:4">
      <c r="D3847" s="131"/>
    </row>
    <row r="3848" spans="4:4">
      <c r="D3848" s="131"/>
    </row>
    <row r="3849" spans="4:4">
      <c r="D3849" s="131"/>
    </row>
    <row r="3850" spans="4:4">
      <c r="D3850" s="131"/>
    </row>
    <row r="3851" spans="4:4">
      <c r="D3851" s="131"/>
    </row>
    <row r="3852" spans="4:4">
      <c r="D3852" s="131"/>
    </row>
    <row r="3853" spans="4:4">
      <c r="D3853" s="131"/>
    </row>
    <row r="3854" spans="4:4">
      <c r="D3854" s="131"/>
    </row>
    <row r="3855" spans="4:4">
      <c r="D3855" s="131"/>
    </row>
    <row r="3856" spans="4:4">
      <c r="D3856" s="131"/>
    </row>
    <row r="3857" spans="4:4">
      <c r="D3857" s="131"/>
    </row>
    <row r="3858" spans="4:4">
      <c r="D3858" s="131"/>
    </row>
    <row r="3859" spans="4:4">
      <c r="D3859" s="131"/>
    </row>
    <row r="3860" spans="4:4">
      <c r="D3860" s="131"/>
    </row>
    <row r="3861" spans="4:4">
      <c r="D3861" s="131"/>
    </row>
    <row r="3862" spans="4:4">
      <c r="D3862" s="131"/>
    </row>
    <row r="3863" spans="4:4">
      <c r="D3863" s="131"/>
    </row>
    <row r="3864" spans="4:4">
      <c r="D3864" s="131"/>
    </row>
    <row r="3865" spans="4:4">
      <c r="D3865" s="131"/>
    </row>
    <row r="3866" spans="4:4">
      <c r="D3866" s="131"/>
    </row>
    <row r="3867" spans="4:4">
      <c r="D3867" s="131"/>
    </row>
    <row r="3868" spans="4:4">
      <c r="D3868" s="131"/>
    </row>
    <row r="3869" spans="4:4">
      <c r="D3869" s="131"/>
    </row>
    <row r="3870" spans="4:4">
      <c r="D3870" s="131"/>
    </row>
    <row r="3871" spans="4:4">
      <c r="D3871" s="131"/>
    </row>
    <row r="3872" spans="4:4">
      <c r="D3872" s="131"/>
    </row>
    <row r="3873" spans="4:4">
      <c r="D3873" s="131"/>
    </row>
    <row r="3874" spans="4:4">
      <c r="D3874" s="131"/>
    </row>
    <row r="3875" spans="4:4">
      <c r="D3875" s="131"/>
    </row>
    <row r="3876" spans="4:4">
      <c r="D3876" s="131"/>
    </row>
    <row r="3877" spans="4:4">
      <c r="D3877" s="131"/>
    </row>
    <row r="3878" spans="4:4">
      <c r="D3878" s="131"/>
    </row>
    <row r="3879" spans="4:4">
      <c r="D3879" s="131"/>
    </row>
    <row r="3880" spans="4:4">
      <c r="D3880" s="131"/>
    </row>
    <row r="3881" spans="4:4">
      <c r="D3881" s="131"/>
    </row>
    <row r="3882" spans="4:4">
      <c r="D3882" s="131"/>
    </row>
    <row r="3883" spans="4:4">
      <c r="D3883" s="131"/>
    </row>
    <row r="3884" spans="4:4">
      <c r="D3884" s="131"/>
    </row>
    <row r="3885" spans="4:4">
      <c r="D3885" s="131"/>
    </row>
    <row r="3886" spans="4:4">
      <c r="D3886" s="131"/>
    </row>
    <row r="3887" spans="4:4">
      <c r="D3887" s="131"/>
    </row>
    <row r="3888" spans="4:4">
      <c r="D3888" s="131"/>
    </row>
    <row r="3889" spans="4:4">
      <c r="D3889" s="131"/>
    </row>
    <row r="3890" spans="4:4">
      <c r="D3890" s="131"/>
    </row>
    <row r="3891" spans="4:4">
      <c r="D3891" s="131"/>
    </row>
    <row r="3892" spans="4:4">
      <c r="D3892" s="131"/>
    </row>
    <row r="3893" spans="4:4">
      <c r="D3893" s="131"/>
    </row>
    <row r="3894" spans="4:4">
      <c r="D3894" s="131"/>
    </row>
    <row r="3895" spans="4:4">
      <c r="D3895" s="131"/>
    </row>
    <row r="3896" spans="4:4">
      <c r="D3896" s="131"/>
    </row>
    <row r="3897" spans="4:4">
      <c r="D3897" s="131"/>
    </row>
    <row r="3898" spans="4:4">
      <c r="D3898" s="131"/>
    </row>
    <row r="3899" spans="4:4">
      <c r="D3899" s="131"/>
    </row>
    <row r="3900" spans="4:4">
      <c r="D3900" s="131"/>
    </row>
    <row r="3901" spans="4:4">
      <c r="D3901" s="131"/>
    </row>
    <row r="3902" spans="4:4">
      <c r="D3902" s="131"/>
    </row>
    <row r="3903" spans="4:4">
      <c r="D3903" s="131"/>
    </row>
    <row r="3904" spans="4:4">
      <c r="D3904" s="131"/>
    </row>
    <row r="3905" spans="4:4">
      <c r="D3905" s="131"/>
    </row>
    <row r="3906" spans="4:4">
      <c r="D3906" s="131"/>
    </row>
    <row r="3907" spans="4:4">
      <c r="D3907" s="131"/>
    </row>
    <row r="3908" spans="4:4">
      <c r="D3908" s="131"/>
    </row>
    <row r="3909" spans="4:4">
      <c r="D3909" s="131"/>
    </row>
    <row r="3910" spans="4:4">
      <c r="D3910" s="131"/>
    </row>
    <row r="3911" spans="4:4">
      <c r="D3911" s="131"/>
    </row>
    <row r="3912" spans="4:4">
      <c r="D3912" s="131"/>
    </row>
    <row r="3913" spans="4:4">
      <c r="D3913" s="131"/>
    </row>
    <row r="3914" spans="4:4">
      <c r="D3914" s="131"/>
    </row>
    <row r="3915" spans="4:4">
      <c r="D3915" s="131"/>
    </row>
    <row r="3916" spans="4:4">
      <c r="D3916" s="131"/>
    </row>
    <row r="3917" spans="4:4">
      <c r="D3917" s="131"/>
    </row>
    <row r="3918" spans="4:4">
      <c r="D3918" s="131"/>
    </row>
    <row r="3919" spans="4:4">
      <c r="D3919" s="131"/>
    </row>
    <row r="3920" spans="4:4">
      <c r="D3920" s="131"/>
    </row>
    <row r="3921" spans="4:4">
      <c r="D3921" s="131"/>
    </row>
    <row r="3922" spans="4:4">
      <c r="D3922" s="131"/>
    </row>
    <row r="3923" spans="4:4">
      <c r="D3923" s="131"/>
    </row>
    <row r="3924" spans="4:4">
      <c r="D3924" s="131"/>
    </row>
    <row r="3925" spans="4:4">
      <c r="D3925" s="131"/>
    </row>
    <row r="3926" spans="4:4">
      <c r="D3926" s="131"/>
    </row>
    <row r="3927" spans="4:4">
      <c r="D3927" s="131"/>
    </row>
    <row r="3928" spans="4:4">
      <c r="D3928" s="131"/>
    </row>
    <row r="3929" spans="4:4">
      <c r="D3929" s="131"/>
    </row>
    <row r="3930" spans="4:4">
      <c r="D3930" s="131"/>
    </row>
    <row r="3931" spans="4:4">
      <c r="D3931" s="131"/>
    </row>
    <row r="3932" spans="4:4">
      <c r="D3932" s="131"/>
    </row>
    <row r="3933" spans="4:4">
      <c r="D3933" s="131"/>
    </row>
    <row r="3934" spans="4:4">
      <c r="D3934" s="131"/>
    </row>
    <row r="3935" spans="4:4">
      <c r="D3935" s="131"/>
    </row>
    <row r="3936" spans="4:4">
      <c r="D3936" s="131"/>
    </row>
    <row r="3937" spans="4:4">
      <c r="D3937" s="131"/>
    </row>
    <row r="3938" spans="4:4">
      <c r="D3938" s="131"/>
    </row>
    <row r="3939" spans="4:4">
      <c r="D3939" s="131"/>
    </row>
    <row r="3940" spans="4:4">
      <c r="D3940" s="131"/>
    </row>
    <row r="3941" spans="4:4">
      <c r="D3941" s="131"/>
    </row>
    <row r="3942" spans="4:4">
      <c r="D3942" s="131"/>
    </row>
    <row r="3943" spans="4:4">
      <c r="D3943" s="131"/>
    </row>
    <row r="3944" spans="4:4">
      <c r="D3944" s="131"/>
    </row>
    <row r="3945" spans="4:4">
      <c r="D3945" s="131"/>
    </row>
    <row r="3946" spans="4:4">
      <c r="D3946" s="131"/>
    </row>
    <row r="3947" spans="4:4">
      <c r="D3947" s="131"/>
    </row>
    <row r="3948" spans="4:4">
      <c r="D3948" s="131"/>
    </row>
    <row r="3949" spans="4:4">
      <c r="D3949" s="131"/>
    </row>
    <row r="3950" spans="4:4">
      <c r="D3950" s="131"/>
    </row>
    <row r="3951" spans="4:4">
      <c r="D3951" s="131"/>
    </row>
    <row r="3952" spans="4:4">
      <c r="D3952" s="131"/>
    </row>
    <row r="3953" spans="4:4">
      <c r="D3953" s="131"/>
    </row>
    <row r="3954" spans="4:4">
      <c r="D3954" s="131"/>
    </row>
    <row r="3955" spans="4:4">
      <c r="D3955" s="131"/>
    </row>
    <row r="3956" spans="4:4">
      <c r="D3956" s="131"/>
    </row>
    <row r="3957" spans="4:4">
      <c r="D3957" s="131"/>
    </row>
    <row r="3958" spans="4:4">
      <c r="D3958" s="131"/>
    </row>
    <row r="3959" spans="4:4">
      <c r="D3959" s="131"/>
    </row>
    <row r="3960" spans="4:4">
      <c r="D3960" s="131"/>
    </row>
    <row r="3961" spans="4:4">
      <c r="D3961" s="131"/>
    </row>
    <row r="3962" spans="4:4">
      <c r="D3962" s="131"/>
    </row>
    <row r="3963" spans="4:4">
      <c r="D3963" s="131"/>
    </row>
    <row r="3964" spans="4:4">
      <c r="D3964" s="131"/>
    </row>
    <row r="3965" spans="4:4">
      <c r="D3965" s="131"/>
    </row>
    <row r="3966" spans="4:4">
      <c r="D3966" s="131"/>
    </row>
    <row r="3967" spans="4:4">
      <c r="D3967" s="131"/>
    </row>
    <row r="3968" spans="4:4">
      <c r="D3968" s="131"/>
    </row>
    <row r="3969" spans="4:4">
      <c r="D3969" s="131"/>
    </row>
    <row r="3970" spans="4:4">
      <c r="D3970" s="131"/>
    </row>
    <row r="3971" spans="4:4">
      <c r="D3971" s="131"/>
    </row>
    <row r="3972" spans="4:4">
      <c r="D3972" s="131"/>
    </row>
    <row r="3973" spans="4:4">
      <c r="D3973" s="131"/>
    </row>
    <row r="3974" spans="4:4">
      <c r="D3974" s="131"/>
    </row>
    <row r="3975" spans="4:4">
      <c r="D3975" s="131"/>
    </row>
    <row r="3976" spans="4:4">
      <c r="D3976" s="131"/>
    </row>
    <row r="3977" spans="4:4">
      <c r="D3977" s="131"/>
    </row>
    <row r="3978" spans="4:4">
      <c r="D3978" s="131"/>
    </row>
    <row r="3979" spans="4:4">
      <c r="D3979" s="131"/>
    </row>
    <row r="3980" spans="4:4">
      <c r="D3980" s="131"/>
    </row>
    <row r="3981" spans="4:4">
      <c r="D3981" s="131"/>
    </row>
    <row r="3982" spans="4:4">
      <c r="D3982" s="131"/>
    </row>
    <row r="3983" spans="4:4">
      <c r="D3983" s="131"/>
    </row>
    <row r="3984" spans="4:4">
      <c r="D3984" s="131"/>
    </row>
    <row r="3985" spans="4:4">
      <c r="D3985" s="131"/>
    </row>
    <row r="3986" spans="4:4">
      <c r="D3986" s="131"/>
    </row>
    <row r="3987" spans="4:4">
      <c r="D3987" s="131"/>
    </row>
    <row r="3988" spans="4:4">
      <c r="D3988" s="131"/>
    </row>
    <row r="3989" spans="4:4">
      <c r="D3989" s="131"/>
    </row>
    <row r="3990" spans="4:4">
      <c r="D3990" s="131"/>
    </row>
    <row r="3991" spans="4:4">
      <c r="D3991" s="131"/>
    </row>
    <row r="3992" spans="4:4">
      <c r="D3992" s="131"/>
    </row>
    <row r="3993" spans="4:4">
      <c r="D3993" s="131"/>
    </row>
    <row r="3994" spans="4:4">
      <c r="D3994" s="131"/>
    </row>
    <row r="3995" spans="4:4">
      <c r="D3995" s="131"/>
    </row>
    <row r="3996" spans="4:4">
      <c r="D3996" s="131"/>
    </row>
    <row r="3997" spans="4:4">
      <c r="D3997" s="131"/>
    </row>
    <row r="3998" spans="4:4">
      <c r="D3998" s="131"/>
    </row>
    <row r="3999" spans="4:4">
      <c r="D3999" s="131"/>
    </row>
    <row r="4000" spans="4:4">
      <c r="D4000" s="131"/>
    </row>
    <row r="4001" spans="4:4">
      <c r="D4001" s="131"/>
    </row>
    <row r="4002" spans="4:4">
      <c r="D4002" s="131"/>
    </row>
    <row r="4003" spans="4:4">
      <c r="D4003" s="131"/>
    </row>
    <row r="4004" spans="4:4">
      <c r="D4004" s="131"/>
    </row>
    <row r="4005" spans="4:4">
      <c r="D4005" s="131"/>
    </row>
    <row r="4006" spans="4:4">
      <c r="D4006" s="131"/>
    </row>
    <row r="4007" spans="4:4">
      <c r="D4007" s="131"/>
    </row>
    <row r="4008" spans="4:4">
      <c r="D4008" s="131"/>
    </row>
    <row r="4009" spans="4:4">
      <c r="D4009" s="131"/>
    </row>
    <row r="4010" spans="4:4">
      <c r="D4010" s="131"/>
    </row>
    <row r="4011" spans="4:4">
      <c r="D4011" s="131"/>
    </row>
    <row r="4012" spans="4:4">
      <c r="D4012" s="131"/>
    </row>
    <row r="4013" spans="4:4">
      <c r="D4013" s="131"/>
    </row>
    <row r="4014" spans="4:4">
      <c r="D4014" s="131"/>
    </row>
    <row r="4015" spans="4:4">
      <c r="D4015" s="131"/>
    </row>
    <row r="4016" spans="4:4">
      <c r="D4016" s="131"/>
    </row>
    <row r="4017" spans="4:4">
      <c r="D4017" s="131"/>
    </row>
    <row r="4018" spans="4:4">
      <c r="D4018" s="131"/>
    </row>
    <row r="4019" spans="4:4">
      <c r="D4019" s="131"/>
    </row>
    <row r="4020" spans="4:4">
      <c r="D4020" s="131"/>
    </row>
    <row r="4021" spans="4:4">
      <c r="D4021" s="131"/>
    </row>
    <row r="4022" spans="4:4">
      <c r="D4022" s="131"/>
    </row>
    <row r="4023" spans="4:4">
      <c r="D4023" s="131"/>
    </row>
    <row r="4024" spans="4:4">
      <c r="D4024" s="131"/>
    </row>
    <row r="4025" spans="4:4">
      <c r="D4025" s="131"/>
    </row>
    <row r="4026" spans="4:4">
      <c r="D4026" s="131"/>
    </row>
    <row r="4027" spans="4:4">
      <c r="D4027" s="131"/>
    </row>
    <row r="4028" spans="4:4">
      <c r="D4028" s="131"/>
    </row>
    <row r="4029" spans="4:4">
      <c r="D4029" s="131"/>
    </row>
    <row r="4030" spans="4:4">
      <c r="D4030" s="131"/>
    </row>
    <row r="4031" spans="4:4">
      <c r="D4031" s="131"/>
    </row>
    <row r="4032" spans="4:4">
      <c r="D4032" s="131"/>
    </row>
    <row r="4033" spans="4:4">
      <c r="D4033" s="131"/>
    </row>
    <row r="4034" spans="4:4">
      <c r="D4034" s="131"/>
    </row>
    <row r="4035" spans="4:4">
      <c r="D4035" s="131"/>
    </row>
    <row r="4036" spans="4:4">
      <c r="D4036" s="131"/>
    </row>
    <row r="4037" spans="4:4">
      <c r="D4037" s="131"/>
    </row>
    <row r="4038" spans="4:4">
      <c r="D4038" s="131"/>
    </row>
    <row r="4039" spans="4:4">
      <c r="D4039" s="131"/>
    </row>
    <row r="4040" spans="4:4">
      <c r="D4040" s="131"/>
    </row>
    <row r="4041" spans="4:4">
      <c r="D4041" s="131"/>
    </row>
    <row r="4042" spans="4:4">
      <c r="D4042" s="131"/>
    </row>
    <row r="4043" spans="4:4">
      <c r="D4043" s="131"/>
    </row>
    <row r="4044" spans="4:4">
      <c r="D4044" s="131"/>
    </row>
    <row r="4045" spans="4:4">
      <c r="D4045" s="131"/>
    </row>
    <row r="4046" spans="4:4">
      <c r="D4046" s="131"/>
    </row>
    <row r="4047" spans="4:4">
      <c r="D4047" s="131"/>
    </row>
    <row r="4048" spans="4:4">
      <c r="D4048" s="131"/>
    </row>
    <row r="4049" spans="4:4">
      <c r="D4049" s="131"/>
    </row>
    <row r="4050" spans="4:4">
      <c r="D4050" s="131"/>
    </row>
    <row r="4051" spans="4:4">
      <c r="D4051" s="131"/>
    </row>
    <row r="4052" spans="4:4">
      <c r="D4052" s="131"/>
    </row>
    <row r="4053" spans="4:4">
      <c r="D4053" s="131"/>
    </row>
    <row r="4054" spans="4:4">
      <c r="D4054" s="131"/>
    </row>
    <row r="4055" spans="4:4">
      <c r="D4055" s="131"/>
    </row>
    <row r="4056" spans="4:4">
      <c r="D4056" s="131"/>
    </row>
    <row r="4057" spans="4:4">
      <c r="D4057" s="131"/>
    </row>
    <row r="4058" spans="4:4">
      <c r="D4058" s="131"/>
    </row>
    <row r="4059" spans="4:4">
      <c r="D4059" s="131"/>
    </row>
    <row r="4060" spans="4:4">
      <c r="D4060" s="131"/>
    </row>
    <row r="4061" spans="4:4">
      <c r="D4061" s="131"/>
    </row>
    <row r="4062" spans="4:4">
      <c r="D4062" s="131"/>
    </row>
    <row r="4063" spans="4:4">
      <c r="D4063" s="131"/>
    </row>
    <row r="4064" spans="4:4">
      <c r="D4064" s="131"/>
    </row>
    <row r="4065" spans="4:4">
      <c r="D4065" s="131"/>
    </row>
    <row r="4066" spans="4:4">
      <c r="D4066" s="131"/>
    </row>
    <row r="4067" spans="4:4">
      <c r="D4067" s="131"/>
    </row>
    <row r="4068" spans="4:4">
      <c r="D4068" s="131"/>
    </row>
    <row r="4069" spans="4:4">
      <c r="D4069" s="131"/>
    </row>
    <row r="4070" spans="4:4">
      <c r="D4070" s="131"/>
    </row>
    <row r="4071" spans="4:4">
      <c r="D4071" s="131"/>
    </row>
    <row r="4072" spans="4:4">
      <c r="D4072" s="131"/>
    </row>
    <row r="4073" spans="4:4">
      <c r="D4073" s="131"/>
    </row>
    <row r="4074" spans="4:4">
      <c r="D4074" s="131"/>
    </row>
    <row r="4075" spans="4:4">
      <c r="D4075" s="131"/>
    </row>
    <row r="4076" spans="4:4">
      <c r="D4076" s="131"/>
    </row>
    <row r="4077" spans="4:4">
      <c r="D4077" s="131"/>
    </row>
    <row r="4078" spans="4:4">
      <c r="D4078" s="131"/>
    </row>
    <row r="4079" spans="4:4">
      <c r="D4079" s="131"/>
    </row>
    <row r="4080" spans="4:4">
      <c r="D4080" s="131"/>
    </row>
    <row r="4081" spans="4:4">
      <c r="D4081" s="131"/>
    </row>
    <row r="4082" spans="4:4">
      <c r="D4082" s="131"/>
    </row>
    <row r="4083" spans="4:4">
      <c r="D4083" s="131"/>
    </row>
    <row r="4084" spans="4:4">
      <c r="D4084" s="131"/>
    </row>
    <row r="4085" spans="4:4">
      <c r="D4085" s="131"/>
    </row>
    <row r="4086" spans="4:4">
      <c r="D4086" s="131"/>
    </row>
    <row r="4087" spans="4:4">
      <c r="D4087" s="131"/>
    </row>
    <row r="4088" spans="4:4">
      <c r="D4088" s="131"/>
    </row>
    <row r="4089" spans="4:4">
      <c r="D4089" s="131"/>
    </row>
    <row r="4090" spans="4:4">
      <c r="D4090" s="131"/>
    </row>
    <row r="4091" spans="4:4">
      <c r="D4091" s="131"/>
    </row>
    <row r="4092" spans="4:4">
      <c r="D4092" s="131"/>
    </row>
    <row r="4093" spans="4:4">
      <c r="D4093" s="131"/>
    </row>
    <row r="4094" spans="4:4">
      <c r="D4094" s="131"/>
    </row>
    <row r="4095" spans="4:4">
      <c r="D4095" s="131"/>
    </row>
    <row r="4096" spans="4:4">
      <c r="D4096" s="131"/>
    </row>
    <row r="4097" spans="4:4">
      <c r="D4097" s="131"/>
    </row>
    <row r="4098" spans="4:4">
      <c r="D4098" s="131"/>
    </row>
    <row r="4099" spans="4:4">
      <c r="D4099" s="131"/>
    </row>
    <row r="4100" spans="4:4">
      <c r="D4100" s="131"/>
    </row>
    <row r="4101" spans="4:4">
      <c r="D4101" s="131"/>
    </row>
    <row r="4102" spans="4:4">
      <c r="D4102" s="131"/>
    </row>
    <row r="4103" spans="4:4">
      <c r="D4103" s="131"/>
    </row>
    <row r="4104" spans="4:4">
      <c r="D4104" s="131"/>
    </row>
    <row r="4105" spans="4:4">
      <c r="D4105" s="131"/>
    </row>
    <row r="4106" spans="4:4">
      <c r="D4106" s="131"/>
    </row>
    <row r="4107" spans="4:4">
      <c r="D4107" s="131"/>
    </row>
    <row r="4108" spans="4:4">
      <c r="D4108" s="131"/>
    </row>
    <row r="4109" spans="4:4">
      <c r="D4109" s="131"/>
    </row>
    <row r="4110" spans="4:4">
      <c r="D4110" s="131"/>
    </row>
    <row r="4111" spans="4:4">
      <c r="D4111" s="131"/>
    </row>
    <row r="4112" spans="4:4">
      <c r="D4112" s="131"/>
    </row>
    <row r="4113" spans="4:4">
      <c r="D4113" s="131"/>
    </row>
    <row r="4114" spans="4:4">
      <c r="D4114" s="131"/>
    </row>
    <row r="4115" spans="4:4">
      <c r="D4115" s="131"/>
    </row>
    <row r="4116" spans="4:4">
      <c r="D4116" s="131"/>
    </row>
    <row r="4117" spans="4:4">
      <c r="D4117" s="131"/>
    </row>
    <row r="4118" spans="4:4">
      <c r="D4118" s="131"/>
    </row>
    <row r="4119" spans="4:4">
      <c r="D4119" s="131"/>
    </row>
    <row r="4120" spans="4:4">
      <c r="D4120" s="131"/>
    </row>
    <row r="4121" spans="4:4">
      <c r="D4121" s="131"/>
    </row>
    <row r="4122" spans="4:4">
      <c r="D4122" s="131"/>
    </row>
    <row r="4123" spans="4:4">
      <c r="D4123" s="131"/>
    </row>
    <row r="4124" spans="4:4">
      <c r="D4124" s="131"/>
    </row>
    <row r="4125" spans="4:4">
      <c r="D4125" s="131"/>
    </row>
    <row r="4126" spans="4:4">
      <c r="D4126" s="131"/>
    </row>
    <row r="4127" spans="4:4">
      <c r="D4127" s="131"/>
    </row>
    <row r="4128" spans="4:4">
      <c r="D4128" s="131"/>
    </row>
    <row r="4129" spans="4:4">
      <c r="D4129" s="131"/>
    </row>
    <row r="4130" spans="4:4">
      <c r="D4130" s="131"/>
    </row>
    <row r="4131" spans="4:4">
      <c r="D4131" s="131"/>
    </row>
    <row r="4132" spans="4:4">
      <c r="D4132" s="131"/>
    </row>
    <row r="4133" spans="4:4">
      <c r="D4133" s="131"/>
    </row>
    <row r="4134" spans="4:4">
      <c r="D4134" s="131"/>
    </row>
    <row r="4135" spans="4:4">
      <c r="D4135" s="131"/>
    </row>
    <row r="4136" spans="4:4">
      <c r="D4136" s="131"/>
    </row>
    <row r="4137" spans="4:4">
      <c r="D4137" s="131"/>
    </row>
    <row r="4138" spans="4:4">
      <c r="D4138" s="131"/>
    </row>
    <row r="4139" spans="4:4">
      <c r="D4139" s="131"/>
    </row>
    <row r="4140" spans="4:4">
      <c r="D4140" s="131"/>
    </row>
    <row r="4141" spans="4:4">
      <c r="D4141" s="131"/>
    </row>
    <row r="4142" spans="4:4">
      <c r="D4142" s="131"/>
    </row>
    <row r="4143" spans="4:4">
      <c r="D4143" s="131"/>
    </row>
    <row r="4144" spans="4:4">
      <c r="D4144" s="131"/>
    </row>
    <row r="4145" spans="4:4">
      <c r="D4145" s="131"/>
    </row>
    <row r="4146" spans="4:4">
      <c r="D4146" s="131"/>
    </row>
    <row r="4147" spans="4:4">
      <c r="D4147" s="131"/>
    </row>
    <row r="4148" spans="4:4">
      <c r="D4148" s="131"/>
    </row>
    <row r="4149" spans="4:4">
      <c r="D4149" s="131"/>
    </row>
    <row r="4150" spans="4:4">
      <c r="D4150" s="131"/>
    </row>
    <row r="4151" spans="4:4">
      <c r="D4151" s="131"/>
    </row>
    <row r="4152" spans="4:4">
      <c r="D4152" s="131"/>
    </row>
    <row r="4153" spans="4:4">
      <c r="D4153" s="131"/>
    </row>
    <row r="4154" spans="4:4">
      <c r="D4154" s="131"/>
    </row>
    <row r="4155" spans="4:4">
      <c r="D4155" s="131"/>
    </row>
    <row r="4156" spans="4:4">
      <c r="D4156" s="131"/>
    </row>
    <row r="4157" spans="4:4">
      <c r="D4157" s="131"/>
    </row>
    <row r="4158" spans="4:4">
      <c r="D4158" s="131"/>
    </row>
    <row r="4159" spans="4:4">
      <c r="D4159" s="131"/>
    </row>
    <row r="4160" spans="4:4">
      <c r="D4160" s="131"/>
    </row>
    <row r="4161" spans="4:4">
      <c r="D4161" s="131"/>
    </row>
    <row r="4162" spans="4:4">
      <c r="D4162" s="131"/>
    </row>
    <row r="4163" spans="4:4">
      <c r="D4163" s="131"/>
    </row>
    <row r="4164" spans="4:4">
      <c r="D4164" s="131"/>
    </row>
    <row r="4165" spans="4:4">
      <c r="D4165" s="131"/>
    </row>
    <row r="4166" spans="4:4">
      <c r="D4166" s="131"/>
    </row>
    <row r="4167" spans="4:4">
      <c r="D4167" s="131"/>
    </row>
    <row r="4168" spans="4:4">
      <c r="D4168" s="131"/>
    </row>
    <row r="4169" spans="4:4">
      <c r="D4169" s="131"/>
    </row>
    <row r="4170" spans="4:4">
      <c r="D4170" s="131"/>
    </row>
    <row r="4171" spans="4:4">
      <c r="D4171" s="131"/>
    </row>
    <row r="4172" spans="4:4">
      <c r="D4172" s="131"/>
    </row>
    <row r="4173" spans="4:4">
      <c r="D4173" s="131"/>
    </row>
    <row r="4174" spans="4:4">
      <c r="D4174" s="131"/>
    </row>
    <row r="4175" spans="4:4">
      <c r="D4175" s="131"/>
    </row>
    <row r="4176" spans="4:4">
      <c r="D4176" s="131"/>
    </row>
    <row r="4177" spans="4:4">
      <c r="D4177" s="131"/>
    </row>
    <row r="4178" spans="4:4">
      <c r="D4178" s="131"/>
    </row>
    <row r="4179" spans="4:4">
      <c r="D4179" s="131"/>
    </row>
    <row r="4180" spans="4:4">
      <c r="D4180" s="131"/>
    </row>
    <row r="4181" spans="4:4">
      <c r="D4181" s="131"/>
    </row>
    <row r="4182" spans="4:4">
      <c r="D4182" s="131"/>
    </row>
    <row r="4183" spans="4:4">
      <c r="D4183" s="131"/>
    </row>
    <row r="4184" spans="4:4">
      <c r="D4184" s="131"/>
    </row>
    <row r="4185" spans="4:4">
      <c r="D4185" s="131"/>
    </row>
    <row r="4186" spans="4:4">
      <c r="D4186" s="131"/>
    </row>
    <row r="4187" spans="4:4">
      <c r="D4187" s="131"/>
    </row>
    <row r="4188" spans="4:4">
      <c r="D4188" s="131"/>
    </row>
    <row r="4189" spans="4:4">
      <c r="D4189" s="131"/>
    </row>
    <row r="4190" spans="4:4">
      <c r="D4190" s="131"/>
    </row>
    <row r="4191" spans="4:4">
      <c r="D4191" s="131"/>
    </row>
    <row r="4192" spans="4:4">
      <c r="D4192" s="131"/>
    </row>
    <row r="4193" spans="4:4">
      <c r="D4193" s="131"/>
    </row>
    <row r="4194" spans="4:4">
      <c r="D4194" s="131"/>
    </row>
    <row r="4195" spans="4:4">
      <c r="D4195" s="131"/>
    </row>
    <row r="4196" spans="4:4">
      <c r="D4196" s="131"/>
    </row>
    <row r="4197" spans="4:4">
      <c r="D4197" s="131"/>
    </row>
    <row r="4198" spans="4:4">
      <c r="D4198" s="131"/>
    </row>
    <row r="4199" spans="4:4">
      <c r="D4199" s="131"/>
    </row>
    <row r="4200" spans="4:4">
      <c r="D4200" s="131"/>
    </row>
    <row r="4201" spans="4:4">
      <c r="D4201" s="131"/>
    </row>
    <row r="4202" spans="4:4">
      <c r="D4202" s="131"/>
    </row>
    <row r="4203" spans="4:4">
      <c r="D4203" s="131"/>
    </row>
    <row r="4204" spans="4:4">
      <c r="D4204" s="131"/>
    </row>
    <row r="4205" spans="4:4">
      <c r="D4205" s="131"/>
    </row>
    <row r="4206" spans="4:4">
      <c r="D4206" s="131"/>
    </row>
    <row r="4207" spans="4:4">
      <c r="D4207" s="131"/>
    </row>
    <row r="4208" spans="4:4">
      <c r="D4208" s="131"/>
    </row>
    <row r="4209" spans="4:4">
      <c r="D4209" s="131"/>
    </row>
    <row r="4210" spans="4:4">
      <c r="D4210" s="131"/>
    </row>
    <row r="4211" spans="4:4">
      <c r="D4211" s="131"/>
    </row>
    <row r="4212" spans="4:4">
      <c r="D4212" s="131"/>
    </row>
    <row r="4213" spans="4:4">
      <c r="D4213" s="131"/>
    </row>
    <row r="4214" spans="4:4">
      <c r="D4214" s="131"/>
    </row>
    <row r="4215" spans="4:4">
      <c r="D4215" s="131"/>
    </row>
    <row r="4216" spans="4:4">
      <c r="D4216" s="131"/>
    </row>
    <row r="4217" spans="4:4">
      <c r="D4217" s="131"/>
    </row>
    <row r="4218" spans="4:4">
      <c r="D4218" s="131"/>
    </row>
    <row r="4219" spans="4:4">
      <c r="D4219" s="131"/>
    </row>
    <row r="4220" spans="4:4">
      <c r="D4220" s="131"/>
    </row>
    <row r="4221" spans="4:4">
      <c r="D4221" s="131"/>
    </row>
    <row r="4222" spans="4:4">
      <c r="D4222" s="131"/>
    </row>
    <row r="4223" spans="4:4">
      <c r="D4223" s="131"/>
    </row>
    <row r="4224" spans="4:4">
      <c r="D4224" s="131"/>
    </row>
    <row r="4225" spans="4:4">
      <c r="D4225" s="131"/>
    </row>
    <row r="4226" spans="4:4">
      <c r="D4226" s="131"/>
    </row>
    <row r="4227" spans="4:4">
      <c r="D4227" s="131"/>
    </row>
    <row r="4228" spans="4:4">
      <c r="D4228" s="131"/>
    </row>
    <row r="4229" spans="4:4">
      <c r="D4229" s="131"/>
    </row>
    <row r="4230" spans="4:4">
      <c r="D4230" s="131"/>
    </row>
    <row r="4231" spans="4:4">
      <c r="D4231" s="131"/>
    </row>
    <row r="4232" spans="4:4">
      <c r="D4232" s="131"/>
    </row>
    <row r="4233" spans="4:4">
      <c r="D4233" s="131"/>
    </row>
    <row r="4234" spans="4:4">
      <c r="D4234" s="131"/>
    </row>
    <row r="4235" spans="4:4">
      <c r="D4235" s="131"/>
    </row>
    <row r="4236" spans="4:4">
      <c r="D4236" s="131"/>
    </row>
    <row r="4237" spans="4:4">
      <c r="D4237" s="131"/>
    </row>
    <row r="4238" spans="4:4">
      <c r="D4238" s="131"/>
    </row>
    <row r="4239" spans="4:4">
      <c r="D4239" s="131"/>
    </row>
    <row r="4240" spans="4:4">
      <c r="D4240" s="131"/>
    </row>
    <row r="4241" spans="4:4">
      <c r="D4241" s="131"/>
    </row>
    <row r="4242" spans="4:4">
      <c r="D4242" s="131"/>
    </row>
    <row r="4243" spans="4:4">
      <c r="D4243" s="131"/>
    </row>
    <row r="4244" spans="4:4">
      <c r="D4244" s="131"/>
    </row>
    <row r="4245" spans="4:4">
      <c r="D4245" s="131"/>
    </row>
    <row r="4246" spans="4:4">
      <c r="D4246" s="131"/>
    </row>
    <row r="4247" spans="4:4">
      <c r="D4247" s="131"/>
    </row>
    <row r="4248" spans="4:4">
      <c r="D4248" s="131"/>
    </row>
    <row r="4249" spans="4:4">
      <c r="D4249" s="131"/>
    </row>
    <row r="4250" spans="4:4">
      <c r="D4250" s="131"/>
    </row>
    <row r="4251" spans="4:4">
      <c r="D4251" s="131"/>
    </row>
    <row r="4252" spans="4:4">
      <c r="D4252" s="131"/>
    </row>
    <row r="4253" spans="4:4">
      <c r="D4253" s="131"/>
    </row>
    <row r="4254" spans="4:4">
      <c r="D4254" s="131"/>
    </row>
    <row r="4255" spans="4:4">
      <c r="D4255" s="131"/>
    </row>
    <row r="4256" spans="4:4">
      <c r="D4256" s="131"/>
    </row>
    <row r="4257" spans="4:4">
      <c r="D4257" s="131"/>
    </row>
    <row r="4258" spans="4:4">
      <c r="D4258" s="131"/>
    </row>
    <row r="4259" spans="4:4">
      <c r="D4259" s="131"/>
    </row>
    <row r="4260" spans="4:4">
      <c r="D4260" s="131"/>
    </row>
    <row r="4261" spans="4:4">
      <c r="D4261" s="131"/>
    </row>
    <row r="4262" spans="4:4">
      <c r="D4262" s="131"/>
    </row>
    <row r="4263" spans="4:4">
      <c r="D4263" s="131"/>
    </row>
    <row r="4264" spans="4:4">
      <c r="D4264" s="131"/>
    </row>
    <row r="4265" spans="4:4">
      <c r="D4265" s="131"/>
    </row>
    <row r="4266" spans="4:4">
      <c r="D4266" s="131"/>
    </row>
    <row r="4267" spans="4:4">
      <c r="D4267" s="131"/>
    </row>
    <row r="4268" spans="4:4">
      <c r="D4268" s="131"/>
    </row>
    <row r="4269" spans="4:4">
      <c r="D4269" s="131"/>
    </row>
    <row r="4270" spans="4:4">
      <c r="D4270" s="131"/>
    </row>
    <row r="4271" spans="4:4">
      <c r="D4271" s="131"/>
    </row>
    <row r="4272" spans="4:4">
      <c r="D4272" s="131"/>
    </row>
    <row r="4273" spans="4:4">
      <c r="D4273" s="131"/>
    </row>
    <row r="4274" spans="4:4">
      <c r="D4274" s="131"/>
    </row>
    <row r="4275" spans="4:4">
      <c r="D4275" s="131"/>
    </row>
    <row r="4276" spans="4:4">
      <c r="D4276" s="131"/>
    </row>
    <row r="4277" spans="4:4">
      <c r="D4277" s="131"/>
    </row>
    <row r="4278" spans="4:4">
      <c r="D4278" s="131"/>
    </row>
    <row r="4279" spans="4:4">
      <c r="D4279" s="131"/>
    </row>
    <row r="4280" spans="4:4">
      <c r="D4280" s="131"/>
    </row>
    <row r="4281" spans="4:4">
      <c r="D4281" s="131"/>
    </row>
    <row r="4282" spans="4:4">
      <c r="D4282" s="131"/>
    </row>
    <row r="4283" spans="4:4">
      <c r="D4283" s="131"/>
    </row>
    <row r="4284" spans="4:4">
      <c r="D4284" s="131"/>
    </row>
    <row r="4285" spans="4:4">
      <c r="D4285" s="131"/>
    </row>
    <row r="4286" spans="4:4">
      <c r="D4286" s="131"/>
    </row>
    <row r="4287" spans="4:4">
      <c r="D4287" s="131"/>
    </row>
    <row r="4288" spans="4:4">
      <c r="D4288" s="131"/>
    </row>
    <row r="4289" spans="4:4">
      <c r="D4289" s="131"/>
    </row>
    <row r="4290" spans="4:4">
      <c r="D4290" s="131"/>
    </row>
    <row r="4291" spans="4:4">
      <c r="D4291" s="131"/>
    </row>
    <row r="4292" spans="4:4">
      <c r="D4292" s="131"/>
    </row>
    <row r="4293" spans="4:4">
      <c r="D4293" s="131"/>
    </row>
    <row r="4294" spans="4:4">
      <c r="D4294" s="131"/>
    </row>
    <row r="4295" spans="4:4">
      <c r="D4295" s="131"/>
    </row>
    <row r="4296" spans="4:4">
      <c r="D4296" s="131"/>
    </row>
    <row r="4297" spans="4:4">
      <c r="D4297" s="131"/>
    </row>
    <row r="4298" spans="4:4">
      <c r="D4298" s="131"/>
    </row>
    <row r="4299" spans="4:4">
      <c r="D4299" s="131"/>
    </row>
    <row r="4300" spans="4:4">
      <c r="D4300" s="131"/>
    </row>
    <row r="4301" spans="4:4">
      <c r="D4301" s="131"/>
    </row>
    <row r="4302" spans="4:4">
      <c r="D4302" s="131"/>
    </row>
    <row r="4303" spans="4:4">
      <c r="D4303" s="131"/>
    </row>
    <row r="4304" spans="4:4">
      <c r="D4304" s="131"/>
    </row>
    <row r="4305" spans="4:4">
      <c r="D4305" s="131"/>
    </row>
    <row r="4306" spans="4:4">
      <c r="D4306" s="131"/>
    </row>
    <row r="4307" spans="4:4">
      <c r="D4307" s="131"/>
    </row>
    <row r="4308" spans="4:4">
      <c r="D4308" s="131"/>
    </row>
    <row r="4309" spans="4:4">
      <c r="D4309" s="131"/>
    </row>
    <row r="4310" spans="4:4">
      <c r="D4310" s="131"/>
    </row>
    <row r="4311" spans="4:4">
      <c r="D4311" s="131"/>
    </row>
    <row r="4312" spans="4:4">
      <c r="D4312" s="131"/>
    </row>
    <row r="4313" spans="4:4">
      <c r="D4313" s="131"/>
    </row>
    <row r="4314" spans="4:4">
      <c r="D4314" s="131"/>
    </row>
    <row r="4315" spans="4:4">
      <c r="D4315" s="131"/>
    </row>
    <row r="4316" spans="4:4">
      <c r="D4316" s="131"/>
    </row>
    <row r="4317" spans="4:4">
      <c r="D4317" s="131"/>
    </row>
    <row r="4318" spans="4:4">
      <c r="D4318" s="131"/>
    </row>
    <row r="4319" spans="4:4">
      <c r="D4319" s="131"/>
    </row>
    <row r="4320" spans="4:4">
      <c r="D4320" s="131"/>
    </row>
    <row r="4321" spans="4:4">
      <c r="D4321" s="131"/>
    </row>
    <row r="4322" spans="4:4">
      <c r="D4322" s="131"/>
    </row>
    <row r="4323" spans="4:4">
      <c r="D4323" s="131"/>
    </row>
    <row r="4324" spans="4:4">
      <c r="D4324" s="131"/>
    </row>
    <row r="4325" spans="4:4">
      <c r="D4325" s="131"/>
    </row>
    <row r="4326" spans="4:4">
      <c r="D4326" s="131"/>
    </row>
    <row r="4327" spans="4:4">
      <c r="D4327" s="131"/>
    </row>
    <row r="4328" spans="4:4">
      <c r="D4328" s="131"/>
    </row>
    <row r="4329" spans="4:4">
      <c r="D4329" s="131"/>
    </row>
    <row r="4330" spans="4:4">
      <c r="D4330" s="131"/>
    </row>
    <row r="4331" spans="4:4">
      <c r="D4331" s="131"/>
    </row>
    <row r="4332" spans="4:4">
      <c r="D4332" s="131"/>
    </row>
    <row r="4333" spans="4:4">
      <c r="D4333" s="131"/>
    </row>
    <row r="4334" spans="4:4">
      <c r="D4334" s="131"/>
    </row>
    <row r="4335" spans="4:4">
      <c r="D4335" s="131"/>
    </row>
    <row r="4336" spans="4:4">
      <c r="D4336" s="131"/>
    </row>
    <row r="4337" spans="4:4">
      <c r="D4337" s="131"/>
    </row>
    <row r="4338" spans="4:4">
      <c r="D4338" s="131"/>
    </row>
    <row r="4339" spans="4:4">
      <c r="D4339" s="131"/>
    </row>
    <row r="4340" spans="4:4">
      <c r="D4340" s="131"/>
    </row>
    <row r="4341" spans="4:4">
      <c r="D4341" s="131"/>
    </row>
    <row r="4342" spans="4:4">
      <c r="D4342" s="131"/>
    </row>
    <row r="4343" spans="4:4">
      <c r="D4343" s="131"/>
    </row>
    <row r="4344" spans="4:4">
      <c r="D4344" s="131"/>
    </row>
    <row r="4345" spans="4:4">
      <c r="D4345" s="131"/>
    </row>
    <row r="4346" spans="4:4">
      <c r="D4346" s="131"/>
    </row>
    <row r="4347" spans="4:4">
      <c r="D4347" s="131"/>
    </row>
    <row r="4348" spans="4:4">
      <c r="D4348" s="131"/>
    </row>
    <row r="4349" spans="4:4">
      <c r="D4349" s="131"/>
    </row>
    <row r="4350" spans="4:4">
      <c r="D4350" s="131"/>
    </row>
    <row r="4351" spans="4:4">
      <c r="D4351" s="131"/>
    </row>
    <row r="4352" spans="4:4">
      <c r="D4352" s="131"/>
    </row>
    <row r="4353" spans="4:4">
      <c r="D4353" s="131"/>
    </row>
    <row r="4354" spans="4:4">
      <c r="D4354" s="131"/>
    </row>
    <row r="4355" spans="4:4">
      <c r="D4355" s="131"/>
    </row>
    <row r="4356" spans="4:4">
      <c r="D4356" s="131"/>
    </row>
    <row r="4357" spans="4:4">
      <c r="D4357" s="131"/>
    </row>
    <row r="4358" spans="4:4">
      <c r="D4358" s="131"/>
    </row>
    <row r="4359" spans="4:4">
      <c r="D4359" s="131"/>
    </row>
    <row r="4360" spans="4:4">
      <c r="D4360" s="131"/>
    </row>
    <row r="4361" spans="4:4">
      <c r="D4361" s="131"/>
    </row>
    <row r="4362" spans="4:4">
      <c r="D4362" s="131"/>
    </row>
    <row r="4363" spans="4:4">
      <c r="D4363" s="131"/>
    </row>
    <row r="4364" spans="4:4">
      <c r="D4364" s="131"/>
    </row>
    <row r="4365" spans="4:4">
      <c r="D4365" s="131"/>
    </row>
    <row r="4366" spans="4:4">
      <c r="D4366" s="131"/>
    </row>
    <row r="4367" spans="4:4">
      <c r="D4367" s="131"/>
    </row>
    <row r="4368" spans="4:4">
      <c r="D4368" s="131"/>
    </row>
    <row r="4369" spans="4:4">
      <c r="D4369" s="131"/>
    </row>
    <row r="4370" spans="4:4">
      <c r="D4370" s="131"/>
    </row>
    <row r="4371" spans="4:4">
      <c r="D4371" s="131"/>
    </row>
    <row r="4372" spans="4:4">
      <c r="D4372" s="131"/>
    </row>
    <row r="4373" spans="4:4">
      <c r="D4373" s="131"/>
    </row>
    <row r="4374" spans="4:4">
      <c r="D4374" s="131"/>
    </row>
    <row r="4375" spans="4:4">
      <c r="D4375" s="131"/>
    </row>
    <row r="4376" spans="4:4">
      <c r="D4376" s="131"/>
    </row>
    <row r="4377" spans="4:4">
      <c r="D4377" s="131"/>
    </row>
    <row r="4378" spans="4:4">
      <c r="D4378" s="131"/>
    </row>
    <row r="4379" spans="4:4">
      <c r="D4379" s="131"/>
    </row>
    <row r="4380" spans="4:4">
      <c r="D4380" s="131"/>
    </row>
    <row r="4381" spans="4:4">
      <c r="D4381" s="131"/>
    </row>
    <row r="4382" spans="4:4">
      <c r="D4382" s="131"/>
    </row>
    <row r="4383" spans="4:4">
      <c r="D4383" s="131"/>
    </row>
    <row r="4384" spans="4:4">
      <c r="D4384" s="131"/>
    </row>
    <row r="4385" spans="4:4">
      <c r="D4385" s="131"/>
    </row>
    <row r="4386" spans="4:4">
      <c r="D4386" s="131"/>
    </row>
    <row r="4387" spans="4:4">
      <c r="D4387" s="131"/>
    </row>
    <row r="4388" spans="4:4">
      <c r="D4388" s="131"/>
    </row>
    <row r="4389" spans="4:4">
      <c r="D4389" s="131"/>
    </row>
    <row r="4390" spans="4:4">
      <c r="D4390" s="131"/>
    </row>
    <row r="4391" spans="4:4">
      <c r="D4391" s="131"/>
    </row>
    <row r="4392" spans="4:4">
      <c r="D4392" s="131"/>
    </row>
    <row r="4393" spans="4:4">
      <c r="D4393" s="131"/>
    </row>
    <row r="4394" spans="4:4">
      <c r="D4394" s="131"/>
    </row>
    <row r="4395" spans="4:4">
      <c r="D4395" s="131"/>
    </row>
    <row r="4396" spans="4:4">
      <c r="D4396" s="131"/>
    </row>
    <row r="4397" spans="4:4">
      <c r="D4397" s="131"/>
    </row>
    <row r="4398" spans="4:4">
      <c r="D4398" s="131"/>
    </row>
    <row r="4399" spans="4:4">
      <c r="D4399" s="131"/>
    </row>
    <row r="4400" spans="4:4">
      <c r="D4400" s="131"/>
    </row>
    <row r="4401" spans="4:4">
      <c r="D4401" s="131"/>
    </row>
    <row r="4402" spans="4:4">
      <c r="D4402" s="131"/>
    </row>
    <row r="4403" spans="4:4">
      <c r="D4403" s="131"/>
    </row>
    <row r="4404" spans="4:4">
      <c r="D4404" s="131"/>
    </row>
    <row r="4405" spans="4:4">
      <c r="D4405" s="131"/>
    </row>
    <row r="4406" spans="4:4">
      <c r="D4406" s="131"/>
    </row>
    <row r="4407" spans="4:4">
      <c r="D4407" s="131"/>
    </row>
    <row r="4408" spans="4:4">
      <c r="D4408" s="131"/>
    </row>
    <row r="4409" spans="4:4">
      <c r="D4409" s="131"/>
    </row>
    <row r="4410" spans="4:4">
      <c r="D4410" s="131"/>
    </row>
    <row r="4411" spans="4:4">
      <c r="D4411" s="131"/>
    </row>
    <row r="4412" spans="4:4">
      <c r="D4412" s="131"/>
    </row>
    <row r="4413" spans="4:4">
      <c r="D4413" s="131"/>
    </row>
    <row r="4414" spans="4:4">
      <c r="D4414" s="131"/>
    </row>
    <row r="4415" spans="4:4">
      <c r="D4415" s="131"/>
    </row>
    <row r="4416" spans="4:4">
      <c r="D4416" s="131"/>
    </row>
    <row r="4417" spans="4:4">
      <c r="D4417" s="131"/>
    </row>
    <row r="4418" spans="4:4">
      <c r="D4418" s="131"/>
    </row>
    <row r="4419" spans="4:4">
      <c r="D4419" s="131"/>
    </row>
    <row r="4420" spans="4:4">
      <c r="D4420" s="131"/>
    </row>
    <row r="4421" spans="4:4">
      <c r="D4421" s="131"/>
    </row>
    <row r="4422" spans="4:4">
      <c r="D4422" s="131"/>
    </row>
    <row r="4423" spans="4:4">
      <c r="D4423" s="131"/>
    </row>
    <row r="4424" spans="4:4">
      <c r="D4424" s="131"/>
    </row>
    <row r="4425" spans="4:4">
      <c r="D4425" s="131"/>
    </row>
    <row r="4426" spans="4:4">
      <c r="D4426" s="131"/>
    </row>
    <row r="4427" spans="4:4">
      <c r="D4427" s="131"/>
    </row>
    <row r="4428" spans="4:4">
      <c r="D4428" s="131"/>
    </row>
    <row r="4429" spans="4:4">
      <c r="D4429" s="131"/>
    </row>
    <row r="4430" spans="4:4">
      <c r="D4430" s="131"/>
    </row>
    <row r="4431" spans="4:4">
      <c r="D4431" s="131"/>
    </row>
    <row r="4432" spans="4:4">
      <c r="D4432" s="131"/>
    </row>
    <row r="4433" spans="4:4">
      <c r="D4433" s="131"/>
    </row>
    <row r="4434" spans="4:4">
      <c r="D4434" s="131"/>
    </row>
    <row r="4435" spans="4:4">
      <c r="D4435" s="131"/>
    </row>
    <row r="4436" spans="4:4">
      <c r="D4436" s="131"/>
    </row>
    <row r="4437" spans="4:4">
      <c r="D4437" s="131"/>
    </row>
    <row r="4438" spans="4:4">
      <c r="D4438" s="131"/>
    </row>
    <row r="4439" spans="4:4">
      <c r="D4439" s="131"/>
    </row>
    <row r="4440" spans="4:4">
      <c r="D4440" s="131"/>
    </row>
    <row r="4441" spans="4:4">
      <c r="D4441" s="131"/>
    </row>
    <row r="4442" spans="4:4">
      <c r="D4442" s="131"/>
    </row>
    <row r="4443" spans="4:4">
      <c r="D4443" s="131"/>
    </row>
    <row r="4444" spans="4:4">
      <c r="D4444" s="131"/>
    </row>
    <row r="4445" spans="4:4">
      <c r="D4445" s="131"/>
    </row>
    <row r="4446" spans="4:4">
      <c r="D4446" s="131"/>
    </row>
    <row r="4447" spans="4:4">
      <c r="D4447" s="131"/>
    </row>
    <row r="4448" spans="4:4">
      <c r="D4448" s="131"/>
    </row>
    <row r="4449" spans="4:4">
      <c r="D4449" s="131"/>
    </row>
    <row r="4450" spans="4:4">
      <c r="D4450" s="131"/>
    </row>
    <row r="4451" spans="4:4">
      <c r="D4451" s="131"/>
    </row>
    <row r="4452" spans="4:4">
      <c r="D4452" s="131"/>
    </row>
    <row r="4453" spans="4:4">
      <c r="D4453" s="131"/>
    </row>
    <row r="4454" spans="4:4">
      <c r="D4454" s="131"/>
    </row>
    <row r="4455" spans="4:4">
      <c r="D4455" s="131"/>
    </row>
    <row r="4456" spans="4:4">
      <c r="D4456" s="131"/>
    </row>
    <row r="4457" spans="4:4">
      <c r="D4457" s="131"/>
    </row>
    <row r="4458" spans="4:4">
      <c r="D4458" s="131"/>
    </row>
    <row r="4459" spans="4:4">
      <c r="D4459" s="131"/>
    </row>
    <row r="4460" spans="4:4">
      <c r="D4460" s="131"/>
    </row>
    <row r="4461" spans="4:4">
      <c r="D4461" s="131"/>
    </row>
    <row r="4462" spans="4:4">
      <c r="D4462" s="131"/>
    </row>
    <row r="4463" spans="4:4">
      <c r="D4463" s="131"/>
    </row>
    <row r="4464" spans="4:4">
      <c r="D4464" s="131"/>
    </row>
    <row r="4465" spans="4:4">
      <c r="D4465" s="131"/>
    </row>
    <row r="4466" spans="4:4">
      <c r="D4466" s="131"/>
    </row>
    <row r="4467" spans="4:4">
      <c r="D4467" s="131"/>
    </row>
    <row r="4468" spans="4:4">
      <c r="D4468" s="131"/>
    </row>
    <row r="4469" spans="4:4">
      <c r="D4469" s="131"/>
    </row>
    <row r="4470" spans="4:4">
      <c r="D4470" s="131"/>
    </row>
    <row r="4471" spans="4:4">
      <c r="D4471" s="131"/>
    </row>
    <row r="4472" spans="4:4">
      <c r="D4472" s="131"/>
    </row>
    <row r="4473" spans="4:4">
      <c r="D4473" s="131"/>
    </row>
    <row r="4474" spans="4:4">
      <c r="D4474" s="131"/>
    </row>
    <row r="4475" spans="4:4">
      <c r="D4475" s="131"/>
    </row>
    <row r="4476" spans="4:4">
      <c r="D4476" s="131"/>
    </row>
    <row r="4477" spans="4:4">
      <c r="D4477" s="131"/>
    </row>
    <row r="4478" spans="4:4">
      <c r="D4478" s="131"/>
    </row>
    <row r="4479" spans="4:4">
      <c r="D4479" s="131"/>
    </row>
    <row r="4480" spans="4:4">
      <c r="D4480" s="131"/>
    </row>
    <row r="4481" spans="4:4">
      <c r="D4481" s="131"/>
    </row>
    <row r="4482" spans="4:4">
      <c r="D4482" s="131"/>
    </row>
    <row r="4483" spans="4:4">
      <c r="D4483" s="131"/>
    </row>
    <row r="4484" spans="4:4">
      <c r="D4484" s="131"/>
    </row>
    <row r="4485" spans="4:4">
      <c r="D4485" s="131"/>
    </row>
    <row r="4486" spans="4:4">
      <c r="D4486" s="131"/>
    </row>
    <row r="4487" spans="4:4">
      <c r="D4487" s="131"/>
    </row>
    <row r="4488" spans="4:4">
      <c r="D4488" s="131"/>
    </row>
    <row r="4489" spans="4:4">
      <c r="D4489" s="131"/>
    </row>
    <row r="4490" spans="4:4">
      <c r="D4490" s="131"/>
    </row>
    <row r="4491" spans="4:4">
      <c r="D4491" s="131"/>
    </row>
    <row r="4492" spans="4:4">
      <c r="D4492" s="131"/>
    </row>
    <row r="4493" spans="4:4">
      <c r="D4493" s="131"/>
    </row>
    <row r="4494" spans="4:4">
      <c r="D4494" s="131"/>
    </row>
    <row r="4495" spans="4:4">
      <c r="D4495" s="131"/>
    </row>
    <row r="4496" spans="4:4">
      <c r="D4496" s="131"/>
    </row>
    <row r="4497" spans="4:4">
      <c r="D4497" s="131"/>
    </row>
    <row r="4498" spans="4:4">
      <c r="D4498" s="131"/>
    </row>
    <row r="4499" spans="4:4">
      <c r="D4499" s="131"/>
    </row>
    <row r="4500" spans="4:4">
      <c r="D4500" s="131"/>
    </row>
    <row r="4501" spans="4:4">
      <c r="D4501" s="131"/>
    </row>
    <row r="4502" spans="4:4">
      <c r="D4502" s="131"/>
    </row>
    <row r="4503" spans="4:4">
      <c r="D4503" s="131"/>
    </row>
    <row r="4504" spans="4:4">
      <c r="D4504" s="131"/>
    </row>
    <row r="4505" spans="4:4">
      <c r="D4505" s="131"/>
    </row>
    <row r="4506" spans="4:4">
      <c r="D4506" s="131"/>
    </row>
    <row r="4507" spans="4:4">
      <c r="D4507" s="131"/>
    </row>
    <row r="4508" spans="4:4">
      <c r="D4508" s="131"/>
    </row>
    <row r="4509" spans="4:4">
      <c r="D4509" s="131"/>
    </row>
    <row r="4510" spans="4:4">
      <c r="D4510" s="131"/>
    </row>
    <row r="4511" spans="4:4">
      <c r="D4511" s="131"/>
    </row>
    <row r="4512" spans="4:4">
      <c r="D4512" s="131"/>
    </row>
    <row r="4513" spans="4:4">
      <c r="D4513" s="131"/>
    </row>
    <row r="4514" spans="4:4">
      <c r="D4514" s="131"/>
    </row>
    <row r="4515" spans="4:4">
      <c r="D4515" s="131"/>
    </row>
    <row r="4516" spans="4:4">
      <c r="D4516" s="131"/>
    </row>
    <row r="4517" spans="4:4">
      <c r="D4517" s="131"/>
    </row>
    <row r="4518" spans="4:4">
      <c r="D4518" s="131"/>
    </row>
    <row r="4519" spans="4:4">
      <c r="D4519" s="131"/>
    </row>
    <row r="4520" spans="4:4">
      <c r="D4520" s="131"/>
    </row>
    <row r="4521" spans="4:4">
      <c r="D4521" s="131"/>
    </row>
    <row r="4522" spans="4:4">
      <c r="D4522" s="131"/>
    </row>
    <row r="4523" spans="4:4">
      <c r="D4523" s="131"/>
    </row>
    <row r="4524" spans="4:4">
      <c r="D4524" s="131"/>
    </row>
    <row r="4525" spans="4:4">
      <c r="D4525" s="131"/>
    </row>
    <row r="4526" spans="4:4">
      <c r="D4526" s="131"/>
    </row>
    <row r="4527" spans="4:4">
      <c r="D4527" s="131"/>
    </row>
    <row r="4528" spans="4:4">
      <c r="D4528" s="131"/>
    </row>
    <row r="4529" spans="4:4">
      <c r="D4529" s="131"/>
    </row>
    <row r="4530" spans="4:4">
      <c r="D4530" s="131"/>
    </row>
    <row r="4531" spans="4:4">
      <c r="D4531" s="131"/>
    </row>
    <row r="4532" spans="4:4">
      <c r="D4532" s="131"/>
    </row>
    <row r="4533" spans="4:4">
      <c r="D4533" s="131"/>
    </row>
    <row r="4534" spans="4:4">
      <c r="D4534" s="131"/>
    </row>
    <row r="4535" spans="4:4">
      <c r="D4535" s="131"/>
    </row>
    <row r="4536" spans="4:4">
      <c r="D4536" s="131"/>
    </row>
    <row r="4537" spans="4:4">
      <c r="D4537" s="131"/>
    </row>
    <row r="4538" spans="4:4">
      <c r="D4538" s="131"/>
    </row>
    <row r="4539" spans="4:4">
      <c r="D4539" s="131"/>
    </row>
    <row r="4540" spans="4:4">
      <c r="D4540" s="131"/>
    </row>
    <row r="4541" spans="4:4">
      <c r="D4541" s="131"/>
    </row>
    <row r="4542" spans="4:4">
      <c r="D4542" s="131"/>
    </row>
    <row r="4543" spans="4:4">
      <c r="D4543" s="131"/>
    </row>
    <row r="4544" spans="4:4">
      <c r="D4544" s="131"/>
    </row>
    <row r="4545" spans="4:4">
      <c r="D4545" s="131"/>
    </row>
    <row r="4546" spans="4:4">
      <c r="D4546" s="131"/>
    </row>
    <row r="4547" spans="4:4">
      <c r="D4547" s="131"/>
    </row>
    <row r="4548" spans="4:4">
      <c r="D4548" s="131"/>
    </row>
    <row r="4549" spans="4:4">
      <c r="D4549" s="131"/>
    </row>
    <row r="4550" spans="4:4">
      <c r="D4550" s="131"/>
    </row>
    <row r="4551" spans="4:4">
      <c r="D4551" s="131"/>
    </row>
    <row r="4552" spans="4:4">
      <c r="D4552" s="131"/>
    </row>
    <row r="4553" spans="4:4">
      <c r="D4553" s="131"/>
    </row>
    <row r="4554" spans="4:4">
      <c r="D4554" s="131"/>
    </row>
    <row r="4555" spans="4:4">
      <c r="D4555" s="131"/>
    </row>
    <row r="4556" spans="4:4">
      <c r="D4556" s="131"/>
    </row>
    <row r="4557" spans="4:4">
      <c r="D4557" s="131"/>
    </row>
    <row r="4558" spans="4:4">
      <c r="D4558" s="131"/>
    </row>
    <row r="4559" spans="4:4">
      <c r="D4559" s="131"/>
    </row>
    <row r="4560" spans="4:4">
      <c r="D4560" s="131"/>
    </row>
    <row r="4561" spans="4:4">
      <c r="D4561" s="131"/>
    </row>
    <row r="4562" spans="4:4">
      <c r="D4562" s="131"/>
    </row>
    <row r="4563" spans="4:4">
      <c r="D4563" s="131"/>
    </row>
    <row r="4564" spans="4:4">
      <c r="D4564" s="131"/>
    </row>
    <row r="4565" spans="4:4">
      <c r="D4565" s="131"/>
    </row>
    <row r="4566" spans="4:4">
      <c r="D4566" s="131"/>
    </row>
    <row r="4567" spans="4:4">
      <c r="D4567" s="131"/>
    </row>
    <row r="4568" spans="4:4">
      <c r="D4568" s="131"/>
    </row>
    <row r="4569" spans="4:4">
      <c r="D4569" s="131"/>
    </row>
    <row r="4570" spans="4:4">
      <c r="D4570" s="131"/>
    </row>
    <row r="4571" spans="4:4">
      <c r="D4571" s="131"/>
    </row>
    <row r="4572" spans="4:4">
      <c r="D4572" s="131"/>
    </row>
    <row r="4573" spans="4:4">
      <c r="D4573" s="131"/>
    </row>
    <row r="4574" spans="4:4">
      <c r="D4574" s="131"/>
    </row>
    <row r="4575" spans="4:4">
      <c r="D4575" s="131"/>
    </row>
    <row r="4576" spans="4:4">
      <c r="D4576" s="131"/>
    </row>
    <row r="4577" spans="4:4">
      <c r="D4577" s="131"/>
    </row>
    <row r="4578" spans="4:4">
      <c r="D4578" s="131"/>
    </row>
    <row r="4579" spans="4:4">
      <c r="D4579" s="131"/>
    </row>
    <row r="4580" spans="4:4">
      <c r="D4580" s="131"/>
    </row>
    <row r="4581" spans="4:4">
      <c r="D4581" s="131"/>
    </row>
    <row r="4582" spans="4:4">
      <c r="D4582" s="131"/>
    </row>
    <row r="4583" spans="4:4">
      <c r="D4583" s="131"/>
    </row>
    <row r="4584" spans="4:4">
      <c r="D4584" s="131"/>
    </row>
    <row r="4585" spans="4:4">
      <c r="D4585" s="131"/>
    </row>
    <row r="4586" spans="4:4">
      <c r="D4586" s="131"/>
    </row>
    <row r="4587" spans="4:4">
      <c r="D4587" s="131"/>
    </row>
    <row r="4588" spans="4:4">
      <c r="D4588" s="131"/>
    </row>
    <row r="4589" spans="4:4">
      <c r="D4589" s="131"/>
    </row>
    <row r="4590" spans="4:4">
      <c r="D4590" s="131"/>
    </row>
    <row r="4591" spans="4:4">
      <c r="D4591" s="131"/>
    </row>
    <row r="4592" spans="4:4">
      <c r="D4592" s="131"/>
    </row>
    <row r="4593" spans="4:4">
      <c r="D4593" s="131"/>
    </row>
    <row r="4594" spans="4:4">
      <c r="D4594" s="131"/>
    </row>
    <row r="4595" spans="4:4">
      <c r="D4595" s="131"/>
    </row>
    <row r="4596" spans="4:4">
      <c r="D4596" s="131"/>
    </row>
    <row r="4597" spans="4:4">
      <c r="D4597" s="131"/>
    </row>
    <row r="4598" spans="4:4">
      <c r="D4598" s="131"/>
    </row>
    <row r="4599" spans="4:4">
      <c r="D4599" s="131"/>
    </row>
    <row r="4600" spans="4:4">
      <c r="D4600" s="131"/>
    </row>
    <row r="4601" spans="4:4">
      <c r="D4601" s="131"/>
    </row>
    <row r="4602" spans="4:4">
      <c r="D4602" s="131"/>
    </row>
    <row r="4603" spans="4:4">
      <c r="D4603" s="131"/>
    </row>
    <row r="4604" spans="4:4">
      <c r="D4604" s="131"/>
    </row>
    <row r="4605" spans="4:4">
      <c r="D4605" s="131"/>
    </row>
    <row r="4606" spans="4:4">
      <c r="D4606" s="131"/>
    </row>
    <row r="4607" spans="4:4">
      <c r="D4607" s="131"/>
    </row>
    <row r="4608" spans="4:4">
      <c r="D4608" s="131"/>
    </row>
    <row r="4609" spans="4:4">
      <c r="D4609" s="131"/>
    </row>
    <row r="4610" spans="4:4">
      <c r="D4610" s="131"/>
    </row>
    <row r="4611" spans="4:4">
      <c r="D4611" s="131"/>
    </row>
    <row r="4612" spans="4:4">
      <c r="D4612" s="131"/>
    </row>
    <row r="4613" spans="4:4">
      <c r="D4613" s="131"/>
    </row>
    <row r="4614" spans="4:4">
      <c r="D4614" s="131"/>
    </row>
    <row r="4615" spans="4:4">
      <c r="D4615" s="131"/>
    </row>
    <row r="4616" spans="4:4">
      <c r="D4616" s="131"/>
    </row>
    <row r="4617" spans="4:4">
      <c r="D4617" s="131"/>
    </row>
    <row r="4618" spans="4:4">
      <c r="D4618" s="131"/>
    </row>
    <row r="4619" spans="4:4">
      <c r="D4619" s="131"/>
    </row>
    <row r="4620" spans="4:4">
      <c r="D4620" s="131"/>
    </row>
    <row r="4621" spans="4:4">
      <c r="D4621" s="131"/>
    </row>
    <row r="4622" spans="4:4">
      <c r="D4622" s="131"/>
    </row>
    <row r="4623" spans="4:4">
      <c r="D4623" s="131"/>
    </row>
    <row r="4624" spans="4:4">
      <c r="D4624" s="131"/>
    </row>
    <row r="4625" spans="4:4">
      <c r="D4625" s="131"/>
    </row>
    <row r="4626" spans="4:4">
      <c r="D4626" s="131"/>
    </row>
    <row r="4627" spans="4:4">
      <c r="D4627" s="131"/>
    </row>
    <row r="4628" spans="4:4">
      <c r="D4628" s="131"/>
    </row>
    <row r="4629" spans="4:4">
      <c r="D4629" s="131"/>
    </row>
    <row r="4630" spans="4:4">
      <c r="D4630" s="131"/>
    </row>
    <row r="4631" spans="4:4">
      <c r="D4631" s="131"/>
    </row>
    <row r="4632" spans="4:4">
      <c r="D4632" s="131"/>
    </row>
    <row r="4633" spans="4:4">
      <c r="D4633" s="131"/>
    </row>
    <row r="4634" spans="4:4">
      <c r="D4634" s="131"/>
    </row>
    <row r="4635" spans="4:4">
      <c r="D4635" s="131"/>
    </row>
    <row r="4636" spans="4:4">
      <c r="D4636" s="131"/>
    </row>
    <row r="4637" spans="4:4">
      <c r="D4637" s="131"/>
    </row>
    <row r="4638" spans="4:4">
      <c r="D4638" s="131"/>
    </row>
    <row r="4639" spans="4:4">
      <c r="D4639" s="131"/>
    </row>
    <row r="4640" spans="4:4">
      <c r="D4640" s="131"/>
    </row>
    <row r="4641" spans="4:4">
      <c r="D4641" s="131"/>
    </row>
    <row r="4642" spans="4:4">
      <c r="D4642" s="131"/>
    </row>
    <row r="4643" spans="4:4">
      <c r="D4643" s="131"/>
    </row>
    <row r="4644" spans="4:4">
      <c r="D4644" s="131"/>
    </row>
    <row r="4645" spans="4:4">
      <c r="D4645" s="131"/>
    </row>
    <row r="4646" spans="4:4">
      <c r="D4646" s="131"/>
    </row>
    <row r="4647" spans="4:4">
      <c r="D4647" s="131"/>
    </row>
    <row r="4648" spans="4:4">
      <c r="D4648" s="131"/>
    </row>
    <row r="4649" spans="4:4">
      <c r="D4649" s="131"/>
    </row>
    <row r="4650" spans="4:4">
      <c r="D4650" s="131"/>
    </row>
    <row r="4651" spans="4:4">
      <c r="D4651" s="131"/>
    </row>
    <row r="4652" spans="4:4">
      <c r="D4652" s="131"/>
    </row>
    <row r="4653" spans="4:4">
      <c r="D4653" s="131"/>
    </row>
    <row r="4654" spans="4:4">
      <c r="D4654" s="131"/>
    </row>
    <row r="4655" spans="4:4">
      <c r="D4655" s="131"/>
    </row>
    <row r="4656" spans="4:4">
      <c r="D4656" s="131"/>
    </row>
    <row r="4657" spans="4:4">
      <c r="D4657" s="131"/>
    </row>
    <row r="4658" spans="4:4">
      <c r="D4658" s="131"/>
    </row>
    <row r="4659" spans="4:4">
      <c r="D4659" s="131"/>
    </row>
    <row r="4660" spans="4:4">
      <c r="D4660" s="131"/>
    </row>
    <row r="4661" spans="4:4">
      <c r="D4661" s="131"/>
    </row>
    <row r="4662" spans="4:4">
      <c r="D4662" s="131"/>
    </row>
    <row r="4663" spans="4:4">
      <c r="D4663" s="131"/>
    </row>
    <row r="4664" spans="4:4">
      <c r="D4664" s="131"/>
    </row>
    <row r="4665" spans="4:4">
      <c r="D4665" s="131"/>
    </row>
    <row r="4666" spans="4:4">
      <c r="D4666" s="131"/>
    </row>
    <row r="4667" spans="4:4">
      <c r="D4667" s="131"/>
    </row>
    <row r="4668" spans="4:4">
      <c r="D4668" s="131"/>
    </row>
    <row r="4669" spans="4:4">
      <c r="D4669" s="131"/>
    </row>
    <row r="4670" spans="4:4">
      <c r="D4670" s="131"/>
    </row>
    <row r="4671" spans="4:4">
      <c r="D4671" s="131"/>
    </row>
    <row r="4672" spans="4:4">
      <c r="D4672" s="131"/>
    </row>
    <row r="4673" spans="4:4">
      <c r="D4673" s="131"/>
    </row>
    <row r="4674" spans="4:4">
      <c r="D4674" s="131"/>
    </row>
    <row r="4675" spans="4:4">
      <c r="D4675" s="131"/>
    </row>
    <row r="4676" spans="4:4">
      <c r="D4676" s="131"/>
    </row>
    <row r="4677" spans="4:4">
      <c r="D4677" s="131"/>
    </row>
    <row r="4678" spans="4:4">
      <c r="D4678" s="131"/>
    </row>
    <row r="4679" spans="4:4">
      <c r="D4679" s="131"/>
    </row>
    <row r="4680" spans="4:4">
      <c r="D4680" s="131"/>
    </row>
    <row r="4681" spans="4:4">
      <c r="D4681" s="131"/>
    </row>
    <row r="4682" spans="4:4">
      <c r="D4682" s="131"/>
    </row>
    <row r="4683" spans="4:4">
      <c r="D4683" s="131"/>
    </row>
    <row r="4684" spans="4:4">
      <c r="D4684" s="131"/>
    </row>
    <row r="4685" spans="4:4">
      <c r="D4685" s="131"/>
    </row>
    <row r="4686" spans="4:4">
      <c r="D4686" s="131"/>
    </row>
    <row r="4687" spans="4:4">
      <c r="D4687" s="131"/>
    </row>
    <row r="4688" spans="4:4">
      <c r="D4688" s="131"/>
    </row>
    <row r="4689" spans="4:4">
      <c r="D4689" s="131"/>
    </row>
    <row r="4690" spans="4:4">
      <c r="D4690" s="131"/>
    </row>
    <row r="4691" spans="4:4">
      <c r="D4691" s="131"/>
    </row>
    <row r="4692" spans="4:4">
      <c r="D4692" s="131"/>
    </row>
    <row r="4693" spans="4:4">
      <c r="D4693" s="131"/>
    </row>
    <row r="4694" spans="4:4">
      <c r="D4694" s="131"/>
    </row>
    <row r="4695" spans="4:4">
      <c r="D4695" s="131"/>
    </row>
    <row r="4696" spans="4:4">
      <c r="D4696" s="131"/>
    </row>
    <row r="4697" spans="4:4">
      <c r="D4697" s="131"/>
    </row>
    <row r="4698" spans="4:4">
      <c r="D4698" s="131"/>
    </row>
    <row r="4699" spans="4:4">
      <c r="D4699" s="131"/>
    </row>
    <row r="4700" spans="4:4">
      <c r="D4700" s="131"/>
    </row>
    <row r="4701" spans="4:4">
      <c r="D4701" s="131"/>
    </row>
    <row r="4702" spans="4:4">
      <c r="D4702" s="131"/>
    </row>
    <row r="4703" spans="4:4">
      <c r="D4703" s="131"/>
    </row>
    <row r="4704" spans="4:4">
      <c r="D4704" s="131"/>
    </row>
    <row r="4705" spans="4:4">
      <c r="D4705" s="131"/>
    </row>
    <row r="4706" spans="4:4">
      <c r="D4706" s="131"/>
    </row>
    <row r="4707" spans="4:4">
      <c r="D4707" s="131"/>
    </row>
    <row r="4708" spans="4:4">
      <c r="D4708" s="131"/>
    </row>
    <row r="4709" spans="4:4">
      <c r="D4709" s="131"/>
    </row>
    <row r="4710" spans="4:4">
      <c r="D4710" s="131"/>
    </row>
    <row r="4711" spans="4:4">
      <c r="D4711" s="131"/>
    </row>
    <row r="4712" spans="4:4">
      <c r="D4712" s="131"/>
    </row>
    <row r="4713" spans="4:4">
      <c r="D4713" s="131"/>
    </row>
    <row r="4714" spans="4:4">
      <c r="D4714" s="131"/>
    </row>
    <row r="4715" spans="4:4">
      <c r="D4715" s="131"/>
    </row>
    <row r="4716" spans="4:4">
      <c r="D4716" s="131"/>
    </row>
    <row r="4717" spans="4:4">
      <c r="D4717" s="131"/>
    </row>
    <row r="4718" spans="4:4">
      <c r="D4718" s="131"/>
    </row>
    <row r="4719" spans="4:4">
      <c r="D4719" s="131"/>
    </row>
    <row r="4720" spans="4:4">
      <c r="D4720" s="131"/>
    </row>
    <row r="4721" spans="4:4">
      <c r="D4721" s="131"/>
    </row>
    <row r="4722" spans="4:4">
      <c r="D4722" s="131"/>
    </row>
    <row r="4723" spans="4:4">
      <c r="D4723" s="131"/>
    </row>
    <row r="4724" spans="4:4">
      <c r="D4724" s="131"/>
    </row>
    <row r="4725" spans="4:4">
      <c r="D4725" s="131"/>
    </row>
    <row r="4726" spans="4:4">
      <c r="D4726" s="131"/>
    </row>
    <row r="4727" spans="4:4">
      <c r="D4727" s="131"/>
    </row>
    <row r="4728" spans="4:4">
      <c r="D4728" s="131"/>
    </row>
    <row r="4729" spans="4:4">
      <c r="D4729" s="131"/>
    </row>
    <row r="4730" spans="4:4">
      <c r="D4730" s="131"/>
    </row>
    <row r="4731" spans="4:4">
      <c r="D4731" s="131"/>
    </row>
    <row r="4732" spans="4:4">
      <c r="D4732" s="131"/>
    </row>
    <row r="4733" spans="4:4">
      <c r="D4733" s="131"/>
    </row>
    <row r="4734" spans="4:4">
      <c r="D4734" s="131"/>
    </row>
    <row r="4735" spans="4:4">
      <c r="D4735" s="131"/>
    </row>
    <row r="4736" spans="4:4">
      <c r="D4736" s="131"/>
    </row>
    <row r="4737" spans="4:4">
      <c r="D4737" s="131"/>
    </row>
    <row r="4738" spans="4:4">
      <c r="D4738" s="131"/>
    </row>
    <row r="4739" spans="4:4">
      <c r="D4739" s="131"/>
    </row>
    <row r="4740" spans="4:4">
      <c r="D4740" s="131"/>
    </row>
    <row r="4741" spans="4:4">
      <c r="D4741" s="131"/>
    </row>
    <row r="4742" spans="4:4">
      <c r="D4742" s="131"/>
    </row>
    <row r="4743" spans="4:4">
      <c r="D4743" s="131"/>
    </row>
    <row r="4744" spans="4:4">
      <c r="D4744" s="131"/>
    </row>
    <row r="4745" spans="4:4">
      <c r="D4745" s="131"/>
    </row>
    <row r="4746" spans="4:4">
      <c r="D4746" s="131"/>
    </row>
    <row r="4747" spans="4:4">
      <c r="D4747" s="131"/>
    </row>
    <row r="4748" spans="4:4">
      <c r="D4748" s="131"/>
    </row>
    <row r="4749" spans="4:4">
      <c r="D4749" s="131"/>
    </row>
    <row r="4750" spans="4:4">
      <c r="D4750" s="131"/>
    </row>
    <row r="4751" spans="4:4">
      <c r="D4751" s="131"/>
    </row>
    <row r="4752" spans="4:4">
      <c r="D4752" s="131"/>
    </row>
    <row r="4753" spans="4:4">
      <c r="D4753" s="131"/>
    </row>
    <row r="4754" spans="4:4">
      <c r="D4754" s="131"/>
    </row>
    <row r="4755" spans="4:4">
      <c r="D4755" s="131"/>
    </row>
    <row r="4756" spans="4:4">
      <c r="D4756" s="131"/>
    </row>
    <row r="4757" spans="4:4">
      <c r="D4757" s="131"/>
    </row>
    <row r="4758" spans="4:4">
      <c r="D4758" s="131"/>
    </row>
    <row r="4759" spans="4:4">
      <c r="D4759" s="131"/>
    </row>
    <row r="4760" spans="4:4">
      <c r="D4760" s="131"/>
    </row>
    <row r="4761" spans="4:4">
      <c r="D4761" s="131"/>
    </row>
    <row r="4762" spans="4:4">
      <c r="D4762" s="131"/>
    </row>
    <row r="4763" spans="4:4">
      <c r="D4763" s="131"/>
    </row>
    <row r="4764" spans="4:4">
      <c r="D4764" s="131"/>
    </row>
    <row r="4765" spans="4:4">
      <c r="D4765" s="131"/>
    </row>
    <row r="4766" spans="4:4">
      <c r="D4766" s="131"/>
    </row>
    <row r="4767" spans="4:4">
      <c r="D4767" s="131"/>
    </row>
    <row r="4768" spans="4:4">
      <c r="D4768" s="131"/>
    </row>
    <row r="4769" spans="4:4">
      <c r="D4769" s="131"/>
    </row>
    <row r="4770" spans="4:4">
      <c r="D4770" s="131"/>
    </row>
    <row r="4771" spans="4:4">
      <c r="D4771" s="131"/>
    </row>
    <row r="4772" spans="4:4">
      <c r="D4772" s="131"/>
    </row>
    <row r="4773" spans="4:4">
      <c r="D4773" s="131"/>
    </row>
    <row r="4774" spans="4:4">
      <c r="D4774" s="131"/>
    </row>
    <row r="4775" spans="4:4">
      <c r="D4775" s="131"/>
    </row>
    <row r="4776" spans="4:4">
      <c r="D4776" s="131"/>
    </row>
    <row r="4777" spans="4:4">
      <c r="D4777" s="131"/>
    </row>
    <row r="4778" spans="4:4">
      <c r="D4778" s="131"/>
    </row>
    <row r="4779" spans="4:4">
      <c r="D4779" s="131"/>
    </row>
    <row r="4780" spans="4:4">
      <c r="D4780" s="131"/>
    </row>
    <row r="4781" spans="4:4">
      <c r="D4781" s="131"/>
    </row>
    <row r="4782" spans="4:4">
      <c r="D4782" s="131"/>
    </row>
    <row r="4783" spans="4:4">
      <c r="D4783" s="131"/>
    </row>
    <row r="4784" spans="4:4">
      <c r="D4784" s="131"/>
    </row>
    <row r="4785" spans="4:4">
      <c r="D4785" s="131"/>
    </row>
    <row r="4786" spans="4:4">
      <c r="D4786" s="131"/>
    </row>
    <row r="4787" spans="4:4">
      <c r="D4787" s="131"/>
    </row>
    <row r="4788" spans="4:4">
      <c r="D4788" s="131"/>
    </row>
    <row r="4789" spans="4:4">
      <c r="D4789" s="131"/>
    </row>
    <row r="4790" spans="4:4">
      <c r="D4790" s="131"/>
    </row>
    <row r="4791" spans="4:4">
      <c r="D4791" s="131"/>
    </row>
    <row r="4792" spans="4:4">
      <c r="D4792" s="131"/>
    </row>
    <row r="4793" spans="4:4">
      <c r="D4793" s="131"/>
    </row>
    <row r="4794" spans="4:4">
      <c r="D4794" s="131"/>
    </row>
    <row r="4795" spans="4:4">
      <c r="D4795" s="131"/>
    </row>
    <row r="4796" spans="4:4">
      <c r="D4796" s="131"/>
    </row>
    <row r="4797" spans="4:4">
      <c r="D4797" s="131"/>
    </row>
    <row r="4798" spans="4:4">
      <c r="D4798" s="131"/>
    </row>
    <row r="4799" spans="4:4">
      <c r="D4799" s="131"/>
    </row>
    <row r="4800" spans="4:4">
      <c r="D4800" s="131"/>
    </row>
    <row r="4801" spans="4:4">
      <c r="D4801" s="131"/>
    </row>
    <row r="4802" spans="4:4">
      <c r="D4802" s="131"/>
    </row>
    <row r="4803" spans="4:4">
      <c r="D4803" s="131"/>
    </row>
    <row r="4804" spans="4:4">
      <c r="D4804" s="131"/>
    </row>
    <row r="4805" spans="4:4">
      <c r="D4805" s="131"/>
    </row>
    <row r="4806" spans="4:4">
      <c r="D4806" s="131"/>
    </row>
    <row r="4807" spans="4:4">
      <c r="D4807" s="131"/>
    </row>
    <row r="4808" spans="4:4">
      <c r="D4808" s="131"/>
    </row>
    <row r="4809" spans="4:4">
      <c r="D4809" s="131"/>
    </row>
    <row r="4810" spans="4:4">
      <c r="D4810" s="131"/>
    </row>
    <row r="4811" spans="4:4">
      <c r="D4811" s="131"/>
    </row>
    <row r="4812" spans="4:4">
      <c r="D4812" s="131"/>
    </row>
    <row r="4813" spans="4:4">
      <c r="D4813" s="131"/>
    </row>
    <row r="4814" spans="4:4">
      <c r="D4814" s="131"/>
    </row>
    <row r="4815" spans="4:4">
      <c r="D4815" s="131"/>
    </row>
    <row r="4816" spans="4:4">
      <c r="D4816" s="131"/>
    </row>
    <row r="4817" spans="4:4">
      <c r="D4817" s="131"/>
    </row>
    <row r="4818" spans="4:4">
      <c r="D4818" s="131"/>
    </row>
    <row r="4819" spans="4:4">
      <c r="D4819" s="131"/>
    </row>
    <row r="4820" spans="4:4">
      <c r="D4820" s="131"/>
    </row>
    <row r="4821" spans="4:4">
      <c r="D4821" s="131"/>
    </row>
    <row r="4822" spans="4:4">
      <c r="D4822" s="131"/>
    </row>
    <row r="4823" spans="4:4">
      <c r="D4823" s="131"/>
    </row>
    <row r="4824" spans="4:4">
      <c r="D4824" s="131"/>
    </row>
    <row r="4825" spans="4:4">
      <c r="D4825" s="131"/>
    </row>
    <row r="4826" spans="4:4">
      <c r="D4826" s="131"/>
    </row>
    <row r="4827" spans="4:4">
      <c r="D4827" s="131"/>
    </row>
    <row r="4828" spans="4:4">
      <c r="D4828" s="131"/>
    </row>
    <row r="4829" spans="4:4">
      <c r="D4829" s="131"/>
    </row>
    <row r="4830" spans="4:4">
      <c r="D4830" s="131"/>
    </row>
    <row r="4831" spans="4:4">
      <c r="D4831" s="131"/>
    </row>
    <row r="4832" spans="4:4">
      <c r="D4832" s="131"/>
    </row>
    <row r="4833" spans="4:4">
      <c r="D4833" s="131"/>
    </row>
    <row r="4834" spans="4:4">
      <c r="D4834" s="131"/>
    </row>
    <row r="4835" spans="4:4">
      <c r="D4835" s="131"/>
    </row>
    <row r="4836" spans="4:4">
      <c r="D4836" s="131"/>
    </row>
    <row r="4837" spans="4:4">
      <c r="D4837" s="131"/>
    </row>
    <row r="4838" spans="4:4">
      <c r="D4838" s="131"/>
    </row>
    <row r="4839" spans="4:4">
      <c r="D4839" s="131"/>
    </row>
    <row r="4840" spans="4:4">
      <c r="D4840" s="131"/>
    </row>
    <row r="4841" spans="4:4">
      <c r="D4841" s="131"/>
    </row>
    <row r="4842" spans="4:4">
      <c r="D4842" s="131"/>
    </row>
    <row r="4843" spans="4:4">
      <c r="D4843" s="131"/>
    </row>
    <row r="4844" spans="4:4">
      <c r="D4844" s="131"/>
    </row>
    <row r="4845" spans="4:4">
      <c r="D4845" s="131"/>
    </row>
    <row r="4846" spans="4:4">
      <c r="D4846" s="131"/>
    </row>
    <row r="4847" spans="4:4">
      <c r="D4847" s="131"/>
    </row>
    <row r="4848" spans="4:4">
      <c r="D4848" s="131"/>
    </row>
    <row r="4849" spans="4:4">
      <c r="D4849" s="131"/>
    </row>
    <row r="4850" spans="4:4">
      <c r="D4850" s="131"/>
    </row>
    <row r="4851" spans="4:4">
      <c r="D4851" s="131"/>
    </row>
    <row r="4852" spans="4:4">
      <c r="D4852" s="131"/>
    </row>
    <row r="4853" spans="4:4">
      <c r="D4853" s="131"/>
    </row>
    <row r="4854" spans="4:4">
      <c r="D4854" s="131"/>
    </row>
    <row r="4855" spans="4:4">
      <c r="D4855" s="131"/>
    </row>
    <row r="4856" spans="4:4">
      <c r="D4856" s="131"/>
    </row>
    <row r="4857" spans="4:4">
      <c r="D4857" s="131"/>
    </row>
    <row r="4858" spans="4:4">
      <c r="D4858" s="131"/>
    </row>
    <row r="4859" spans="4:4">
      <c r="D4859" s="131"/>
    </row>
    <row r="4860" spans="4:4">
      <c r="D4860" s="131"/>
    </row>
    <row r="4861" spans="4:4">
      <c r="D4861" s="131"/>
    </row>
    <row r="4862" spans="4:4">
      <c r="D4862" s="131"/>
    </row>
    <row r="4863" spans="4:4">
      <c r="D4863" s="131"/>
    </row>
    <row r="4864" spans="4:4">
      <c r="D4864" s="131"/>
    </row>
    <row r="4865" spans="4:4">
      <c r="D4865" s="131"/>
    </row>
    <row r="4866" spans="4:4">
      <c r="D4866" s="131"/>
    </row>
    <row r="4867" spans="4:4">
      <c r="D4867" s="131"/>
    </row>
    <row r="4868" spans="4:4">
      <c r="D4868" s="131"/>
    </row>
    <row r="4869" spans="4:4">
      <c r="D4869" s="131"/>
    </row>
    <row r="4870" spans="4:4">
      <c r="D4870" s="131"/>
    </row>
    <row r="4871" spans="4:4">
      <c r="D4871" s="131"/>
    </row>
    <row r="4872" spans="4:4">
      <c r="D4872" s="131"/>
    </row>
    <row r="4873" spans="4:4">
      <c r="D4873" s="131"/>
    </row>
    <row r="4874" spans="4:4">
      <c r="D4874" s="131"/>
    </row>
    <row r="4875" spans="4:4">
      <c r="D4875" s="131"/>
    </row>
    <row r="4876" spans="4:4">
      <c r="D4876" s="131"/>
    </row>
    <row r="4877" spans="4:4">
      <c r="D4877" s="131"/>
    </row>
    <row r="4878" spans="4:4">
      <c r="D4878" s="131"/>
    </row>
    <row r="4879" spans="4:4">
      <c r="D4879" s="131"/>
    </row>
    <row r="4880" spans="4:4">
      <c r="D4880" s="131"/>
    </row>
    <row r="4881" spans="4:4">
      <c r="D4881" s="131"/>
    </row>
    <row r="4882" spans="4:4">
      <c r="D4882" s="131"/>
    </row>
    <row r="4883" spans="4:4">
      <c r="D4883" s="131"/>
    </row>
    <row r="4884" spans="4:4">
      <c r="D4884" s="131"/>
    </row>
    <row r="4885" spans="4:4">
      <c r="D4885" s="131"/>
    </row>
    <row r="4886" spans="4:4">
      <c r="D4886" s="131"/>
    </row>
    <row r="4887" spans="4:4">
      <c r="D4887" s="131"/>
    </row>
    <row r="4888" spans="4:4">
      <c r="D4888" s="131"/>
    </row>
    <row r="4889" spans="4:4">
      <c r="D4889" s="131"/>
    </row>
    <row r="4890" spans="4:4">
      <c r="D4890" s="131"/>
    </row>
    <row r="4891" spans="4:4">
      <c r="D4891" s="131"/>
    </row>
    <row r="4892" spans="4:4">
      <c r="D4892" s="131"/>
    </row>
    <row r="4893" spans="4:4">
      <c r="D4893" s="131"/>
    </row>
    <row r="4894" spans="4:4">
      <c r="D4894" s="131"/>
    </row>
    <row r="4895" spans="4:4">
      <c r="D4895" s="131"/>
    </row>
    <row r="4896" spans="4:4">
      <c r="D4896" s="131"/>
    </row>
    <row r="4897" spans="4:4">
      <c r="D4897" s="131"/>
    </row>
    <row r="4898" spans="4:4">
      <c r="D4898" s="131"/>
    </row>
    <row r="4899" spans="4:4">
      <c r="D4899" s="131"/>
    </row>
    <row r="4900" spans="4:4">
      <c r="D4900" s="131"/>
    </row>
    <row r="4901" spans="4:4">
      <c r="D4901" s="131"/>
    </row>
    <row r="4902" spans="4:4">
      <c r="D4902" s="131"/>
    </row>
    <row r="4903" spans="4:4">
      <c r="D4903" s="131"/>
    </row>
    <row r="4904" spans="4:4">
      <c r="D4904" s="131"/>
    </row>
    <row r="4905" spans="4:4">
      <c r="D4905" s="131"/>
    </row>
    <row r="4906" spans="4:4">
      <c r="D4906" s="131"/>
    </row>
    <row r="4907" spans="4:4">
      <c r="D4907" s="131"/>
    </row>
    <row r="4908" spans="4:4">
      <c r="D4908" s="131"/>
    </row>
    <row r="4909" spans="4:4">
      <c r="D4909" s="131"/>
    </row>
    <row r="4910" spans="4:4">
      <c r="D4910" s="131"/>
    </row>
    <row r="4911" spans="4:4">
      <c r="D4911" s="131"/>
    </row>
    <row r="4912" spans="4:4">
      <c r="D4912" s="131"/>
    </row>
    <row r="4913" spans="4:4">
      <c r="D4913" s="131"/>
    </row>
    <row r="4914" spans="4:4">
      <c r="D4914" s="131"/>
    </row>
    <row r="4915" spans="4:4">
      <c r="D4915" s="131"/>
    </row>
    <row r="4916" spans="4:4">
      <c r="D4916" s="131"/>
    </row>
    <row r="4917" spans="4:4">
      <c r="D4917" s="131"/>
    </row>
    <row r="4918" spans="4:4">
      <c r="D4918" s="131"/>
    </row>
    <row r="4919" spans="4:4">
      <c r="D4919" s="131"/>
    </row>
    <row r="4920" spans="4:4">
      <c r="D4920" s="131"/>
    </row>
    <row r="4921" spans="4:4">
      <c r="D4921" s="131"/>
    </row>
    <row r="4922" spans="4:4">
      <c r="D4922" s="131"/>
    </row>
    <row r="4923" spans="4:4">
      <c r="D4923" s="131"/>
    </row>
    <row r="4924" spans="4:4">
      <c r="D4924" s="131"/>
    </row>
    <row r="4925" spans="4:4">
      <c r="D4925" s="131"/>
    </row>
    <row r="4926" spans="4:4">
      <c r="D4926" s="131"/>
    </row>
    <row r="4927" spans="4:4">
      <c r="D4927" s="131"/>
    </row>
    <row r="4928" spans="4:4">
      <c r="D4928" s="131"/>
    </row>
    <row r="4929" spans="4:4">
      <c r="D4929" s="131"/>
    </row>
    <row r="4930" spans="4:4">
      <c r="D4930" s="131"/>
    </row>
    <row r="4931" spans="4:4">
      <c r="D4931" s="131"/>
    </row>
    <row r="4932" spans="4:4">
      <c r="D4932" s="131"/>
    </row>
    <row r="4933" spans="4:4">
      <c r="D4933" s="131"/>
    </row>
    <row r="4934" spans="4:4">
      <c r="D4934" s="131"/>
    </row>
    <row r="4935" spans="4:4">
      <c r="D4935" s="131"/>
    </row>
    <row r="4936" spans="4:4">
      <c r="D4936" s="131"/>
    </row>
    <row r="4937" spans="4:4">
      <c r="D4937" s="131"/>
    </row>
    <row r="4938" spans="4:4">
      <c r="D4938" s="131"/>
    </row>
    <row r="4939" spans="4:4">
      <c r="D4939" s="131"/>
    </row>
    <row r="4940" spans="4:4">
      <c r="D4940" s="131"/>
    </row>
    <row r="4941" spans="4:4">
      <c r="D4941" s="131"/>
    </row>
    <row r="4942" spans="4:4">
      <c r="D4942" s="131"/>
    </row>
    <row r="4943" spans="4:4">
      <c r="D4943" s="131"/>
    </row>
    <row r="4944" spans="4:4">
      <c r="D4944" s="131"/>
    </row>
    <row r="4945" spans="4:4">
      <c r="D4945" s="131"/>
    </row>
    <row r="4946" spans="4:4">
      <c r="D4946" s="131"/>
    </row>
    <row r="4947" spans="4:4">
      <c r="D4947" s="131"/>
    </row>
    <row r="4948" spans="4:4">
      <c r="D4948" s="131"/>
    </row>
    <row r="4949" spans="4:4">
      <c r="D4949" s="131"/>
    </row>
    <row r="4950" spans="4:4">
      <c r="D4950" s="131"/>
    </row>
    <row r="4951" spans="4:4">
      <c r="D4951" s="131"/>
    </row>
    <row r="4952" spans="4:4">
      <c r="D4952" s="131"/>
    </row>
    <row r="4953" spans="4:4">
      <c r="D4953" s="131"/>
    </row>
    <row r="4954" spans="4:4">
      <c r="D4954" s="131"/>
    </row>
    <row r="4955" spans="4:4">
      <c r="D4955" s="131"/>
    </row>
    <row r="4956" spans="4:4">
      <c r="D4956" s="131"/>
    </row>
    <row r="4957" spans="4:4">
      <c r="D4957" s="131"/>
    </row>
    <row r="4958" spans="4:4">
      <c r="D4958" s="131"/>
    </row>
    <row r="4959" spans="4:4">
      <c r="D4959" s="131"/>
    </row>
    <row r="4960" spans="4:4">
      <c r="D4960" s="131"/>
    </row>
    <row r="4961" spans="4:4">
      <c r="D4961" s="131"/>
    </row>
    <row r="4962" spans="4:4">
      <c r="D4962" s="131"/>
    </row>
    <row r="4963" spans="4:4">
      <c r="D4963" s="131"/>
    </row>
    <row r="4964" spans="4:4">
      <c r="D4964" s="131"/>
    </row>
    <row r="4965" spans="4:4">
      <c r="D4965" s="131"/>
    </row>
    <row r="4966" spans="4:4">
      <c r="D4966" s="131"/>
    </row>
    <row r="4967" spans="4:4">
      <c r="D4967" s="131"/>
    </row>
    <row r="4968" spans="4:4">
      <c r="D4968" s="131"/>
    </row>
    <row r="4969" spans="4:4">
      <c r="D4969" s="131"/>
    </row>
    <row r="4970" spans="4:4">
      <c r="D4970" s="131"/>
    </row>
    <row r="4971" spans="4:4">
      <c r="D4971" s="131"/>
    </row>
    <row r="4972" spans="4:4">
      <c r="D4972" s="131"/>
    </row>
    <row r="4973" spans="4:4">
      <c r="D4973" s="131"/>
    </row>
    <row r="4974" spans="4:4">
      <c r="D4974" s="131"/>
    </row>
    <row r="4975" spans="4:4">
      <c r="D4975" s="131"/>
    </row>
    <row r="4976" spans="4:4">
      <c r="D4976" s="131"/>
    </row>
    <row r="4977" spans="4:4">
      <c r="D4977" s="131"/>
    </row>
    <row r="4978" spans="4:4">
      <c r="D4978" s="131"/>
    </row>
    <row r="4979" spans="4:4">
      <c r="D4979" s="131"/>
    </row>
    <row r="4980" spans="4:4">
      <c r="D4980" s="131"/>
    </row>
    <row r="4981" spans="4:4">
      <c r="D4981" s="131"/>
    </row>
    <row r="4982" spans="4:4">
      <c r="D4982" s="131"/>
    </row>
    <row r="4983" spans="4:4">
      <c r="D4983" s="131"/>
    </row>
    <row r="4984" spans="4:4">
      <c r="D4984" s="131"/>
    </row>
    <row r="4985" spans="4:4">
      <c r="D4985" s="131"/>
    </row>
    <row r="4986" spans="4:4">
      <c r="D4986" s="131"/>
    </row>
    <row r="4987" spans="4:4">
      <c r="D4987" s="131"/>
    </row>
    <row r="4988" spans="4:4">
      <c r="D4988" s="131"/>
    </row>
    <row r="4989" spans="4:4">
      <c r="D4989" s="131"/>
    </row>
    <row r="4990" spans="4:4">
      <c r="D4990" s="131"/>
    </row>
    <row r="4991" spans="4:4">
      <c r="D4991" s="131"/>
    </row>
    <row r="4992" spans="4:4">
      <c r="D4992" s="131"/>
    </row>
    <row r="4993" spans="4:4">
      <c r="D4993" s="131"/>
    </row>
    <row r="4994" spans="4:4">
      <c r="D4994" s="131"/>
    </row>
    <row r="4995" spans="4:4">
      <c r="D4995" s="131"/>
    </row>
    <row r="4996" spans="4:4">
      <c r="D4996" s="131"/>
    </row>
    <row r="4997" spans="4:4">
      <c r="D4997" s="131"/>
    </row>
    <row r="4998" spans="4:4">
      <c r="D4998" s="131"/>
    </row>
    <row r="4999" spans="4:4">
      <c r="D4999" s="131"/>
    </row>
    <row r="5000" spans="4:4">
      <c r="D5000" s="131"/>
    </row>
  </sheetData>
  <sheetProtection algorithmName="SHA-512" hashValue="gX9A3qqm5IL37/fQnidR4cx0Mn6ualZ+u3Qji/FgKmnkFizzIQv+c4h27whVupmNz4HMwOthrdCbbg99s5z8uQ==" saltValue="Qyi0E1pgBHsHUfcLgqZV1w==" spinCount="100000" sheet="1" objects="1" scenarios="1" selectLockedCells="1"/>
  <mergeCells count="9">
    <mergeCell ref="C120:G120"/>
    <mergeCell ref="C121:G121"/>
    <mergeCell ref="C123:G123"/>
    <mergeCell ref="A1:G1"/>
    <mergeCell ref="C2:G2"/>
    <mergeCell ref="C3:G3"/>
    <mergeCell ref="C4:G4"/>
    <mergeCell ref="C118:G118"/>
    <mergeCell ref="C119:G1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B35E-34E4-4975-8D10-E6D1635425D3}">
  <dimension ref="A1:CB109"/>
  <sheetViews>
    <sheetView topLeftCell="A25" workbookViewId="0">
      <selection activeCell="F35" sqref="F35"/>
    </sheetView>
  </sheetViews>
  <sheetFormatPr baseColWidth="10" defaultColWidth="9.1640625" defaultRowHeight="13"/>
  <cols>
    <col min="1" max="1" width="4.5" style="201" customWidth="1"/>
    <col min="2" max="2" width="11.5" style="201" customWidth="1"/>
    <col min="3" max="3" width="40.5" style="201" customWidth="1"/>
    <col min="4" max="4" width="5.5" style="201" customWidth="1"/>
    <col min="5" max="5" width="8.5" style="213" customWidth="1"/>
    <col min="6" max="6" width="9.83203125" style="201" customWidth="1"/>
    <col min="7" max="7" width="13.83203125" style="201" customWidth="1"/>
    <col min="8" max="8" width="11.6640625" style="201" hidden="1" customWidth="1"/>
    <col min="9" max="9" width="11.5" style="201" hidden="1" customWidth="1"/>
    <col min="10" max="10" width="11" style="201" hidden="1" customWidth="1"/>
    <col min="11" max="11" width="10.5" style="201" hidden="1" customWidth="1"/>
    <col min="12" max="12" width="75.5" style="201" customWidth="1"/>
    <col min="13" max="13" width="45.33203125" style="201" customWidth="1"/>
    <col min="14" max="16384" width="9.1640625" style="201"/>
  </cols>
  <sheetData>
    <row r="1" spans="1:80" ht="16">
      <c r="A1" s="375" t="s">
        <v>6</v>
      </c>
      <c r="B1" s="375"/>
      <c r="C1" s="375"/>
      <c r="D1" s="375"/>
      <c r="E1" s="375"/>
      <c r="F1" s="375"/>
      <c r="G1" s="375"/>
    </row>
    <row r="2" spans="1:80" ht="14.25" customHeight="1" thickBot="1">
      <c r="B2" s="202"/>
      <c r="C2" s="203"/>
      <c r="D2" s="203"/>
      <c r="E2" s="204"/>
      <c r="F2" s="203"/>
      <c r="G2" s="203"/>
    </row>
    <row r="3" spans="1:80" ht="14" thickTop="1">
      <c r="A3" s="376" t="s">
        <v>787</v>
      </c>
      <c r="B3" s="377"/>
      <c r="C3" s="205" t="s">
        <v>788</v>
      </c>
      <c r="D3" s="206"/>
      <c r="E3" s="207" t="s">
        <v>789</v>
      </c>
      <c r="F3" s="208" t="str">
        <f>'[2]02 D.2.2. Rek'!H1</f>
        <v>D.2.2.</v>
      </c>
      <c r="G3" s="209"/>
    </row>
    <row r="4" spans="1:80" ht="14" thickBot="1">
      <c r="A4" s="378" t="s">
        <v>790</v>
      </c>
      <c r="B4" s="379"/>
      <c r="C4" s="210" t="s">
        <v>823</v>
      </c>
      <c r="D4" s="211"/>
      <c r="E4" s="380" t="str">
        <f>'[2]02 D.2.2. Rek'!G2</f>
        <v>Kanalizace</v>
      </c>
      <c r="F4" s="381"/>
      <c r="G4" s="382"/>
    </row>
    <row r="5" spans="1:80" ht="14" thickTop="1">
      <c r="A5" s="212"/>
    </row>
    <row r="6" spans="1:80" ht="27" customHeight="1">
      <c r="A6" s="214" t="s">
        <v>121</v>
      </c>
      <c r="B6" s="215" t="s">
        <v>122</v>
      </c>
      <c r="C6" s="215" t="s">
        <v>123</v>
      </c>
      <c r="D6" s="215" t="s">
        <v>124</v>
      </c>
      <c r="E6" s="215" t="s">
        <v>792</v>
      </c>
      <c r="F6" s="215" t="s">
        <v>793</v>
      </c>
      <c r="G6" s="216" t="s">
        <v>794</v>
      </c>
      <c r="H6" s="217" t="s">
        <v>795</v>
      </c>
      <c r="I6" s="217" t="s">
        <v>796</v>
      </c>
      <c r="J6" s="217" t="s">
        <v>797</v>
      </c>
      <c r="K6" s="217" t="s">
        <v>798</v>
      </c>
    </row>
    <row r="7" spans="1:80">
      <c r="A7" s="218" t="s">
        <v>142</v>
      </c>
      <c r="B7" s="219" t="s">
        <v>58</v>
      </c>
      <c r="C7" s="220" t="s">
        <v>59</v>
      </c>
      <c r="D7" s="221"/>
      <c r="E7" s="222"/>
      <c r="F7" s="222"/>
      <c r="G7" s="223"/>
      <c r="H7" s="224"/>
      <c r="I7" s="225"/>
      <c r="J7" s="224"/>
      <c r="K7" s="225"/>
      <c r="O7" s="226">
        <v>1</v>
      </c>
    </row>
    <row r="8" spans="1:80">
      <c r="A8" s="227">
        <v>1</v>
      </c>
      <c r="B8" s="228" t="s">
        <v>824</v>
      </c>
      <c r="C8" s="229" t="s">
        <v>825</v>
      </c>
      <c r="D8" s="230" t="s">
        <v>146</v>
      </c>
      <c r="E8" s="231">
        <v>100.675</v>
      </c>
      <c r="F8" s="294">
        <v>0</v>
      </c>
      <c r="G8" s="232">
        <f>E8*F8</f>
        <v>0</v>
      </c>
      <c r="H8" s="233">
        <v>0</v>
      </c>
      <c r="I8" s="234">
        <f>E8*H8</f>
        <v>0</v>
      </c>
      <c r="J8" s="233">
        <v>0</v>
      </c>
      <c r="K8" s="234">
        <f>E8*J8</f>
        <v>0</v>
      </c>
      <c r="O8" s="226">
        <v>2</v>
      </c>
      <c r="AA8" s="201">
        <v>1</v>
      </c>
      <c r="AB8" s="201">
        <v>1</v>
      </c>
      <c r="AC8" s="201">
        <v>1</v>
      </c>
      <c r="AZ8" s="201">
        <v>1</v>
      </c>
      <c r="BA8" s="201">
        <f>IF(AZ8=1,G8,0)</f>
        <v>0</v>
      </c>
      <c r="BB8" s="201">
        <f>IF(AZ8=2,G8,0)</f>
        <v>0</v>
      </c>
      <c r="BC8" s="201">
        <f>IF(AZ8=3,G8,0)</f>
        <v>0</v>
      </c>
      <c r="BD8" s="201">
        <f>IF(AZ8=4,G8,0)</f>
        <v>0</v>
      </c>
      <c r="BE8" s="201">
        <f>IF(AZ8=5,G8,0)</f>
        <v>0</v>
      </c>
      <c r="CA8" s="226">
        <v>1</v>
      </c>
      <c r="CB8" s="226">
        <v>1</v>
      </c>
    </row>
    <row r="9" spans="1:80">
      <c r="A9" s="235"/>
      <c r="B9" s="262"/>
      <c r="C9" s="373" t="s">
        <v>826</v>
      </c>
      <c r="D9" s="374"/>
      <c r="E9" s="263">
        <v>100.675</v>
      </c>
      <c r="F9" s="295"/>
      <c r="G9" s="265"/>
      <c r="H9" s="266"/>
      <c r="I9" s="237"/>
      <c r="K9" s="237"/>
      <c r="M9" s="238" t="s">
        <v>826</v>
      </c>
      <c r="O9" s="226"/>
    </row>
    <row r="10" spans="1:80">
      <c r="A10" s="227">
        <v>2</v>
      </c>
      <c r="B10" s="228" t="s">
        <v>827</v>
      </c>
      <c r="C10" s="229" t="s">
        <v>828</v>
      </c>
      <c r="D10" s="230" t="s">
        <v>146</v>
      </c>
      <c r="E10" s="231">
        <v>100.675</v>
      </c>
      <c r="F10" s="294">
        <v>0</v>
      </c>
      <c r="G10" s="232">
        <f>E10*F10</f>
        <v>0</v>
      </c>
      <c r="H10" s="233">
        <v>0</v>
      </c>
      <c r="I10" s="234">
        <f>E10*H10</f>
        <v>0</v>
      </c>
      <c r="J10" s="233">
        <v>0</v>
      </c>
      <c r="K10" s="234">
        <f>E10*J10</f>
        <v>0</v>
      </c>
      <c r="O10" s="226">
        <v>2</v>
      </c>
      <c r="AA10" s="201">
        <v>1</v>
      </c>
      <c r="AB10" s="201">
        <v>1</v>
      </c>
      <c r="AC10" s="201">
        <v>1</v>
      </c>
      <c r="AZ10" s="201">
        <v>1</v>
      </c>
      <c r="BA10" s="201">
        <f>IF(AZ10=1,G10,0)</f>
        <v>0</v>
      </c>
      <c r="BB10" s="201">
        <f>IF(AZ10=2,G10,0)</f>
        <v>0</v>
      </c>
      <c r="BC10" s="201">
        <f>IF(AZ10=3,G10,0)</f>
        <v>0</v>
      </c>
      <c r="BD10" s="201">
        <f>IF(AZ10=4,G10,0)</f>
        <v>0</v>
      </c>
      <c r="BE10" s="201">
        <f>IF(AZ10=5,G10,0)</f>
        <v>0</v>
      </c>
      <c r="CA10" s="226">
        <v>1</v>
      </c>
      <c r="CB10" s="226">
        <v>1</v>
      </c>
    </row>
    <row r="11" spans="1:80">
      <c r="A11" s="227">
        <v>3</v>
      </c>
      <c r="B11" s="228" t="s">
        <v>829</v>
      </c>
      <c r="C11" s="229" t="s">
        <v>830</v>
      </c>
      <c r="D11" s="230" t="s">
        <v>146</v>
      </c>
      <c r="E11" s="231">
        <v>4.2750000000000004</v>
      </c>
      <c r="F11" s="294">
        <v>0</v>
      </c>
      <c r="G11" s="232">
        <f>E11*F11</f>
        <v>0</v>
      </c>
      <c r="H11" s="233">
        <v>0</v>
      </c>
      <c r="I11" s="234">
        <f>E11*H11</f>
        <v>0</v>
      </c>
      <c r="J11" s="233">
        <v>0</v>
      </c>
      <c r="K11" s="234">
        <f>E11*J11</f>
        <v>0</v>
      </c>
      <c r="O11" s="226">
        <v>2</v>
      </c>
      <c r="AA11" s="201">
        <v>1</v>
      </c>
      <c r="AB11" s="201">
        <v>1</v>
      </c>
      <c r="AC11" s="201">
        <v>1</v>
      </c>
      <c r="AZ11" s="201">
        <v>1</v>
      </c>
      <c r="BA11" s="201">
        <f>IF(AZ11=1,G11,0)</f>
        <v>0</v>
      </c>
      <c r="BB11" s="201">
        <f>IF(AZ11=2,G11,0)</f>
        <v>0</v>
      </c>
      <c r="BC11" s="201">
        <f>IF(AZ11=3,G11,0)</f>
        <v>0</v>
      </c>
      <c r="BD11" s="201">
        <f>IF(AZ11=4,G11,0)</f>
        <v>0</v>
      </c>
      <c r="BE11" s="201">
        <f>IF(AZ11=5,G11,0)</f>
        <v>0</v>
      </c>
      <c r="CA11" s="226">
        <v>1</v>
      </c>
      <c r="CB11" s="226">
        <v>1</v>
      </c>
    </row>
    <row r="12" spans="1:80">
      <c r="A12" s="235"/>
      <c r="B12" s="236"/>
      <c r="C12" s="370" t="s">
        <v>831</v>
      </c>
      <c r="D12" s="371"/>
      <c r="E12" s="371"/>
      <c r="F12" s="371"/>
      <c r="G12" s="372"/>
      <c r="I12" s="237"/>
      <c r="K12" s="237"/>
      <c r="L12" s="238" t="s">
        <v>831</v>
      </c>
      <c r="O12" s="226">
        <v>3</v>
      </c>
    </row>
    <row r="13" spans="1:80">
      <c r="A13" s="235"/>
      <c r="B13" s="262"/>
      <c r="C13" s="373" t="s">
        <v>832</v>
      </c>
      <c r="D13" s="374"/>
      <c r="E13" s="263">
        <v>4.2750000000000004</v>
      </c>
      <c r="F13" s="295"/>
      <c r="G13" s="265"/>
      <c r="H13" s="266"/>
      <c r="I13" s="237"/>
      <c r="K13" s="237"/>
      <c r="M13" s="238" t="s">
        <v>832</v>
      </c>
      <c r="O13" s="226"/>
    </row>
    <row r="14" spans="1:80">
      <c r="A14" s="227">
        <v>4</v>
      </c>
      <c r="B14" s="228" t="s">
        <v>833</v>
      </c>
      <c r="C14" s="229" t="s">
        <v>834</v>
      </c>
      <c r="D14" s="230" t="s">
        <v>146</v>
      </c>
      <c r="E14" s="231">
        <v>4.2750000000000004</v>
      </c>
      <c r="F14" s="294">
        <v>0</v>
      </c>
      <c r="G14" s="232">
        <f>E14*F14</f>
        <v>0</v>
      </c>
      <c r="H14" s="233">
        <v>0</v>
      </c>
      <c r="I14" s="234">
        <f>E14*H14</f>
        <v>0</v>
      </c>
      <c r="J14" s="233">
        <v>0</v>
      </c>
      <c r="K14" s="234">
        <f>E14*J14</f>
        <v>0</v>
      </c>
      <c r="O14" s="226">
        <v>2</v>
      </c>
      <c r="AA14" s="201">
        <v>1</v>
      </c>
      <c r="AB14" s="201">
        <v>1</v>
      </c>
      <c r="AC14" s="201">
        <v>1</v>
      </c>
      <c r="AZ14" s="201">
        <v>1</v>
      </c>
      <c r="BA14" s="201">
        <f>IF(AZ14=1,G14,0)</f>
        <v>0</v>
      </c>
      <c r="BB14" s="201">
        <f>IF(AZ14=2,G14,0)</f>
        <v>0</v>
      </c>
      <c r="BC14" s="201">
        <f>IF(AZ14=3,G14,0)</f>
        <v>0</v>
      </c>
      <c r="BD14" s="201">
        <f>IF(AZ14=4,G14,0)</f>
        <v>0</v>
      </c>
      <c r="BE14" s="201">
        <f>IF(AZ14=5,G14,0)</f>
        <v>0</v>
      </c>
      <c r="CA14" s="226">
        <v>1</v>
      </c>
      <c r="CB14" s="226">
        <v>1</v>
      </c>
    </row>
    <row r="15" spans="1:80">
      <c r="A15" s="227">
        <v>5</v>
      </c>
      <c r="B15" s="228" t="s">
        <v>835</v>
      </c>
      <c r="C15" s="229" t="s">
        <v>836</v>
      </c>
      <c r="D15" s="230" t="s">
        <v>216</v>
      </c>
      <c r="E15" s="231">
        <v>136</v>
      </c>
      <c r="F15" s="294">
        <v>0</v>
      </c>
      <c r="G15" s="232">
        <f>E15*F15</f>
        <v>0</v>
      </c>
      <c r="H15" s="233">
        <v>9.8999999999999999E-4</v>
      </c>
      <c r="I15" s="234">
        <f>E15*H15</f>
        <v>0.13464000000000001</v>
      </c>
      <c r="J15" s="233">
        <v>0</v>
      </c>
      <c r="K15" s="234">
        <f>E15*J15</f>
        <v>0</v>
      </c>
      <c r="O15" s="226">
        <v>2</v>
      </c>
      <c r="AA15" s="201">
        <v>1</v>
      </c>
      <c r="AB15" s="201">
        <v>0</v>
      </c>
      <c r="AC15" s="201">
        <v>0</v>
      </c>
      <c r="AZ15" s="201">
        <v>1</v>
      </c>
      <c r="BA15" s="201">
        <f>IF(AZ15=1,G15,0)</f>
        <v>0</v>
      </c>
      <c r="BB15" s="201">
        <f>IF(AZ15=2,G15,0)</f>
        <v>0</v>
      </c>
      <c r="BC15" s="201">
        <f>IF(AZ15=3,G15,0)</f>
        <v>0</v>
      </c>
      <c r="BD15" s="201">
        <f>IF(AZ15=4,G15,0)</f>
        <v>0</v>
      </c>
      <c r="BE15" s="201">
        <f>IF(AZ15=5,G15,0)</f>
        <v>0</v>
      </c>
      <c r="CA15" s="226">
        <v>1</v>
      </c>
      <c r="CB15" s="226">
        <v>0</v>
      </c>
    </row>
    <row r="16" spans="1:80">
      <c r="A16" s="235"/>
      <c r="B16" s="236"/>
      <c r="C16" s="370" t="s">
        <v>837</v>
      </c>
      <c r="D16" s="371"/>
      <c r="E16" s="371"/>
      <c r="F16" s="371"/>
      <c r="G16" s="372"/>
      <c r="I16" s="237"/>
      <c r="K16" s="237"/>
      <c r="L16" s="238" t="s">
        <v>837</v>
      </c>
      <c r="O16" s="226">
        <v>3</v>
      </c>
    </row>
    <row r="17" spans="1:80">
      <c r="A17" s="235"/>
      <c r="B17" s="262"/>
      <c r="C17" s="373" t="s">
        <v>838</v>
      </c>
      <c r="D17" s="374"/>
      <c r="E17" s="263">
        <v>136</v>
      </c>
      <c r="F17" s="295"/>
      <c r="G17" s="265"/>
      <c r="H17" s="266"/>
      <c r="I17" s="237"/>
      <c r="K17" s="237"/>
      <c r="M17" s="238" t="s">
        <v>838</v>
      </c>
      <c r="O17" s="226"/>
    </row>
    <row r="18" spans="1:80">
      <c r="A18" s="227">
        <v>6</v>
      </c>
      <c r="B18" s="228" t="s">
        <v>839</v>
      </c>
      <c r="C18" s="229" t="s">
        <v>840</v>
      </c>
      <c r="D18" s="230" t="s">
        <v>216</v>
      </c>
      <c r="E18" s="231">
        <v>136</v>
      </c>
      <c r="F18" s="294">
        <v>0</v>
      </c>
      <c r="G18" s="232">
        <f>E18*F18</f>
        <v>0</v>
      </c>
      <c r="H18" s="233">
        <v>0</v>
      </c>
      <c r="I18" s="234">
        <f>E18*H18</f>
        <v>0</v>
      </c>
      <c r="J18" s="233">
        <v>0</v>
      </c>
      <c r="K18" s="234">
        <f>E18*J18</f>
        <v>0</v>
      </c>
      <c r="O18" s="226">
        <v>2</v>
      </c>
      <c r="AA18" s="201">
        <v>1</v>
      </c>
      <c r="AB18" s="201">
        <v>1</v>
      </c>
      <c r="AC18" s="201">
        <v>1</v>
      </c>
      <c r="AZ18" s="201">
        <v>1</v>
      </c>
      <c r="BA18" s="201">
        <f>IF(AZ18=1,G18,0)</f>
        <v>0</v>
      </c>
      <c r="BB18" s="201">
        <f>IF(AZ18=2,G18,0)</f>
        <v>0</v>
      </c>
      <c r="BC18" s="201">
        <f>IF(AZ18=3,G18,0)</f>
        <v>0</v>
      </c>
      <c r="BD18" s="201">
        <f>IF(AZ18=4,G18,0)</f>
        <v>0</v>
      </c>
      <c r="BE18" s="201">
        <f>IF(AZ18=5,G18,0)</f>
        <v>0</v>
      </c>
      <c r="CA18" s="226">
        <v>1</v>
      </c>
      <c r="CB18" s="226">
        <v>1</v>
      </c>
    </row>
    <row r="19" spans="1:80">
      <c r="A19" s="227">
        <v>7</v>
      </c>
      <c r="B19" s="228" t="s">
        <v>841</v>
      </c>
      <c r="C19" s="229" t="s">
        <v>842</v>
      </c>
      <c r="D19" s="230" t="s">
        <v>146</v>
      </c>
      <c r="E19" s="231">
        <v>100.675</v>
      </c>
      <c r="F19" s="294">
        <v>0</v>
      </c>
      <c r="G19" s="232">
        <f>E19*F19</f>
        <v>0</v>
      </c>
      <c r="H19" s="233">
        <v>0</v>
      </c>
      <c r="I19" s="234">
        <f>E19*H19</f>
        <v>0</v>
      </c>
      <c r="J19" s="233">
        <v>0</v>
      </c>
      <c r="K19" s="234">
        <f>E19*J19</f>
        <v>0</v>
      </c>
      <c r="O19" s="226">
        <v>2</v>
      </c>
      <c r="AA19" s="201">
        <v>1</v>
      </c>
      <c r="AB19" s="201">
        <v>1</v>
      </c>
      <c r="AC19" s="201">
        <v>1</v>
      </c>
      <c r="AZ19" s="201">
        <v>1</v>
      </c>
      <c r="BA19" s="201">
        <f>IF(AZ19=1,G19,0)</f>
        <v>0</v>
      </c>
      <c r="BB19" s="201">
        <f>IF(AZ19=2,G19,0)</f>
        <v>0</v>
      </c>
      <c r="BC19" s="201">
        <f>IF(AZ19=3,G19,0)</f>
        <v>0</v>
      </c>
      <c r="BD19" s="201">
        <f>IF(AZ19=4,G19,0)</f>
        <v>0</v>
      </c>
      <c r="BE19" s="201">
        <f>IF(AZ19=5,G19,0)</f>
        <v>0</v>
      </c>
      <c r="CA19" s="226">
        <v>1</v>
      </c>
      <c r="CB19" s="226">
        <v>1</v>
      </c>
    </row>
    <row r="20" spans="1:80">
      <c r="A20" s="227">
        <v>8</v>
      </c>
      <c r="B20" s="228" t="s">
        <v>557</v>
      </c>
      <c r="C20" s="229" t="s">
        <v>843</v>
      </c>
      <c r="D20" s="230" t="s">
        <v>146</v>
      </c>
      <c r="E20" s="231">
        <v>37.125</v>
      </c>
      <c r="F20" s="294">
        <v>0</v>
      </c>
      <c r="G20" s="232">
        <f>E20*F20</f>
        <v>0</v>
      </c>
      <c r="H20" s="233">
        <v>0</v>
      </c>
      <c r="I20" s="234">
        <f>E20*H20</f>
        <v>0</v>
      </c>
      <c r="J20" s="233">
        <v>0</v>
      </c>
      <c r="K20" s="234">
        <f>E20*J20</f>
        <v>0</v>
      </c>
      <c r="O20" s="226">
        <v>2</v>
      </c>
      <c r="AA20" s="201">
        <v>1</v>
      </c>
      <c r="AB20" s="201">
        <v>1</v>
      </c>
      <c r="AC20" s="201">
        <v>1</v>
      </c>
      <c r="AZ20" s="201">
        <v>1</v>
      </c>
      <c r="BA20" s="201">
        <f>IF(AZ20=1,G20,0)</f>
        <v>0</v>
      </c>
      <c r="BB20" s="201">
        <f>IF(AZ20=2,G20,0)</f>
        <v>0</v>
      </c>
      <c r="BC20" s="201">
        <f>IF(AZ20=3,G20,0)</f>
        <v>0</v>
      </c>
      <c r="BD20" s="201">
        <f>IF(AZ20=4,G20,0)</f>
        <v>0</v>
      </c>
      <c r="BE20" s="201">
        <f>IF(AZ20=5,G20,0)</f>
        <v>0</v>
      </c>
      <c r="CA20" s="226">
        <v>1</v>
      </c>
      <c r="CB20" s="226">
        <v>1</v>
      </c>
    </row>
    <row r="21" spans="1:80">
      <c r="A21" s="235"/>
      <c r="B21" s="262"/>
      <c r="C21" s="373" t="s">
        <v>844</v>
      </c>
      <c r="D21" s="374"/>
      <c r="E21" s="263">
        <v>37.125</v>
      </c>
      <c r="F21" s="295"/>
      <c r="G21" s="265"/>
      <c r="H21" s="266"/>
      <c r="I21" s="237"/>
      <c r="K21" s="237"/>
      <c r="M21" s="238" t="s">
        <v>844</v>
      </c>
      <c r="O21" s="226"/>
    </row>
    <row r="22" spans="1:80">
      <c r="A22" s="227">
        <v>9</v>
      </c>
      <c r="B22" s="228" t="s">
        <v>159</v>
      </c>
      <c r="C22" s="229" t="s">
        <v>845</v>
      </c>
      <c r="D22" s="230" t="s">
        <v>146</v>
      </c>
      <c r="E22" s="231">
        <v>37.125</v>
      </c>
      <c r="F22" s="294">
        <v>0</v>
      </c>
      <c r="G22" s="232">
        <f>E22*F22</f>
        <v>0</v>
      </c>
      <c r="H22" s="233">
        <v>0</v>
      </c>
      <c r="I22" s="234">
        <f>E22*H22</f>
        <v>0</v>
      </c>
      <c r="J22" s="233">
        <v>0</v>
      </c>
      <c r="K22" s="234">
        <f>E22*J22</f>
        <v>0</v>
      </c>
      <c r="O22" s="226">
        <v>2</v>
      </c>
      <c r="AA22" s="201">
        <v>1</v>
      </c>
      <c r="AB22" s="201">
        <v>0</v>
      </c>
      <c r="AC22" s="201">
        <v>0</v>
      </c>
      <c r="AZ22" s="201">
        <v>1</v>
      </c>
      <c r="BA22" s="201">
        <f>IF(AZ22=1,G22,0)</f>
        <v>0</v>
      </c>
      <c r="BB22" s="201">
        <f>IF(AZ22=2,G22,0)</f>
        <v>0</v>
      </c>
      <c r="BC22" s="201">
        <f>IF(AZ22=3,G22,0)</f>
        <v>0</v>
      </c>
      <c r="BD22" s="201">
        <f>IF(AZ22=4,G22,0)</f>
        <v>0</v>
      </c>
      <c r="BE22" s="201">
        <f>IF(AZ22=5,G22,0)</f>
        <v>0</v>
      </c>
      <c r="CA22" s="226">
        <v>1</v>
      </c>
      <c r="CB22" s="226">
        <v>0</v>
      </c>
    </row>
    <row r="23" spans="1:80">
      <c r="A23" s="227">
        <v>10</v>
      </c>
      <c r="B23" s="228" t="s">
        <v>846</v>
      </c>
      <c r="C23" s="229" t="s">
        <v>847</v>
      </c>
      <c r="D23" s="230" t="s">
        <v>146</v>
      </c>
      <c r="E23" s="231">
        <v>37.125</v>
      </c>
      <c r="F23" s="294">
        <v>0</v>
      </c>
      <c r="G23" s="232">
        <f>E23*F23</f>
        <v>0</v>
      </c>
      <c r="H23" s="233">
        <v>0</v>
      </c>
      <c r="I23" s="234">
        <f>E23*H23</f>
        <v>0</v>
      </c>
      <c r="J23" s="233">
        <v>0</v>
      </c>
      <c r="K23" s="234">
        <f>E23*J23</f>
        <v>0</v>
      </c>
      <c r="O23" s="226">
        <v>2</v>
      </c>
      <c r="AA23" s="201">
        <v>1</v>
      </c>
      <c r="AB23" s="201">
        <v>1</v>
      </c>
      <c r="AC23" s="201">
        <v>1</v>
      </c>
      <c r="AZ23" s="201">
        <v>1</v>
      </c>
      <c r="BA23" s="201">
        <f>IF(AZ23=1,G23,0)</f>
        <v>0</v>
      </c>
      <c r="BB23" s="201">
        <f>IF(AZ23=2,G23,0)</f>
        <v>0</v>
      </c>
      <c r="BC23" s="201">
        <f>IF(AZ23=3,G23,0)</f>
        <v>0</v>
      </c>
      <c r="BD23" s="201">
        <f>IF(AZ23=4,G23,0)</f>
        <v>0</v>
      </c>
      <c r="BE23" s="201">
        <f>IF(AZ23=5,G23,0)</f>
        <v>0</v>
      </c>
      <c r="CA23" s="226">
        <v>1</v>
      </c>
      <c r="CB23" s="226">
        <v>1</v>
      </c>
    </row>
    <row r="24" spans="1:80">
      <c r="A24" s="227">
        <v>11</v>
      </c>
      <c r="B24" s="228" t="s">
        <v>161</v>
      </c>
      <c r="C24" s="229" t="s">
        <v>848</v>
      </c>
      <c r="D24" s="230" t="s">
        <v>146</v>
      </c>
      <c r="E24" s="231">
        <v>67.825000000000003</v>
      </c>
      <c r="F24" s="294">
        <v>0</v>
      </c>
      <c r="G24" s="232">
        <f>E24*F24</f>
        <v>0</v>
      </c>
      <c r="H24" s="233">
        <v>0</v>
      </c>
      <c r="I24" s="234">
        <f>E24*H24</f>
        <v>0</v>
      </c>
      <c r="J24" s="233">
        <v>0</v>
      </c>
      <c r="K24" s="234">
        <f>E24*J24</f>
        <v>0</v>
      </c>
      <c r="O24" s="226">
        <v>2</v>
      </c>
      <c r="AA24" s="201">
        <v>1</v>
      </c>
      <c r="AB24" s="201">
        <v>1</v>
      </c>
      <c r="AC24" s="201">
        <v>1</v>
      </c>
      <c r="AZ24" s="201">
        <v>1</v>
      </c>
      <c r="BA24" s="201">
        <f>IF(AZ24=1,G24,0)</f>
        <v>0</v>
      </c>
      <c r="BB24" s="201">
        <f>IF(AZ24=2,G24,0)</f>
        <v>0</v>
      </c>
      <c r="BC24" s="201">
        <f>IF(AZ24=3,G24,0)</f>
        <v>0</v>
      </c>
      <c r="BD24" s="201">
        <f>IF(AZ24=4,G24,0)</f>
        <v>0</v>
      </c>
      <c r="BE24" s="201">
        <f>IF(AZ24=5,G24,0)</f>
        <v>0</v>
      </c>
      <c r="CA24" s="226">
        <v>1</v>
      </c>
      <c r="CB24" s="226">
        <v>1</v>
      </c>
    </row>
    <row r="25" spans="1:80">
      <c r="A25" s="235"/>
      <c r="B25" s="262"/>
      <c r="C25" s="373" t="s">
        <v>849</v>
      </c>
      <c r="D25" s="374"/>
      <c r="E25" s="263">
        <v>67.825000000000003</v>
      </c>
      <c r="F25" s="295"/>
      <c r="G25" s="265"/>
      <c r="H25" s="266"/>
      <c r="I25" s="237"/>
      <c r="K25" s="237"/>
      <c r="M25" s="238" t="s">
        <v>849</v>
      </c>
      <c r="O25" s="226"/>
    </row>
    <row r="26" spans="1:80" ht="24">
      <c r="A26" s="227">
        <v>12</v>
      </c>
      <c r="B26" s="228" t="s">
        <v>850</v>
      </c>
      <c r="C26" s="229" t="s">
        <v>851</v>
      </c>
      <c r="D26" s="230" t="s">
        <v>146</v>
      </c>
      <c r="E26" s="231">
        <v>30.375</v>
      </c>
      <c r="F26" s="294">
        <v>0</v>
      </c>
      <c r="G26" s="232">
        <f>E26*F26</f>
        <v>0</v>
      </c>
      <c r="H26" s="233">
        <v>1.7</v>
      </c>
      <c r="I26" s="234">
        <f>E26*H26</f>
        <v>51.637499999999996</v>
      </c>
      <c r="J26" s="233">
        <v>0</v>
      </c>
      <c r="K26" s="234">
        <f>E26*J26</f>
        <v>0</v>
      </c>
      <c r="O26" s="226">
        <v>2</v>
      </c>
      <c r="AA26" s="201">
        <v>1</v>
      </c>
      <c r="AB26" s="201">
        <v>0</v>
      </c>
      <c r="AC26" s="201">
        <v>0</v>
      </c>
      <c r="AZ26" s="201">
        <v>1</v>
      </c>
      <c r="BA26" s="201">
        <f>IF(AZ26=1,G26,0)</f>
        <v>0</v>
      </c>
      <c r="BB26" s="201">
        <f>IF(AZ26=2,G26,0)</f>
        <v>0</v>
      </c>
      <c r="BC26" s="201">
        <f>IF(AZ26=3,G26,0)</f>
        <v>0</v>
      </c>
      <c r="BD26" s="201">
        <f>IF(AZ26=4,G26,0)</f>
        <v>0</v>
      </c>
      <c r="BE26" s="201">
        <f>IF(AZ26=5,G26,0)</f>
        <v>0</v>
      </c>
      <c r="CA26" s="226">
        <v>1</v>
      </c>
      <c r="CB26" s="226">
        <v>0</v>
      </c>
    </row>
    <row r="27" spans="1:80">
      <c r="A27" s="235"/>
      <c r="B27" s="262"/>
      <c r="C27" s="373" t="s">
        <v>852</v>
      </c>
      <c r="D27" s="374"/>
      <c r="E27" s="263">
        <v>30.375</v>
      </c>
      <c r="F27" s="295"/>
      <c r="G27" s="265"/>
      <c r="H27" s="266"/>
      <c r="I27" s="237"/>
      <c r="K27" s="237"/>
      <c r="M27" s="238" t="s">
        <v>852</v>
      </c>
      <c r="O27" s="226"/>
    </row>
    <row r="28" spans="1:80">
      <c r="A28" s="239"/>
      <c r="B28" s="240" t="s">
        <v>821</v>
      </c>
      <c r="C28" s="241" t="s">
        <v>853</v>
      </c>
      <c r="D28" s="242"/>
      <c r="E28" s="243"/>
      <c r="F28" s="297"/>
      <c r="G28" s="245">
        <f>SUM(G7:G27)</f>
        <v>0</v>
      </c>
      <c r="H28" s="246"/>
      <c r="I28" s="247">
        <f>SUM(I7:I27)</f>
        <v>51.772139999999993</v>
      </c>
      <c r="J28" s="246"/>
      <c r="K28" s="247">
        <f>SUM(K7:K27)</f>
        <v>0</v>
      </c>
      <c r="O28" s="226">
        <v>4</v>
      </c>
      <c r="BA28" s="248">
        <f>SUM(BA7:BA27)</f>
        <v>0</v>
      </c>
      <c r="BB28" s="248">
        <f>SUM(BB7:BB27)</f>
        <v>0</v>
      </c>
      <c r="BC28" s="248">
        <f>SUM(BC7:BC27)</f>
        <v>0</v>
      </c>
      <c r="BD28" s="248">
        <f>SUM(BD7:BD27)</f>
        <v>0</v>
      </c>
      <c r="BE28" s="248">
        <f>SUM(BE7:BE27)</f>
        <v>0</v>
      </c>
    </row>
    <row r="29" spans="1:80">
      <c r="A29" s="218" t="s">
        <v>142</v>
      </c>
      <c r="B29" s="219" t="s">
        <v>854</v>
      </c>
      <c r="C29" s="220" t="s">
        <v>855</v>
      </c>
      <c r="D29" s="221"/>
      <c r="E29" s="222"/>
      <c r="F29" s="296"/>
      <c r="G29" s="223"/>
      <c r="H29" s="224"/>
      <c r="I29" s="225"/>
      <c r="J29" s="224"/>
      <c r="K29" s="225"/>
      <c r="O29" s="226">
        <v>1</v>
      </c>
    </row>
    <row r="30" spans="1:80">
      <c r="A30" s="227">
        <v>13</v>
      </c>
      <c r="B30" s="228" t="s">
        <v>856</v>
      </c>
      <c r="C30" s="229" t="s">
        <v>857</v>
      </c>
      <c r="D30" s="230" t="s">
        <v>146</v>
      </c>
      <c r="E30" s="231">
        <v>6.75</v>
      </c>
      <c r="F30" s="294">
        <v>0</v>
      </c>
      <c r="G30" s="232">
        <f>E30*F30</f>
        <v>0</v>
      </c>
      <c r="H30" s="233">
        <v>1.891</v>
      </c>
      <c r="I30" s="234">
        <f>E30*H30</f>
        <v>12.764250000000001</v>
      </c>
      <c r="J30" s="233">
        <v>0</v>
      </c>
      <c r="K30" s="234">
        <f>E30*J30</f>
        <v>0</v>
      </c>
      <c r="O30" s="226">
        <v>2</v>
      </c>
      <c r="AA30" s="201">
        <v>1</v>
      </c>
      <c r="AB30" s="201">
        <v>0</v>
      </c>
      <c r="AC30" s="201">
        <v>0</v>
      </c>
      <c r="AZ30" s="201">
        <v>1</v>
      </c>
      <c r="BA30" s="201">
        <f>IF(AZ30=1,G30,0)</f>
        <v>0</v>
      </c>
      <c r="BB30" s="201">
        <f>IF(AZ30=2,G30,0)</f>
        <v>0</v>
      </c>
      <c r="BC30" s="201">
        <f>IF(AZ30=3,G30,0)</f>
        <v>0</v>
      </c>
      <c r="BD30" s="201">
        <f>IF(AZ30=4,G30,0)</f>
        <v>0</v>
      </c>
      <c r="BE30" s="201">
        <f>IF(AZ30=5,G30,0)</f>
        <v>0</v>
      </c>
      <c r="CA30" s="226">
        <v>1</v>
      </c>
      <c r="CB30" s="226">
        <v>0</v>
      </c>
    </row>
    <row r="31" spans="1:80">
      <c r="A31" s="235"/>
      <c r="B31" s="236"/>
      <c r="C31" s="370" t="s">
        <v>858</v>
      </c>
      <c r="D31" s="371"/>
      <c r="E31" s="371"/>
      <c r="F31" s="371"/>
      <c r="G31" s="372"/>
      <c r="I31" s="237"/>
      <c r="K31" s="237"/>
      <c r="L31" s="238" t="s">
        <v>858</v>
      </c>
      <c r="O31" s="226">
        <v>3</v>
      </c>
    </row>
    <row r="32" spans="1:80">
      <c r="A32" s="235"/>
      <c r="B32" s="262"/>
      <c r="C32" s="373" t="s">
        <v>859</v>
      </c>
      <c r="D32" s="374"/>
      <c r="E32" s="263">
        <v>6.75</v>
      </c>
      <c r="F32" s="264"/>
      <c r="G32" s="265"/>
      <c r="H32" s="266"/>
      <c r="I32" s="237"/>
      <c r="K32" s="237"/>
      <c r="M32" s="238" t="s">
        <v>859</v>
      </c>
      <c r="O32" s="226"/>
    </row>
    <row r="33" spans="1:80">
      <c r="A33" s="239"/>
      <c r="B33" s="240" t="s">
        <v>821</v>
      </c>
      <c r="C33" s="241" t="s">
        <v>860</v>
      </c>
      <c r="D33" s="242"/>
      <c r="E33" s="243"/>
      <c r="F33" s="244"/>
      <c r="G33" s="245">
        <f>SUM(G29:G32)</f>
        <v>0</v>
      </c>
      <c r="H33" s="246"/>
      <c r="I33" s="247">
        <f>SUM(I29:I32)</f>
        <v>12.764250000000001</v>
      </c>
      <c r="J33" s="246"/>
      <c r="K33" s="247">
        <f>SUM(K29:K32)</f>
        <v>0</v>
      </c>
      <c r="O33" s="226">
        <v>4</v>
      </c>
      <c r="BA33" s="248">
        <f>SUM(BA29:BA32)</f>
        <v>0</v>
      </c>
      <c r="BB33" s="248">
        <f>SUM(BB29:BB32)</f>
        <v>0</v>
      </c>
      <c r="BC33" s="248">
        <f>SUM(BC29:BC32)</f>
        <v>0</v>
      </c>
      <c r="BD33" s="248">
        <f>SUM(BD29:BD32)</f>
        <v>0</v>
      </c>
      <c r="BE33" s="248">
        <f>SUM(BE29:BE32)</f>
        <v>0</v>
      </c>
    </row>
    <row r="34" spans="1:80">
      <c r="A34" s="218" t="s">
        <v>142</v>
      </c>
      <c r="B34" s="219" t="s">
        <v>861</v>
      </c>
      <c r="C34" s="220" t="s">
        <v>862</v>
      </c>
      <c r="D34" s="221"/>
      <c r="E34" s="222"/>
      <c r="F34" s="296"/>
      <c r="G34" s="223"/>
      <c r="H34" s="224"/>
      <c r="I34" s="225"/>
      <c r="J34" s="224"/>
      <c r="K34" s="225"/>
      <c r="O34" s="226">
        <v>1</v>
      </c>
    </row>
    <row r="35" spans="1:80">
      <c r="A35" s="227">
        <v>14</v>
      </c>
      <c r="B35" s="228" t="s">
        <v>863</v>
      </c>
      <c r="C35" s="229" t="s">
        <v>864</v>
      </c>
      <c r="D35" s="230" t="s">
        <v>230</v>
      </c>
      <c r="E35" s="231">
        <v>58</v>
      </c>
      <c r="F35" s="294">
        <v>0</v>
      </c>
      <c r="G35" s="232">
        <f>E35*F35</f>
        <v>0</v>
      </c>
      <c r="H35" s="233">
        <v>2.0600000000000002E-3</v>
      </c>
      <c r="I35" s="234">
        <f>E35*H35</f>
        <v>0.11948000000000002</v>
      </c>
      <c r="J35" s="233">
        <v>0</v>
      </c>
      <c r="K35" s="234">
        <f>E35*J35</f>
        <v>0</v>
      </c>
      <c r="O35" s="226">
        <v>2</v>
      </c>
      <c r="AA35" s="201">
        <v>1</v>
      </c>
      <c r="AB35" s="201">
        <v>1</v>
      </c>
      <c r="AC35" s="201">
        <v>1</v>
      </c>
      <c r="AZ35" s="201">
        <v>1</v>
      </c>
      <c r="BA35" s="201">
        <f>IF(AZ35=1,G35,0)</f>
        <v>0</v>
      </c>
      <c r="BB35" s="201">
        <f>IF(AZ35=2,G35,0)</f>
        <v>0</v>
      </c>
      <c r="BC35" s="201">
        <f>IF(AZ35=3,G35,0)</f>
        <v>0</v>
      </c>
      <c r="BD35" s="201">
        <f>IF(AZ35=4,G35,0)</f>
        <v>0</v>
      </c>
      <c r="BE35" s="201">
        <f>IF(AZ35=5,G35,0)</f>
        <v>0</v>
      </c>
      <c r="CA35" s="226">
        <v>1</v>
      </c>
      <c r="CB35" s="226">
        <v>1</v>
      </c>
    </row>
    <row r="36" spans="1:80">
      <c r="A36" s="227">
        <v>15</v>
      </c>
      <c r="B36" s="228" t="s">
        <v>865</v>
      </c>
      <c r="C36" s="229" t="s">
        <v>866</v>
      </c>
      <c r="D36" s="230" t="s">
        <v>230</v>
      </c>
      <c r="E36" s="231">
        <v>12</v>
      </c>
      <c r="F36" s="294">
        <v>0</v>
      </c>
      <c r="G36" s="232">
        <f>E36*F36</f>
        <v>0</v>
      </c>
      <c r="H36" s="233">
        <v>3.3E-3</v>
      </c>
      <c r="I36" s="234">
        <f>E36*H36</f>
        <v>3.9599999999999996E-2</v>
      </c>
      <c r="J36" s="233">
        <v>0</v>
      </c>
      <c r="K36" s="234">
        <f>E36*J36</f>
        <v>0</v>
      </c>
      <c r="O36" s="226">
        <v>2</v>
      </c>
      <c r="AA36" s="201">
        <v>1</v>
      </c>
      <c r="AB36" s="201">
        <v>0</v>
      </c>
      <c r="AC36" s="201">
        <v>0</v>
      </c>
      <c r="AZ36" s="201">
        <v>1</v>
      </c>
      <c r="BA36" s="201">
        <f>IF(AZ36=1,G36,0)</f>
        <v>0</v>
      </c>
      <c r="BB36" s="201">
        <f>IF(AZ36=2,G36,0)</f>
        <v>0</v>
      </c>
      <c r="BC36" s="201">
        <f>IF(AZ36=3,G36,0)</f>
        <v>0</v>
      </c>
      <c r="BD36" s="201">
        <f>IF(AZ36=4,G36,0)</f>
        <v>0</v>
      </c>
      <c r="BE36" s="201">
        <f>IF(AZ36=5,G36,0)</f>
        <v>0</v>
      </c>
      <c r="CA36" s="226">
        <v>1</v>
      </c>
      <c r="CB36" s="226">
        <v>0</v>
      </c>
    </row>
    <row r="37" spans="1:80">
      <c r="A37" s="227">
        <v>16</v>
      </c>
      <c r="B37" s="228" t="s">
        <v>867</v>
      </c>
      <c r="C37" s="229" t="s">
        <v>868</v>
      </c>
      <c r="D37" s="230" t="s">
        <v>869</v>
      </c>
      <c r="E37" s="231">
        <v>1</v>
      </c>
      <c r="F37" s="294">
        <v>0</v>
      </c>
      <c r="G37" s="232">
        <f>E37*F37</f>
        <v>0</v>
      </c>
      <c r="H37" s="233">
        <v>1E-4</v>
      </c>
      <c r="I37" s="234">
        <f>E37*H37</f>
        <v>1E-4</v>
      </c>
      <c r="J37" s="233">
        <v>0</v>
      </c>
      <c r="K37" s="234">
        <f>E37*J37</f>
        <v>0</v>
      </c>
      <c r="O37" s="226">
        <v>2</v>
      </c>
      <c r="AA37" s="201">
        <v>1</v>
      </c>
      <c r="AB37" s="201">
        <v>1</v>
      </c>
      <c r="AC37" s="201">
        <v>1</v>
      </c>
      <c r="AZ37" s="201">
        <v>1</v>
      </c>
      <c r="BA37" s="201">
        <f>IF(AZ37=1,G37,0)</f>
        <v>0</v>
      </c>
      <c r="BB37" s="201">
        <f>IF(AZ37=2,G37,0)</f>
        <v>0</v>
      </c>
      <c r="BC37" s="201">
        <f>IF(AZ37=3,G37,0)</f>
        <v>0</v>
      </c>
      <c r="BD37" s="201">
        <f>IF(AZ37=4,G37,0)</f>
        <v>0</v>
      </c>
      <c r="BE37" s="201">
        <f>IF(AZ37=5,G37,0)</f>
        <v>0</v>
      </c>
      <c r="CA37" s="226">
        <v>1</v>
      </c>
      <c r="CB37" s="226">
        <v>1</v>
      </c>
    </row>
    <row r="38" spans="1:80">
      <c r="A38" s="227">
        <v>17</v>
      </c>
      <c r="B38" s="228" t="s">
        <v>870</v>
      </c>
      <c r="C38" s="229" t="s">
        <v>871</v>
      </c>
      <c r="D38" s="230" t="s">
        <v>334</v>
      </c>
      <c r="E38" s="231">
        <v>1</v>
      </c>
      <c r="F38" s="294">
        <v>0</v>
      </c>
      <c r="G38" s="232">
        <f>E38*F38</f>
        <v>0</v>
      </c>
      <c r="H38" s="233">
        <v>7.5270000000000004E-2</v>
      </c>
      <c r="I38" s="234">
        <f>E38*H38</f>
        <v>7.5270000000000004E-2</v>
      </c>
      <c r="J38" s="233">
        <v>0</v>
      </c>
      <c r="K38" s="234">
        <f>E38*J38</f>
        <v>0</v>
      </c>
      <c r="O38" s="226">
        <v>2</v>
      </c>
      <c r="AA38" s="201">
        <v>1</v>
      </c>
      <c r="AB38" s="201">
        <v>1</v>
      </c>
      <c r="AC38" s="201">
        <v>1</v>
      </c>
      <c r="AZ38" s="201">
        <v>1</v>
      </c>
      <c r="BA38" s="201">
        <f>IF(AZ38=1,G38,0)</f>
        <v>0</v>
      </c>
      <c r="BB38" s="201">
        <f>IF(AZ38=2,G38,0)</f>
        <v>0</v>
      </c>
      <c r="BC38" s="201">
        <f>IF(AZ38=3,G38,0)</f>
        <v>0</v>
      </c>
      <c r="BD38" s="201">
        <f>IF(AZ38=4,G38,0)</f>
        <v>0</v>
      </c>
      <c r="BE38" s="201">
        <f>IF(AZ38=5,G38,0)</f>
        <v>0</v>
      </c>
      <c r="CA38" s="226">
        <v>1</v>
      </c>
      <c r="CB38" s="226">
        <v>1</v>
      </c>
    </row>
    <row r="39" spans="1:80">
      <c r="A39" s="239"/>
      <c r="B39" s="240" t="s">
        <v>821</v>
      </c>
      <c r="C39" s="241" t="s">
        <v>872</v>
      </c>
      <c r="D39" s="242"/>
      <c r="E39" s="243"/>
      <c r="F39" s="297"/>
      <c r="G39" s="245">
        <f>SUM(G34:G38)</f>
        <v>0</v>
      </c>
      <c r="H39" s="246"/>
      <c r="I39" s="247">
        <f>SUM(I34:I38)</f>
        <v>0.23444999999999999</v>
      </c>
      <c r="J39" s="246"/>
      <c r="K39" s="247">
        <f>SUM(K34:K38)</f>
        <v>0</v>
      </c>
      <c r="O39" s="226">
        <v>4</v>
      </c>
      <c r="BA39" s="248">
        <f>SUM(BA34:BA38)</f>
        <v>0</v>
      </c>
      <c r="BB39" s="248">
        <f>SUM(BB34:BB38)</f>
        <v>0</v>
      </c>
      <c r="BC39" s="248">
        <f>SUM(BC34:BC38)</f>
        <v>0</v>
      </c>
      <c r="BD39" s="248">
        <f>SUM(BD34:BD38)</f>
        <v>0</v>
      </c>
      <c r="BE39" s="248">
        <f>SUM(BE34:BE38)</f>
        <v>0</v>
      </c>
    </row>
    <row r="40" spans="1:80">
      <c r="A40" s="218" t="s">
        <v>142</v>
      </c>
      <c r="B40" s="219" t="s">
        <v>873</v>
      </c>
      <c r="C40" s="220" t="s">
        <v>874</v>
      </c>
      <c r="D40" s="221"/>
      <c r="E40" s="222"/>
      <c r="F40" s="296"/>
      <c r="G40" s="223"/>
      <c r="H40" s="224"/>
      <c r="I40" s="225"/>
      <c r="J40" s="224"/>
      <c r="K40" s="225"/>
      <c r="O40" s="226">
        <v>1</v>
      </c>
    </row>
    <row r="41" spans="1:80">
      <c r="A41" s="227">
        <v>18</v>
      </c>
      <c r="B41" s="228" t="s">
        <v>875</v>
      </c>
      <c r="C41" s="229" t="s">
        <v>876</v>
      </c>
      <c r="D41" s="230" t="s">
        <v>230</v>
      </c>
      <c r="E41" s="231">
        <v>70</v>
      </c>
      <c r="F41" s="294">
        <v>0</v>
      </c>
      <c r="G41" s="232">
        <f>E41*F41</f>
        <v>0</v>
      </c>
      <c r="H41" s="233">
        <v>0</v>
      </c>
      <c r="I41" s="234">
        <f>E41*H41</f>
        <v>0</v>
      </c>
      <c r="J41" s="233">
        <v>0</v>
      </c>
      <c r="K41" s="234">
        <f>E41*J41</f>
        <v>0</v>
      </c>
      <c r="O41" s="226">
        <v>2</v>
      </c>
      <c r="AA41" s="201">
        <v>1</v>
      </c>
      <c r="AB41" s="201">
        <v>1</v>
      </c>
      <c r="AC41" s="201">
        <v>1</v>
      </c>
      <c r="AZ41" s="201">
        <v>1</v>
      </c>
      <c r="BA41" s="201">
        <f>IF(AZ41=1,G41,0)</f>
        <v>0</v>
      </c>
      <c r="BB41" s="201">
        <f>IF(AZ41=2,G41,0)</f>
        <v>0</v>
      </c>
      <c r="BC41" s="201">
        <f>IF(AZ41=3,G41,0)</f>
        <v>0</v>
      </c>
      <c r="BD41" s="201">
        <f>IF(AZ41=4,G41,0)</f>
        <v>0</v>
      </c>
      <c r="BE41" s="201">
        <f>IF(AZ41=5,G41,0)</f>
        <v>0</v>
      </c>
      <c r="CA41" s="226">
        <v>1</v>
      </c>
      <c r="CB41" s="226">
        <v>1</v>
      </c>
    </row>
    <row r="42" spans="1:80">
      <c r="A42" s="239"/>
      <c r="B42" s="240" t="s">
        <v>821</v>
      </c>
      <c r="C42" s="241" t="s">
        <v>877</v>
      </c>
      <c r="D42" s="242"/>
      <c r="E42" s="243"/>
      <c r="F42" s="297"/>
      <c r="G42" s="245">
        <f>SUM(G40:G41)</f>
        <v>0</v>
      </c>
      <c r="H42" s="246"/>
      <c r="I42" s="247">
        <f>SUM(I40:I41)</f>
        <v>0</v>
      </c>
      <c r="J42" s="246"/>
      <c r="K42" s="247">
        <f>SUM(K40:K41)</f>
        <v>0</v>
      </c>
      <c r="O42" s="226">
        <v>4</v>
      </c>
      <c r="BA42" s="248">
        <f>SUM(BA40:BA41)</f>
        <v>0</v>
      </c>
      <c r="BB42" s="248">
        <f>SUM(BB40:BB41)</f>
        <v>0</v>
      </c>
      <c r="BC42" s="248">
        <f>SUM(BC40:BC41)</f>
        <v>0</v>
      </c>
      <c r="BD42" s="248">
        <f>SUM(BD40:BD41)</f>
        <v>0</v>
      </c>
      <c r="BE42" s="248">
        <f>SUM(BE40:BE41)</f>
        <v>0</v>
      </c>
    </row>
    <row r="43" spans="1:80">
      <c r="A43" s="218" t="s">
        <v>142</v>
      </c>
      <c r="B43" s="219" t="s">
        <v>878</v>
      </c>
      <c r="C43" s="220" t="s">
        <v>879</v>
      </c>
      <c r="D43" s="221"/>
      <c r="E43" s="222"/>
      <c r="F43" s="296"/>
      <c r="G43" s="223"/>
      <c r="H43" s="224"/>
      <c r="I43" s="225"/>
      <c r="J43" s="224"/>
      <c r="K43" s="225"/>
      <c r="O43" s="226">
        <v>1</v>
      </c>
    </row>
    <row r="44" spans="1:80">
      <c r="A44" s="227">
        <v>19</v>
      </c>
      <c r="B44" s="228" t="s">
        <v>880</v>
      </c>
      <c r="C44" s="229" t="s">
        <v>881</v>
      </c>
      <c r="D44" s="230" t="s">
        <v>334</v>
      </c>
      <c r="E44" s="231">
        <v>1</v>
      </c>
      <c r="F44" s="294">
        <v>0</v>
      </c>
      <c r="G44" s="232">
        <f>E44*F44</f>
        <v>0</v>
      </c>
      <c r="H44" s="233">
        <v>0</v>
      </c>
      <c r="I44" s="234">
        <f>E44*H44</f>
        <v>0</v>
      </c>
      <c r="J44" s="233">
        <v>-5.8999999999999997E-2</v>
      </c>
      <c r="K44" s="234">
        <f>E44*J44</f>
        <v>-5.8999999999999997E-2</v>
      </c>
      <c r="O44" s="226">
        <v>2</v>
      </c>
      <c r="AA44" s="201">
        <v>1</v>
      </c>
      <c r="AB44" s="201">
        <v>1</v>
      </c>
      <c r="AC44" s="201">
        <v>1</v>
      </c>
      <c r="AZ44" s="201">
        <v>1</v>
      </c>
      <c r="BA44" s="201">
        <f>IF(AZ44=1,G44,0)</f>
        <v>0</v>
      </c>
      <c r="BB44" s="201">
        <f>IF(AZ44=2,G44,0)</f>
        <v>0</v>
      </c>
      <c r="BC44" s="201">
        <f>IF(AZ44=3,G44,0)</f>
        <v>0</v>
      </c>
      <c r="BD44" s="201">
        <f>IF(AZ44=4,G44,0)</f>
        <v>0</v>
      </c>
      <c r="BE44" s="201">
        <f>IF(AZ44=5,G44,0)</f>
        <v>0</v>
      </c>
      <c r="CA44" s="226">
        <v>1</v>
      </c>
      <c r="CB44" s="226">
        <v>1</v>
      </c>
    </row>
    <row r="45" spans="1:80">
      <c r="A45" s="239"/>
      <c r="B45" s="240" t="s">
        <v>821</v>
      </c>
      <c r="C45" s="241" t="s">
        <v>882</v>
      </c>
      <c r="D45" s="242"/>
      <c r="E45" s="243"/>
      <c r="F45" s="297"/>
      <c r="G45" s="245">
        <f>SUM(G43:G44)</f>
        <v>0</v>
      </c>
      <c r="H45" s="246"/>
      <c r="I45" s="247">
        <f>SUM(I43:I44)</f>
        <v>0</v>
      </c>
      <c r="J45" s="246"/>
      <c r="K45" s="247">
        <f>SUM(K43:K44)</f>
        <v>-5.8999999999999997E-2</v>
      </c>
      <c r="O45" s="226">
        <v>4</v>
      </c>
      <c r="BA45" s="248">
        <f>SUM(BA43:BA44)</f>
        <v>0</v>
      </c>
      <c r="BB45" s="248">
        <f>SUM(BB43:BB44)</f>
        <v>0</v>
      </c>
      <c r="BC45" s="248">
        <f>SUM(BC43:BC44)</f>
        <v>0</v>
      </c>
      <c r="BD45" s="248">
        <f>SUM(BD43:BD44)</f>
        <v>0</v>
      </c>
      <c r="BE45" s="248">
        <f>SUM(BE43:BE44)</f>
        <v>0</v>
      </c>
    </row>
    <row r="46" spans="1:80">
      <c r="A46" s="218" t="s">
        <v>142</v>
      </c>
      <c r="B46" s="219" t="s">
        <v>86</v>
      </c>
      <c r="C46" s="220" t="s">
        <v>87</v>
      </c>
      <c r="D46" s="221"/>
      <c r="E46" s="222"/>
      <c r="F46" s="296"/>
      <c r="G46" s="223"/>
      <c r="H46" s="224"/>
      <c r="I46" s="225"/>
      <c r="J46" s="224"/>
      <c r="K46" s="225"/>
      <c r="O46" s="226">
        <v>1</v>
      </c>
    </row>
    <row r="47" spans="1:80">
      <c r="A47" s="227">
        <v>20</v>
      </c>
      <c r="B47" s="228" t="s">
        <v>883</v>
      </c>
      <c r="C47" s="229" t="s">
        <v>884</v>
      </c>
      <c r="D47" s="230" t="s">
        <v>167</v>
      </c>
      <c r="E47" s="231">
        <v>64.770840000000007</v>
      </c>
      <c r="F47" s="294">
        <v>0</v>
      </c>
      <c r="G47" s="232">
        <f>E47*F47</f>
        <v>0</v>
      </c>
      <c r="H47" s="233">
        <v>0</v>
      </c>
      <c r="I47" s="234">
        <f>E47*H47</f>
        <v>0</v>
      </c>
      <c r="J47" s="233"/>
      <c r="K47" s="234">
        <f>E47*J47</f>
        <v>0</v>
      </c>
      <c r="O47" s="226">
        <v>2</v>
      </c>
      <c r="AA47" s="201">
        <v>7</v>
      </c>
      <c r="AB47" s="201">
        <v>1</v>
      </c>
      <c r="AC47" s="201">
        <v>2</v>
      </c>
      <c r="AZ47" s="201">
        <v>1</v>
      </c>
      <c r="BA47" s="201">
        <f>IF(AZ47=1,G47,0)</f>
        <v>0</v>
      </c>
      <c r="BB47" s="201">
        <f>IF(AZ47=2,G47,0)</f>
        <v>0</v>
      </c>
      <c r="BC47" s="201">
        <f>IF(AZ47=3,G47,0)</f>
        <v>0</v>
      </c>
      <c r="BD47" s="201">
        <f>IF(AZ47=4,G47,0)</f>
        <v>0</v>
      </c>
      <c r="BE47" s="201">
        <f>IF(AZ47=5,G47,0)</f>
        <v>0</v>
      </c>
      <c r="CA47" s="226">
        <v>7</v>
      </c>
      <c r="CB47" s="226">
        <v>1</v>
      </c>
    </row>
    <row r="48" spans="1:80">
      <c r="A48" s="239"/>
      <c r="B48" s="240" t="s">
        <v>821</v>
      </c>
      <c r="C48" s="241" t="s">
        <v>885</v>
      </c>
      <c r="D48" s="242"/>
      <c r="E48" s="243"/>
      <c r="F48" s="297"/>
      <c r="G48" s="245">
        <f>SUM(G46:G47)</f>
        <v>0</v>
      </c>
      <c r="H48" s="246"/>
      <c r="I48" s="247">
        <f>SUM(I46:I47)</f>
        <v>0</v>
      </c>
      <c r="J48" s="246"/>
      <c r="K48" s="247">
        <f>SUM(K46:K47)</f>
        <v>0</v>
      </c>
      <c r="O48" s="226">
        <v>4</v>
      </c>
      <c r="BA48" s="248">
        <f>SUM(BA46:BA47)</f>
        <v>0</v>
      </c>
      <c r="BB48" s="248">
        <f>SUM(BB46:BB47)</f>
        <v>0</v>
      </c>
      <c r="BC48" s="248">
        <f>SUM(BC46:BC47)</f>
        <v>0</v>
      </c>
      <c r="BD48" s="248">
        <f>SUM(BD46:BD47)</f>
        <v>0</v>
      </c>
      <c r="BE48" s="248">
        <f>SUM(BE46:BE47)</f>
        <v>0</v>
      </c>
    </row>
    <row r="49" spans="3:7">
      <c r="E49" s="201"/>
    </row>
    <row r="50" spans="3:7">
      <c r="C50" s="201" t="s">
        <v>663</v>
      </c>
      <c r="E50" s="201"/>
      <c r="G50" s="267">
        <f>SUM(G48,G45,G42,G39,G33,G28)</f>
        <v>0</v>
      </c>
    </row>
    <row r="51" spans="3:7">
      <c r="E51" s="201"/>
    </row>
    <row r="52" spans="3:7">
      <c r="E52" s="201"/>
    </row>
    <row r="53" spans="3:7">
      <c r="E53" s="201"/>
    </row>
    <row r="54" spans="3:7">
      <c r="E54" s="201"/>
    </row>
    <row r="55" spans="3:7">
      <c r="E55" s="201"/>
    </row>
    <row r="56" spans="3:7">
      <c r="E56" s="201"/>
    </row>
    <row r="57" spans="3:7">
      <c r="E57" s="201"/>
    </row>
    <row r="58" spans="3:7">
      <c r="E58" s="201"/>
    </row>
    <row r="59" spans="3:7">
      <c r="E59" s="201"/>
    </row>
    <row r="60" spans="3:7">
      <c r="E60" s="201"/>
    </row>
    <row r="61" spans="3:7">
      <c r="E61" s="201"/>
    </row>
    <row r="62" spans="3:7">
      <c r="E62" s="201"/>
    </row>
    <row r="63" spans="3:7">
      <c r="E63" s="201"/>
    </row>
    <row r="64" spans="3:7">
      <c r="E64" s="201"/>
    </row>
    <row r="65" spans="5:5">
      <c r="E65" s="201"/>
    </row>
    <row r="66" spans="5:5">
      <c r="E66" s="201"/>
    </row>
    <row r="67" spans="5:5">
      <c r="E67" s="201"/>
    </row>
    <row r="68" spans="5:5">
      <c r="E68" s="201"/>
    </row>
    <row r="69" spans="5:5">
      <c r="E69" s="201"/>
    </row>
    <row r="70" spans="5:5">
      <c r="E70" s="201"/>
    </row>
    <row r="71" spans="5:5">
      <c r="E71" s="201"/>
    </row>
    <row r="72" spans="5:5">
      <c r="E72" s="201"/>
    </row>
    <row r="73" spans="5:5">
      <c r="E73" s="201"/>
    </row>
    <row r="74" spans="5:5">
      <c r="E74" s="201"/>
    </row>
    <row r="75" spans="5:5">
      <c r="E75" s="201"/>
    </row>
    <row r="76" spans="5:5">
      <c r="E76" s="201"/>
    </row>
    <row r="77" spans="5:5">
      <c r="E77" s="201"/>
    </row>
    <row r="78" spans="5:5">
      <c r="E78" s="201"/>
    </row>
    <row r="79" spans="5:5">
      <c r="E79" s="201"/>
    </row>
    <row r="80" spans="5:5">
      <c r="E80" s="201"/>
    </row>
    <row r="81" spans="5:5">
      <c r="E81" s="201"/>
    </row>
    <row r="82" spans="5:5">
      <c r="E82" s="201"/>
    </row>
    <row r="83" spans="5:5">
      <c r="E83" s="201"/>
    </row>
    <row r="84" spans="5:5">
      <c r="E84" s="201"/>
    </row>
    <row r="85" spans="5:5">
      <c r="E85" s="201"/>
    </row>
    <row r="86" spans="5:5">
      <c r="E86" s="201"/>
    </row>
    <row r="87" spans="5:5">
      <c r="E87" s="201"/>
    </row>
    <row r="88" spans="5:5">
      <c r="E88" s="201"/>
    </row>
    <row r="89" spans="5:5">
      <c r="E89" s="201"/>
    </row>
    <row r="90" spans="5:5">
      <c r="E90" s="201"/>
    </row>
    <row r="91" spans="5:5">
      <c r="E91" s="201"/>
    </row>
    <row r="92" spans="5:5">
      <c r="E92" s="201"/>
    </row>
    <row r="93" spans="5:5">
      <c r="E93" s="201"/>
    </row>
    <row r="94" spans="5:5">
      <c r="E94" s="201"/>
    </row>
    <row r="95" spans="5:5">
      <c r="E95" s="201"/>
    </row>
    <row r="96" spans="5:5">
      <c r="E96" s="201"/>
    </row>
    <row r="97" spans="1:7">
      <c r="E97" s="201"/>
    </row>
    <row r="98" spans="1:7">
      <c r="E98" s="201"/>
    </row>
    <row r="99" spans="1:7">
      <c r="E99" s="201"/>
    </row>
    <row r="100" spans="1:7">
      <c r="E100" s="201"/>
    </row>
    <row r="101" spans="1:7">
      <c r="E101" s="201"/>
    </row>
    <row r="102" spans="1:7">
      <c r="E102" s="201"/>
    </row>
    <row r="103" spans="1:7">
      <c r="E103" s="201"/>
    </row>
    <row r="104" spans="1:7">
      <c r="E104" s="201"/>
    </row>
    <row r="105" spans="1:7">
      <c r="E105" s="201"/>
    </row>
    <row r="106" spans="1:7">
      <c r="E106" s="201"/>
    </row>
    <row r="107" spans="1:7">
      <c r="A107" s="249"/>
      <c r="B107" s="249"/>
    </row>
    <row r="108" spans="1:7">
      <c r="C108" s="250"/>
      <c r="D108" s="250"/>
      <c r="E108" s="251"/>
      <c r="F108" s="250"/>
      <c r="G108" s="252"/>
    </row>
    <row r="109" spans="1:7">
      <c r="A109" s="249"/>
      <c r="B109" s="249"/>
    </row>
  </sheetData>
  <sheetProtection algorithmName="SHA-512" hashValue="nbYsFqYTI6HjEU8KoYGq1ae3vjazYhA5cgPUaYld7WBxN7++KURG2qVRYm5QC3t1k2TH65/HKtIKerdJTZVzfw==" saltValue="/rpEu8CLvmrsbdxBLb5dKA==" spinCount="100000" sheet="1" objects="1" scenarios="1" selectLockedCells="1"/>
  <mergeCells count="14">
    <mergeCell ref="C12:G12"/>
    <mergeCell ref="A1:G1"/>
    <mergeCell ref="A3:B3"/>
    <mergeCell ref="A4:B4"/>
    <mergeCell ref="E4:G4"/>
    <mergeCell ref="C9:D9"/>
    <mergeCell ref="C31:G31"/>
    <mergeCell ref="C32:D32"/>
    <mergeCell ref="C13:D13"/>
    <mergeCell ref="C16:G16"/>
    <mergeCell ref="C17:D17"/>
    <mergeCell ref="C21:D21"/>
    <mergeCell ref="C25:D25"/>
    <mergeCell ref="C27:D2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activeCell="I16" sqref="I16:J16"/>
      <selection pane="bottomLeft" activeCell="F11" sqref="F11"/>
    </sheetView>
  </sheetViews>
  <sheetFormatPr baseColWidth="10" defaultColWidth="8.83203125" defaultRowHeight="13" outlineLevelRow="1"/>
  <cols>
    <col min="1" max="1" width="3.5" customWidth="1"/>
    <col min="2" max="2" width="12.5" style="79" customWidth="1"/>
    <col min="3" max="3" width="38.33203125" style="79" customWidth="1"/>
    <col min="4" max="4" width="4.83203125" customWidth="1"/>
    <col min="5" max="5" width="10.5" customWidth="1"/>
    <col min="6" max="6" width="9.8320312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361" t="s">
        <v>6</v>
      </c>
      <c r="B1" s="361"/>
      <c r="C1" s="361"/>
      <c r="D1" s="361"/>
      <c r="E1" s="361"/>
      <c r="F1" s="361"/>
      <c r="G1" s="361"/>
      <c r="AG1" t="s">
        <v>117</v>
      </c>
    </row>
    <row r="2" spans="1:60" ht="25" customHeight="1">
      <c r="A2" s="132" t="s">
        <v>7</v>
      </c>
      <c r="B2" s="69" t="s">
        <v>42</v>
      </c>
      <c r="C2" s="362" t="s">
        <v>43</v>
      </c>
      <c r="D2" s="363"/>
      <c r="E2" s="363"/>
      <c r="F2" s="363"/>
      <c r="G2" s="364"/>
      <c r="AG2" t="s">
        <v>118</v>
      </c>
    </row>
    <row r="3" spans="1:60" ht="25" customHeight="1">
      <c r="A3" s="132" t="s">
        <v>8</v>
      </c>
      <c r="B3" s="69" t="s">
        <v>52</v>
      </c>
      <c r="C3" s="362" t="s">
        <v>53</v>
      </c>
      <c r="D3" s="363"/>
      <c r="E3" s="363"/>
      <c r="F3" s="363"/>
      <c r="G3" s="364"/>
      <c r="AC3" s="79" t="s">
        <v>118</v>
      </c>
      <c r="AG3" t="s">
        <v>119</v>
      </c>
    </row>
    <row r="4" spans="1:60" ht="25" customHeight="1">
      <c r="A4" s="133" t="s">
        <v>9</v>
      </c>
      <c r="B4" s="134" t="s">
        <v>47</v>
      </c>
      <c r="C4" s="365" t="s">
        <v>51</v>
      </c>
      <c r="D4" s="366"/>
      <c r="E4" s="366"/>
      <c r="F4" s="366"/>
      <c r="G4" s="367"/>
      <c r="AG4" t="s">
        <v>120</v>
      </c>
    </row>
    <row r="5" spans="1:60">
      <c r="D5" s="131"/>
    </row>
    <row r="6" spans="1:60" ht="42">
      <c r="A6" s="136" t="s">
        <v>121</v>
      </c>
      <c r="B6" s="138" t="s">
        <v>122</v>
      </c>
      <c r="C6" s="138" t="s">
        <v>123</v>
      </c>
      <c r="D6" s="137" t="s">
        <v>124</v>
      </c>
      <c r="E6" s="136" t="s">
        <v>125</v>
      </c>
      <c r="F6" s="135" t="s">
        <v>126</v>
      </c>
      <c r="G6" s="136" t="s">
        <v>30</v>
      </c>
      <c r="H6" s="139" t="s">
        <v>31</v>
      </c>
      <c r="I6" s="139" t="s">
        <v>127</v>
      </c>
      <c r="J6" s="139" t="s">
        <v>32</v>
      </c>
      <c r="K6" s="139" t="s">
        <v>128</v>
      </c>
      <c r="L6" s="139" t="s">
        <v>129</v>
      </c>
      <c r="M6" s="139" t="s">
        <v>130</v>
      </c>
      <c r="N6" s="139" t="s">
        <v>131</v>
      </c>
      <c r="O6" s="139" t="s">
        <v>132</v>
      </c>
      <c r="P6" s="139" t="s">
        <v>133</v>
      </c>
      <c r="Q6" s="139" t="s">
        <v>134</v>
      </c>
      <c r="R6" s="139" t="s">
        <v>135</v>
      </c>
      <c r="S6" s="139" t="s">
        <v>136</v>
      </c>
      <c r="T6" s="139" t="s">
        <v>137</v>
      </c>
      <c r="U6" s="139" t="s">
        <v>138</v>
      </c>
      <c r="V6" s="139" t="s">
        <v>139</v>
      </c>
      <c r="W6" s="139" t="s">
        <v>140</v>
      </c>
      <c r="X6" s="139" t="s">
        <v>141</v>
      </c>
    </row>
    <row r="7" spans="1:60" hidden="1">
      <c r="A7" s="5"/>
      <c r="B7" s="6"/>
      <c r="C7" s="6"/>
      <c r="D7" s="8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ht="14">
      <c r="A8" s="155" t="s">
        <v>142</v>
      </c>
      <c r="B8" s="156" t="s">
        <v>58</v>
      </c>
      <c r="C8" s="172" t="s">
        <v>59</v>
      </c>
      <c r="D8" s="157"/>
      <c r="E8" s="158"/>
      <c r="F8" s="159"/>
      <c r="G8" s="160">
        <f>SUMIF(AG9:AG12,"&lt;&gt;NOR",G9:G12)</f>
        <v>0</v>
      </c>
      <c r="H8" s="154"/>
      <c r="I8" s="154">
        <f>SUM(I9:I12)</f>
        <v>0</v>
      </c>
      <c r="J8" s="154"/>
      <c r="K8" s="154">
        <f>SUM(K9:K12)</f>
        <v>7701.45</v>
      </c>
      <c r="L8" s="154"/>
      <c r="M8" s="154">
        <f>SUM(M9:M12)</f>
        <v>0</v>
      </c>
      <c r="N8" s="154"/>
      <c r="O8" s="154">
        <f>SUM(O9:O12)</f>
        <v>0</v>
      </c>
      <c r="P8" s="154"/>
      <c r="Q8" s="154">
        <f>SUM(Q9:Q12)</f>
        <v>0</v>
      </c>
      <c r="R8" s="154"/>
      <c r="S8" s="154"/>
      <c r="T8" s="154"/>
      <c r="U8" s="154"/>
      <c r="V8" s="154">
        <f>SUM(V9:V12)</f>
        <v>8.4</v>
      </c>
      <c r="W8" s="154"/>
      <c r="X8" s="154"/>
      <c r="AG8" t="s">
        <v>143</v>
      </c>
    </row>
    <row r="9" spans="1:60" outlineLevel="1">
      <c r="A9" s="161">
        <v>1</v>
      </c>
      <c r="B9" s="162" t="s">
        <v>640</v>
      </c>
      <c r="C9" s="173" t="s">
        <v>641</v>
      </c>
      <c r="D9" s="163" t="s">
        <v>334</v>
      </c>
      <c r="E9" s="164">
        <v>14</v>
      </c>
      <c r="F9" s="284">
        <v>0</v>
      </c>
      <c r="G9" s="165">
        <f>ROUND(E9*F9,2)</f>
        <v>0</v>
      </c>
      <c r="H9" s="145">
        <v>0</v>
      </c>
      <c r="I9" s="145">
        <f>ROUND(E9*H9,2)</f>
        <v>0</v>
      </c>
      <c r="J9" s="145">
        <v>550</v>
      </c>
      <c r="K9" s="145">
        <f>ROUND(E9*J9,2)</f>
        <v>7700</v>
      </c>
      <c r="L9" s="145">
        <v>21</v>
      </c>
      <c r="M9" s="145">
        <f>G9*(1+L9/100)</f>
        <v>0</v>
      </c>
      <c r="N9" s="145">
        <v>0</v>
      </c>
      <c r="O9" s="145">
        <f>ROUND(E9*N9,2)</f>
        <v>0</v>
      </c>
      <c r="P9" s="145">
        <v>0</v>
      </c>
      <c r="Q9" s="145">
        <f>ROUND(E9*P9,2)</f>
        <v>0</v>
      </c>
      <c r="R9" s="145"/>
      <c r="S9" s="145" t="s">
        <v>147</v>
      </c>
      <c r="T9" s="145" t="s">
        <v>309</v>
      </c>
      <c r="U9" s="145">
        <v>0.6</v>
      </c>
      <c r="V9" s="145">
        <f>ROUND(E9*U9,2)</f>
        <v>8.4</v>
      </c>
      <c r="W9" s="145"/>
      <c r="X9" s="145" t="s">
        <v>148</v>
      </c>
      <c r="Y9" s="140"/>
      <c r="Z9" s="140"/>
      <c r="AA9" s="140"/>
      <c r="AB9" s="140"/>
      <c r="AC9" s="140"/>
      <c r="AD9" s="140"/>
      <c r="AE9" s="140"/>
      <c r="AF9" s="140"/>
      <c r="AG9" s="140" t="s">
        <v>149</v>
      </c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>
      <c r="A10" s="143"/>
      <c r="B10" s="144"/>
      <c r="C10" s="174" t="s">
        <v>642</v>
      </c>
      <c r="D10" s="146"/>
      <c r="E10" s="147">
        <v>14</v>
      </c>
      <c r="F10" s="28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0"/>
      <c r="Z10" s="140"/>
      <c r="AA10" s="140"/>
      <c r="AB10" s="140"/>
      <c r="AC10" s="140"/>
      <c r="AD10" s="140"/>
      <c r="AE10" s="140"/>
      <c r="AF10" s="140"/>
      <c r="AG10" s="140" t="s">
        <v>151</v>
      </c>
      <c r="AH10" s="140">
        <v>0</v>
      </c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>
      <c r="A11" s="161">
        <v>2</v>
      </c>
      <c r="B11" s="162" t="s">
        <v>643</v>
      </c>
      <c r="C11" s="173" t="s">
        <v>644</v>
      </c>
      <c r="D11" s="163" t="s">
        <v>216</v>
      </c>
      <c r="E11" s="164">
        <v>0.14837</v>
      </c>
      <c r="F11" s="284">
        <v>0</v>
      </c>
      <c r="G11" s="165">
        <f>ROUND(E11*F11,2)</f>
        <v>0</v>
      </c>
      <c r="H11" s="145">
        <v>0</v>
      </c>
      <c r="I11" s="145">
        <f>ROUND(E11*H11,2)</f>
        <v>0</v>
      </c>
      <c r="J11" s="145">
        <v>9.8000000000000007</v>
      </c>
      <c r="K11" s="145">
        <f>ROUND(E11*J11,2)</f>
        <v>1.45</v>
      </c>
      <c r="L11" s="145">
        <v>21</v>
      </c>
      <c r="M11" s="145"/>
      <c r="N11" s="145">
        <v>0</v>
      </c>
      <c r="O11" s="145">
        <f>ROUND(E11*N11,2)</f>
        <v>0</v>
      </c>
      <c r="P11" s="145">
        <v>0</v>
      </c>
      <c r="Q11" s="145">
        <f>ROUND(E11*P11,2)</f>
        <v>0</v>
      </c>
      <c r="R11" s="145"/>
      <c r="S11" s="145" t="s">
        <v>147</v>
      </c>
      <c r="T11" s="145" t="s">
        <v>147</v>
      </c>
      <c r="U11" s="145">
        <v>8.0000000000000002E-3</v>
      </c>
      <c r="V11" s="145">
        <f>ROUND(E11*U11,2)</f>
        <v>0</v>
      </c>
      <c r="W11" s="145"/>
      <c r="X11" s="145" t="s">
        <v>148</v>
      </c>
      <c r="Y11" s="140"/>
      <c r="Z11" s="140"/>
      <c r="AA11" s="140"/>
      <c r="AB11" s="140"/>
      <c r="AC11" s="140"/>
      <c r="AD11" s="140"/>
      <c r="AE11" s="140"/>
      <c r="AF11" s="140"/>
      <c r="AG11" s="140" t="s">
        <v>149</v>
      </c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>
      <c r="A12" s="143"/>
      <c r="B12" s="144"/>
      <c r="C12" s="174" t="s">
        <v>645</v>
      </c>
      <c r="D12" s="146"/>
      <c r="E12" s="147">
        <v>0.14837</v>
      </c>
      <c r="F12" s="28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0"/>
      <c r="Z12" s="140"/>
      <c r="AA12" s="140"/>
      <c r="AB12" s="140"/>
      <c r="AC12" s="140"/>
      <c r="AD12" s="140"/>
      <c r="AE12" s="140"/>
      <c r="AF12" s="140"/>
      <c r="AG12" s="140" t="s">
        <v>151</v>
      </c>
      <c r="AH12" s="140">
        <v>0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ht="14">
      <c r="A13" s="155" t="s">
        <v>142</v>
      </c>
      <c r="B13" s="156" t="s">
        <v>62</v>
      </c>
      <c r="C13" s="172" t="s">
        <v>63</v>
      </c>
      <c r="D13" s="157"/>
      <c r="E13" s="158"/>
      <c r="F13" s="287"/>
      <c r="G13" s="160">
        <f>SUMIF(AG14:AG17,"&lt;&gt;NOR",G14:G17)</f>
        <v>0</v>
      </c>
      <c r="H13" s="154"/>
      <c r="I13" s="154">
        <f>SUM(I14:I17)</f>
        <v>6125.28</v>
      </c>
      <c r="J13" s="154"/>
      <c r="K13" s="154">
        <f>SUM(K14:K17)</f>
        <v>2547.7199999999998</v>
      </c>
      <c r="L13" s="154"/>
      <c r="M13" s="154">
        <f>SUM(M14:M17)</f>
        <v>0</v>
      </c>
      <c r="N13" s="154"/>
      <c r="O13" s="154">
        <f>SUM(O14:O17)</f>
        <v>0.19</v>
      </c>
      <c r="P13" s="154"/>
      <c r="Q13" s="154">
        <f>SUM(Q14:Q17)</f>
        <v>0</v>
      </c>
      <c r="R13" s="154"/>
      <c r="S13" s="154"/>
      <c r="T13" s="154"/>
      <c r="U13" s="154"/>
      <c r="V13" s="154">
        <f>SUM(V14:V17)</f>
        <v>6.16</v>
      </c>
      <c r="W13" s="154"/>
      <c r="X13" s="154"/>
      <c r="AG13" t="s">
        <v>143</v>
      </c>
    </row>
    <row r="14" spans="1:60" outlineLevel="1">
      <c r="A14" s="161">
        <v>3</v>
      </c>
      <c r="B14" s="162" t="s">
        <v>646</v>
      </c>
      <c r="C14" s="173" t="s">
        <v>647</v>
      </c>
      <c r="D14" s="163" t="s">
        <v>334</v>
      </c>
      <c r="E14" s="164">
        <v>14</v>
      </c>
      <c r="F14" s="284">
        <v>0</v>
      </c>
      <c r="G14" s="165">
        <f>ROUND(E14*F14,2)</f>
        <v>0</v>
      </c>
      <c r="H14" s="145">
        <v>5.52</v>
      </c>
      <c r="I14" s="145">
        <f>ROUND(E14*H14,2)</f>
        <v>77.28</v>
      </c>
      <c r="J14" s="145">
        <v>181.98</v>
      </c>
      <c r="K14" s="145">
        <f>ROUND(E14*J14,2)</f>
        <v>2547.7199999999998</v>
      </c>
      <c r="L14" s="145">
        <v>21</v>
      </c>
      <c r="M14" s="145">
        <f>G14*(1+L14/100)</f>
        <v>0</v>
      </c>
      <c r="N14" s="145">
        <v>4.6800000000000001E-3</v>
      </c>
      <c r="O14" s="145">
        <f>ROUND(E14*N14,2)</f>
        <v>7.0000000000000007E-2</v>
      </c>
      <c r="P14" s="145">
        <v>0</v>
      </c>
      <c r="Q14" s="145">
        <f>ROUND(E14*P14,2)</f>
        <v>0</v>
      </c>
      <c r="R14" s="145"/>
      <c r="S14" s="145" t="s">
        <v>147</v>
      </c>
      <c r="T14" s="145" t="s">
        <v>147</v>
      </c>
      <c r="U14" s="145">
        <v>0.44</v>
      </c>
      <c r="V14" s="145">
        <f>ROUND(E14*U14,2)</f>
        <v>6.16</v>
      </c>
      <c r="W14" s="145"/>
      <c r="X14" s="145" t="s">
        <v>148</v>
      </c>
      <c r="Y14" s="140"/>
      <c r="Z14" s="140"/>
      <c r="AA14" s="140"/>
      <c r="AB14" s="140"/>
      <c r="AC14" s="140"/>
      <c r="AD14" s="140"/>
      <c r="AE14" s="140"/>
      <c r="AF14" s="140"/>
      <c r="AG14" s="140" t="s">
        <v>149</v>
      </c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outlineLevel="1">
      <c r="A15" s="143"/>
      <c r="B15" s="144"/>
      <c r="C15" s="174" t="s">
        <v>648</v>
      </c>
      <c r="D15" s="146"/>
      <c r="E15" s="147">
        <v>14</v>
      </c>
      <c r="F15" s="28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0"/>
      <c r="Z15" s="140"/>
      <c r="AA15" s="140"/>
      <c r="AB15" s="140"/>
      <c r="AC15" s="140"/>
      <c r="AD15" s="140"/>
      <c r="AE15" s="140"/>
      <c r="AF15" s="140"/>
      <c r="AG15" s="140" t="s">
        <v>151</v>
      </c>
      <c r="AH15" s="140">
        <v>0</v>
      </c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ht="24" outlineLevel="1">
      <c r="A16" s="161">
        <v>4</v>
      </c>
      <c r="B16" s="162" t="s">
        <v>649</v>
      </c>
      <c r="C16" s="173" t="s">
        <v>650</v>
      </c>
      <c r="D16" s="163" t="s">
        <v>334</v>
      </c>
      <c r="E16" s="164">
        <v>14</v>
      </c>
      <c r="F16" s="284">
        <v>0</v>
      </c>
      <c r="G16" s="165">
        <f>ROUND(E16*F16,2)</f>
        <v>0</v>
      </c>
      <c r="H16" s="145">
        <v>432</v>
      </c>
      <c r="I16" s="145">
        <f>ROUND(E16*H16,2)</f>
        <v>6048</v>
      </c>
      <c r="J16" s="145">
        <v>0</v>
      </c>
      <c r="K16" s="145">
        <f>ROUND(E16*J16,2)</f>
        <v>0</v>
      </c>
      <c r="L16" s="145">
        <v>21</v>
      </c>
      <c r="M16" s="145">
        <f>G16*(1+L16/100)</f>
        <v>0</v>
      </c>
      <c r="N16" s="145">
        <v>8.2500000000000004E-3</v>
      </c>
      <c r="O16" s="145">
        <f>ROUND(E16*N16,2)</f>
        <v>0.12</v>
      </c>
      <c r="P16" s="145">
        <v>0</v>
      </c>
      <c r="Q16" s="145">
        <f>ROUND(E16*P16,2)</f>
        <v>0</v>
      </c>
      <c r="R16" s="145" t="s">
        <v>170</v>
      </c>
      <c r="S16" s="145" t="s">
        <v>147</v>
      </c>
      <c r="T16" s="145" t="s">
        <v>147</v>
      </c>
      <c r="U16" s="145">
        <v>0</v>
      </c>
      <c r="V16" s="145">
        <f>ROUND(E16*U16,2)</f>
        <v>0</v>
      </c>
      <c r="W16" s="145"/>
      <c r="X16" s="145" t="s">
        <v>171</v>
      </c>
      <c r="Y16" s="140"/>
      <c r="Z16" s="140"/>
      <c r="AA16" s="140"/>
      <c r="AB16" s="140"/>
      <c r="AC16" s="140"/>
      <c r="AD16" s="140"/>
      <c r="AE16" s="140"/>
      <c r="AF16" s="140"/>
      <c r="AG16" s="140" t="s">
        <v>172</v>
      </c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>
      <c r="A17" s="143"/>
      <c r="B17" s="144"/>
      <c r="C17" s="174" t="s">
        <v>648</v>
      </c>
      <c r="D17" s="146"/>
      <c r="E17" s="147">
        <v>14</v>
      </c>
      <c r="F17" s="28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0"/>
      <c r="Z17" s="140"/>
      <c r="AA17" s="140"/>
      <c r="AB17" s="140"/>
      <c r="AC17" s="140"/>
      <c r="AD17" s="140"/>
      <c r="AE17" s="140"/>
      <c r="AF17" s="140"/>
      <c r="AG17" s="140" t="s">
        <v>151</v>
      </c>
      <c r="AH17" s="140">
        <v>0</v>
      </c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ht="14">
      <c r="A18" s="155" t="s">
        <v>142</v>
      </c>
      <c r="B18" s="156" t="s">
        <v>86</v>
      </c>
      <c r="C18" s="172" t="s">
        <v>87</v>
      </c>
      <c r="D18" s="157"/>
      <c r="E18" s="158"/>
      <c r="F18" s="287"/>
      <c r="G18" s="160">
        <f>SUMIF(AG19:AG19,"&lt;&gt;NOR",G19:G19)</f>
        <v>0</v>
      </c>
      <c r="H18" s="154"/>
      <c r="I18" s="154">
        <f>SUM(I19:I19)</f>
        <v>0</v>
      </c>
      <c r="J18" s="154"/>
      <c r="K18" s="154">
        <f>SUM(K19:K19)</f>
        <v>98.84</v>
      </c>
      <c r="L18" s="154"/>
      <c r="M18" s="154">
        <f>SUM(M19:M19)</f>
        <v>0</v>
      </c>
      <c r="N18" s="154"/>
      <c r="O18" s="154">
        <f>SUM(O19:O19)</f>
        <v>0</v>
      </c>
      <c r="P18" s="154"/>
      <c r="Q18" s="154">
        <f>SUM(Q19:Q19)</f>
        <v>0</v>
      </c>
      <c r="R18" s="154"/>
      <c r="S18" s="154"/>
      <c r="T18" s="154"/>
      <c r="U18" s="154"/>
      <c r="V18" s="154">
        <f>SUM(V19:V19)</f>
        <v>0.18</v>
      </c>
      <c r="W18" s="154"/>
      <c r="X18" s="154"/>
      <c r="AG18" t="s">
        <v>143</v>
      </c>
    </row>
    <row r="19" spans="1:60" outlineLevel="1">
      <c r="A19" s="166">
        <v>5</v>
      </c>
      <c r="B19" s="167" t="s">
        <v>651</v>
      </c>
      <c r="C19" s="179" t="s">
        <v>652</v>
      </c>
      <c r="D19" s="168" t="s">
        <v>167</v>
      </c>
      <c r="E19" s="169">
        <v>0.18101999999999999</v>
      </c>
      <c r="F19" s="286">
        <v>0</v>
      </c>
      <c r="G19" s="170">
        <f>ROUND(E19*F19,2)</f>
        <v>0</v>
      </c>
      <c r="H19" s="145">
        <v>0</v>
      </c>
      <c r="I19" s="145">
        <f>ROUND(E19*H19,2)</f>
        <v>0</v>
      </c>
      <c r="J19" s="145">
        <v>546</v>
      </c>
      <c r="K19" s="145">
        <f>ROUND(E19*J19,2)</f>
        <v>98.84</v>
      </c>
      <c r="L19" s="145">
        <v>21</v>
      </c>
      <c r="M19" s="145">
        <f>G19*(1+L19/100)</f>
        <v>0</v>
      </c>
      <c r="N19" s="145">
        <v>0</v>
      </c>
      <c r="O19" s="145">
        <f>ROUND(E19*N19,2)</f>
        <v>0</v>
      </c>
      <c r="P19" s="145">
        <v>0</v>
      </c>
      <c r="Q19" s="145">
        <f>ROUND(E19*P19,2)</f>
        <v>0</v>
      </c>
      <c r="R19" s="145"/>
      <c r="S19" s="145" t="s">
        <v>147</v>
      </c>
      <c r="T19" s="145" t="s">
        <v>147</v>
      </c>
      <c r="U19" s="145">
        <v>1.0009999999999999</v>
      </c>
      <c r="V19" s="145">
        <f>ROUND(E19*U19,2)</f>
        <v>0.18</v>
      </c>
      <c r="W19" s="145"/>
      <c r="X19" s="145" t="s">
        <v>400</v>
      </c>
      <c r="Y19" s="140"/>
      <c r="Z19" s="140"/>
      <c r="AA19" s="140"/>
      <c r="AB19" s="140"/>
      <c r="AC19" s="140"/>
      <c r="AD19" s="140"/>
      <c r="AE19" s="140"/>
      <c r="AF19" s="140"/>
      <c r="AG19" s="140" t="s">
        <v>401</v>
      </c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ht="14">
      <c r="A20" s="155" t="s">
        <v>142</v>
      </c>
      <c r="B20" s="156" t="s">
        <v>96</v>
      </c>
      <c r="C20" s="172" t="s">
        <v>97</v>
      </c>
      <c r="D20" s="157"/>
      <c r="E20" s="158"/>
      <c r="F20" s="287"/>
      <c r="G20" s="160">
        <f>SUMIF(AG21:AG26,"&lt;&gt;NOR",G21:G26)</f>
        <v>0</v>
      </c>
      <c r="H20" s="154"/>
      <c r="I20" s="154">
        <f>SUM(I21:I26)</f>
        <v>2325.69</v>
      </c>
      <c r="J20" s="154"/>
      <c r="K20" s="154">
        <f>SUM(K21:K26)</f>
        <v>64802.909999999996</v>
      </c>
      <c r="L20" s="154"/>
      <c r="M20" s="154">
        <f>SUM(M21:M26)</f>
        <v>0</v>
      </c>
      <c r="N20" s="154"/>
      <c r="O20" s="154">
        <f>SUM(O21:O26)</f>
        <v>0.04</v>
      </c>
      <c r="P20" s="154"/>
      <c r="Q20" s="154">
        <f>SUM(Q21:Q26)</f>
        <v>0</v>
      </c>
      <c r="R20" s="154"/>
      <c r="S20" s="154"/>
      <c r="T20" s="154"/>
      <c r="U20" s="154"/>
      <c r="V20" s="154">
        <f>SUM(V21:V26)</f>
        <v>8.31</v>
      </c>
      <c r="W20" s="154"/>
      <c r="X20" s="154"/>
      <c r="AG20" t="s">
        <v>143</v>
      </c>
    </row>
    <row r="21" spans="1:60" ht="24" outlineLevel="1">
      <c r="A21" s="161">
        <v>6</v>
      </c>
      <c r="B21" s="162" t="s">
        <v>653</v>
      </c>
      <c r="C21" s="173" t="s">
        <v>654</v>
      </c>
      <c r="D21" s="163" t="s">
        <v>230</v>
      </c>
      <c r="E21" s="164">
        <v>27.7</v>
      </c>
      <c r="F21" s="284">
        <v>0</v>
      </c>
      <c r="G21" s="165">
        <f>ROUND(E21*F21,2)</f>
        <v>0</v>
      </c>
      <c r="H21" s="145">
        <v>83.96</v>
      </c>
      <c r="I21" s="145">
        <f>ROUND(E21*H21,2)</f>
        <v>2325.69</v>
      </c>
      <c r="J21" s="145">
        <v>130.54</v>
      </c>
      <c r="K21" s="145">
        <f>ROUND(E21*J21,2)</f>
        <v>3615.96</v>
      </c>
      <c r="L21" s="145">
        <v>21</v>
      </c>
      <c r="M21" s="145">
        <f>G21*(1+L21/100)</f>
        <v>0</v>
      </c>
      <c r="N21" s="145">
        <v>1.48E-3</v>
      </c>
      <c r="O21" s="145">
        <f>ROUND(E21*N21,2)</f>
        <v>0.04</v>
      </c>
      <c r="P21" s="145">
        <v>0</v>
      </c>
      <c r="Q21" s="145">
        <f>ROUND(E21*P21,2)</f>
        <v>0</v>
      </c>
      <c r="R21" s="145"/>
      <c r="S21" s="145" t="s">
        <v>147</v>
      </c>
      <c r="T21" s="145" t="s">
        <v>147</v>
      </c>
      <c r="U21" s="145">
        <v>0.3</v>
      </c>
      <c r="V21" s="145">
        <f>ROUND(E21*U21,2)</f>
        <v>8.31</v>
      </c>
      <c r="W21" s="145"/>
      <c r="X21" s="145" t="s">
        <v>148</v>
      </c>
      <c r="Y21" s="140"/>
      <c r="Z21" s="140"/>
      <c r="AA21" s="140"/>
      <c r="AB21" s="140"/>
      <c r="AC21" s="140"/>
      <c r="AD21" s="140"/>
      <c r="AE21" s="140"/>
      <c r="AF21" s="140"/>
      <c r="AG21" s="140" t="s">
        <v>149</v>
      </c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>
      <c r="A22" s="143"/>
      <c r="B22" s="144"/>
      <c r="C22" s="174" t="s">
        <v>655</v>
      </c>
      <c r="D22" s="146"/>
      <c r="E22" s="147">
        <v>9.8000000000000007</v>
      </c>
      <c r="F22" s="28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0"/>
      <c r="Z22" s="140"/>
      <c r="AA22" s="140"/>
      <c r="AB22" s="140"/>
      <c r="AC22" s="140"/>
      <c r="AD22" s="140"/>
      <c r="AE22" s="140"/>
      <c r="AF22" s="140"/>
      <c r="AG22" s="140" t="s">
        <v>151</v>
      </c>
      <c r="AH22" s="140">
        <v>0</v>
      </c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outlineLevel="1">
      <c r="A23" s="143"/>
      <c r="B23" s="144"/>
      <c r="C23" s="174" t="s">
        <v>656</v>
      </c>
      <c r="D23" s="146"/>
      <c r="E23" s="147">
        <v>17.899999999999999</v>
      </c>
      <c r="F23" s="28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0"/>
      <c r="Z23" s="140"/>
      <c r="AA23" s="140"/>
      <c r="AB23" s="140"/>
      <c r="AC23" s="140"/>
      <c r="AD23" s="140"/>
      <c r="AE23" s="140"/>
      <c r="AF23" s="140"/>
      <c r="AG23" s="140" t="s">
        <v>151</v>
      </c>
      <c r="AH23" s="140">
        <v>0</v>
      </c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>
      <c r="A24" s="166">
        <v>7</v>
      </c>
      <c r="B24" s="167" t="s">
        <v>657</v>
      </c>
      <c r="C24" s="179" t="s">
        <v>658</v>
      </c>
      <c r="D24" s="168" t="s">
        <v>334</v>
      </c>
      <c r="E24" s="169">
        <v>1</v>
      </c>
      <c r="F24" s="286">
        <v>0</v>
      </c>
      <c r="G24" s="170">
        <f>ROUND(E24*F24,2)</f>
        <v>0</v>
      </c>
      <c r="H24" s="145">
        <v>0</v>
      </c>
      <c r="I24" s="145">
        <f>ROUND(E24*H24,2)</f>
        <v>0</v>
      </c>
      <c r="J24" s="145">
        <v>30000</v>
      </c>
      <c r="K24" s="145">
        <f>ROUND(E24*J24,2)</f>
        <v>30000</v>
      </c>
      <c r="L24" s="145">
        <v>21</v>
      </c>
      <c r="M24" s="145">
        <f>G24*(1+L24/100)</f>
        <v>0</v>
      </c>
      <c r="N24" s="145">
        <v>0</v>
      </c>
      <c r="O24" s="145">
        <f>ROUND(E24*N24,2)</f>
        <v>0</v>
      </c>
      <c r="P24" s="145">
        <v>0</v>
      </c>
      <c r="Q24" s="145">
        <f>ROUND(E24*P24,2)</f>
        <v>0</v>
      </c>
      <c r="R24" s="145"/>
      <c r="S24" s="145" t="s">
        <v>308</v>
      </c>
      <c r="T24" s="145" t="s">
        <v>309</v>
      </c>
      <c r="U24" s="145">
        <v>0</v>
      </c>
      <c r="V24" s="145">
        <f>ROUND(E24*U24,2)</f>
        <v>0</v>
      </c>
      <c r="W24" s="145"/>
      <c r="X24" s="145" t="s">
        <v>148</v>
      </c>
      <c r="Y24" s="140"/>
      <c r="Z24" s="140"/>
      <c r="AA24" s="140"/>
      <c r="AB24" s="140"/>
      <c r="AC24" s="140"/>
      <c r="AD24" s="140"/>
      <c r="AE24" s="140"/>
      <c r="AF24" s="140"/>
      <c r="AG24" s="140" t="s">
        <v>149</v>
      </c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>
      <c r="A25" s="166">
        <v>8</v>
      </c>
      <c r="B25" s="167" t="s">
        <v>659</v>
      </c>
      <c r="C25" s="179" t="s">
        <v>658</v>
      </c>
      <c r="D25" s="168" t="s">
        <v>334</v>
      </c>
      <c r="E25" s="169">
        <v>1</v>
      </c>
      <c r="F25" s="286">
        <v>0</v>
      </c>
      <c r="G25" s="170">
        <f>ROUND(E25*F25,2)</f>
        <v>0</v>
      </c>
      <c r="H25" s="145">
        <v>0</v>
      </c>
      <c r="I25" s="145">
        <f>ROUND(E25*H25,2)</f>
        <v>0</v>
      </c>
      <c r="J25" s="145">
        <v>30000</v>
      </c>
      <c r="K25" s="145">
        <f>ROUND(E25*J25,2)</f>
        <v>30000</v>
      </c>
      <c r="L25" s="145">
        <v>21</v>
      </c>
      <c r="M25" s="145">
        <f>G25*(1+L25/100)</f>
        <v>0</v>
      </c>
      <c r="N25" s="145">
        <v>0</v>
      </c>
      <c r="O25" s="145">
        <f>ROUND(E25*N25,2)</f>
        <v>0</v>
      </c>
      <c r="P25" s="145">
        <v>0</v>
      </c>
      <c r="Q25" s="145">
        <f>ROUND(E25*P25,2)</f>
        <v>0</v>
      </c>
      <c r="R25" s="145"/>
      <c r="S25" s="145" t="s">
        <v>308</v>
      </c>
      <c r="T25" s="145" t="s">
        <v>309</v>
      </c>
      <c r="U25" s="145">
        <v>0</v>
      </c>
      <c r="V25" s="145">
        <f>ROUND(E25*U25,2)</f>
        <v>0</v>
      </c>
      <c r="W25" s="145"/>
      <c r="X25" s="145" t="s">
        <v>148</v>
      </c>
      <c r="Y25" s="140"/>
      <c r="Z25" s="140"/>
      <c r="AA25" s="140"/>
      <c r="AB25" s="140"/>
      <c r="AC25" s="140"/>
      <c r="AD25" s="140"/>
      <c r="AE25" s="140"/>
      <c r="AF25" s="140"/>
      <c r="AG25" s="140" t="s">
        <v>149</v>
      </c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>
      <c r="A26" s="161">
        <v>9</v>
      </c>
      <c r="B26" s="162" t="s">
        <v>660</v>
      </c>
      <c r="C26" s="173" t="s">
        <v>661</v>
      </c>
      <c r="D26" s="163" t="s">
        <v>0</v>
      </c>
      <c r="E26" s="164">
        <v>659.41650000000004</v>
      </c>
      <c r="F26" s="284">
        <v>0</v>
      </c>
      <c r="G26" s="165">
        <f>ROUND(E26*F26,2)</f>
        <v>0</v>
      </c>
      <c r="H26" s="145">
        <v>0</v>
      </c>
      <c r="I26" s="145">
        <f>ROUND(E26*H26,2)</f>
        <v>0</v>
      </c>
      <c r="J26" s="145">
        <v>1.8</v>
      </c>
      <c r="K26" s="145">
        <f>ROUND(E26*J26,2)</f>
        <v>1186.95</v>
      </c>
      <c r="L26" s="145">
        <v>21</v>
      </c>
      <c r="M26" s="145">
        <f>G26*(1+L26/100)</f>
        <v>0</v>
      </c>
      <c r="N26" s="145">
        <v>0</v>
      </c>
      <c r="O26" s="145">
        <f>ROUND(E26*N26,2)</f>
        <v>0</v>
      </c>
      <c r="P26" s="145">
        <v>0</v>
      </c>
      <c r="Q26" s="145">
        <f>ROUND(E26*P26,2)</f>
        <v>0</v>
      </c>
      <c r="R26" s="145"/>
      <c r="S26" s="145" t="s">
        <v>147</v>
      </c>
      <c r="T26" s="145" t="s">
        <v>147</v>
      </c>
      <c r="U26" s="145">
        <v>0</v>
      </c>
      <c r="V26" s="145">
        <f>ROUND(E26*U26,2)</f>
        <v>0</v>
      </c>
      <c r="W26" s="145"/>
      <c r="X26" s="145" t="s">
        <v>400</v>
      </c>
      <c r="Y26" s="140"/>
      <c r="Z26" s="140"/>
      <c r="AA26" s="140"/>
      <c r="AB26" s="140"/>
      <c r="AC26" s="140"/>
      <c r="AD26" s="140"/>
      <c r="AE26" s="140"/>
      <c r="AF26" s="140"/>
      <c r="AG26" s="140" t="s">
        <v>401</v>
      </c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>
      <c r="A27" s="5"/>
      <c r="B27" s="6"/>
      <c r="C27" s="180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AE27">
        <v>15</v>
      </c>
      <c r="AF27">
        <v>21</v>
      </c>
    </row>
    <row r="28" spans="1:60">
      <c r="C28" s="181"/>
      <c r="D28" s="131"/>
      <c r="AG28" t="s">
        <v>542</v>
      </c>
    </row>
    <row r="29" spans="1:60" s="34" customFormat="1">
      <c r="B29" s="182"/>
      <c r="C29" s="182" t="s">
        <v>663</v>
      </c>
      <c r="D29" s="184"/>
      <c r="G29" s="185">
        <f>SUM(G20,G18,G13,G8)</f>
        <v>0</v>
      </c>
    </row>
    <row r="30" spans="1:60">
      <c r="D30" s="131"/>
    </row>
    <row r="31" spans="1:60">
      <c r="D31" s="131"/>
    </row>
    <row r="32" spans="1:60">
      <c r="D32" s="131"/>
    </row>
    <row r="33" spans="4:4">
      <c r="D33" s="131"/>
    </row>
    <row r="34" spans="4:4">
      <c r="D34" s="131"/>
    </row>
    <row r="35" spans="4:4">
      <c r="D35" s="131"/>
    </row>
    <row r="36" spans="4:4">
      <c r="D36" s="131"/>
    </row>
    <row r="37" spans="4:4">
      <c r="D37" s="131"/>
    </row>
    <row r="38" spans="4:4">
      <c r="D38" s="131"/>
    </row>
    <row r="39" spans="4:4">
      <c r="D39" s="131"/>
    </row>
    <row r="40" spans="4:4">
      <c r="D40" s="131"/>
    </row>
    <row r="41" spans="4:4">
      <c r="D41" s="131"/>
    </row>
    <row r="42" spans="4:4">
      <c r="D42" s="131"/>
    </row>
    <row r="43" spans="4:4">
      <c r="D43" s="131"/>
    </row>
    <row r="44" spans="4:4">
      <c r="D44" s="131"/>
    </row>
    <row r="45" spans="4:4">
      <c r="D45" s="131"/>
    </row>
    <row r="46" spans="4:4">
      <c r="D46" s="131"/>
    </row>
    <row r="47" spans="4:4">
      <c r="D47" s="131"/>
    </row>
    <row r="48" spans="4:4">
      <c r="D48" s="131"/>
    </row>
    <row r="49" spans="4:4">
      <c r="D49" s="131"/>
    </row>
    <row r="50" spans="4:4">
      <c r="D50" s="131"/>
    </row>
    <row r="51" spans="4:4">
      <c r="D51" s="131"/>
    </row>
    <row r="52" spans="4:4">
      <c r="D52" s="131"/>
    </row>
    <row r="53" spans="4:4">
      <c r="D53" s="131"/>
    </row>
    <row r="54" spans="4:4">
      <c r="D54" s="131"/>
    </row>
    <row r="55" spans="4:4">
      <c r="D55" s="131"/>
    </row>
    <row r="56" spans="4:4">
      <c r="D56" s="131"/>
    </row>
    <row r="57" spans="4:4">
      <c r="D57" s="131"/>
    </row>
    <row r="58" spans="4:4">
      <c r="D58" s="131"/>
    </row>
    <row r="59" spans="4:4">
      <c r="D59" s="131"/>
    </row>
    <row r="60" spans="4:4">
      <c r="D60" s="131"/>
    </row>
    <row r="61" spans="4:4">
      <c r="D61" s="131"/>
    </row>
    <row r="62" spans="4:4">
      <c r="D62" s="131"/>
    </row>
    <row r="63" spans="4:4">
      <c r="D63" s="131"/>
    </row>
    <row r="64" spans="4:4">
      <c r="D64" s="131"/>
    </row>
    <row r="65" spans="4:4">
      <c r="D65" s="131"/>
    </row>
    <row r="66" spans="4:4">
      <c r="D66" s="131"/>
    </row>
    <row r="67" spans="4:4">
      <c r="D67" s="131"/>
    </row>
    <row r="68" spans="4:4">
      <c r="D68" s="131"/>
    </row>
    <row r="69" spans="4:4">
      <c r="D69" s="131"/>
    </row>
    <row r="70" spans="4:4">
      <c r="D70" s="131"/>
    </row>
    <row r="71" spans="4:4">
      <c r="D71" s="131"/>
    </row>
    <row r="72" spans="4:4">
      <c r="D72" s="131"/>
    </row>
    <row r="73" spans="4:4">
      <c r="D73" s="131"/>
    </row>
    <row r="74" spans="4:4">
      <c r="D74" s="131"/>
    </row>
    <row r="75" spans="4:4">
      <c r="D75" s="131"/>
    </row>
    <row r="76" spans="4:4">
      <c r="D76" s="131"/>
    </row>
    <row r="77" spans="4:4">
      <c r="D77" s="131"/>
    </row>
    <row r="78" spans="4:4">
      <c r="D78" s="131"/>
    </row>
    <row r="79" spans="4:4">
      <c r="D79" s="131"/>
    </row>
    <row r="80" spans="4:4">
      <c r="D80" s="131"/>
    </row>
    <row r="81" spans="4:4">
      <c r="D81" s="131"/>
    </row>
    <row r="82" spans="4:4">
      <c r="D82" s="131"/>
    </row>
    <row r="83" spans="4:4">
      <c r="D83" s="131"/>
    </row>
    <row r="84" spans="4:4">
      <c r="D84" s="131"/>
    </row>
    <row r="85" spans="4:4">
      <c r="D85" s="131"/>
    </row>
    <row r="86" spans="4:4">
      <c r="D86" s="131"/>
    </row>
    <row r="87" spans="4:4">
      <c r="D87" s="131"/>
    </row>
    <row r="88" spans="4:4">
      <c r="D88" s="131"/>
    </row>
    <row r="89" spans="4:4">
      <c r="D89" s="131"/>
    </row>
    <row r="90" spans="4:4">
      <c r="D90" s="131"/>
    </row>
    <row r="91" spans="4:4">
      <c r="D91" s="131"/>
    </row>
    <row r="92" spans="4:4">
      <c r="D92" s="131"/>
    </row>
    <row r="93" spans="4:4">
      <c r="D93" s="131"/>
    </row>
    <row r="94" spans="4:4">
      <c r="D94" s="131"/>
    </row>
    <row r="95" spans="4:4">
      <c r="D95" s="131"/>
    </row>
    <row r="96" spans="4:4">
      <c r="D96" s="131"/>
    </row>
    <row r="97" spans="4:4">
      <c r="D97" s="131"/>
    </row>
    <row r="98" spans="4:4">
      <c r="D98" s="131"/>
    </row>
    <row r="99" spans="4:4">
      <c r="D99" s="131"/>
    </row>
    <row r="100" spans="4:4">
      <c r="D100" s="131"/>
    </row>
    <row r="101" spans="4:4">
      <c r="D101" s="131"/>
    </row>
    <row r="102" spans="4:4">
      <c r="D102" s="131"/>
    </row>
    <row r="103" spans="4:4">
      <c r="D103" s="131"/>
    </row>
    <row r="104" spans="4:4">
      <c r="D104" s="131"/>
    </row>
    <row r="105" spans="4:4">
      <c r="D105" s="131"/>
    </row>
    <row r="106" spans="4:4">
      <c r="D106" s="131"/>
    </row>
    <row r="107" spans="4:4">
      <c r="D107" s="131"/>
    </row>
    <row r="108" spans="4:4">
      <c r="D108" s="131"/>
    </row>
    <row r="109" spans="4:4">
      <c r="D109" s="131"/>
    </row>
    <row r="110" spans="4:4">
      <c r="D110" s="131"/>
    </row>
    <row r="111" spans="4:4">
      <c r="D111" s="131"/>
    </row>
    <row r="112" spans="4:4">
      <c r="D112" s="131"/>
    </row>
    <row r="113" spans="4:4">
      <c r="D113" s="131"/>
    </row>
    <row r="114" spans="4:4">
      <c r="D114" s="131"/>
    </row>
    <row r="115" spans="4:4">
      <c r="D115" s="131"/>
    </row>
    <row r="116" spans="4:4">
      <c r="D116" s="131"/>
    </row>
    <row r="117" spans="4:4">
      <c r="D117" s="131"/>
    </row>
    <row r="118" spans="4:4">
      <c r="D118" s="131"/>
    </row>
    <row r="119" spans="4:4">
      <c r="D119" s="131"/>
    </row>
    <row r="120" spans="4:4">
      <c r="D120" s="131"/>
    </row>
    <row r="121" spans="4:4">
      <c r="D121" s="131"/>
    </row>
    <row r="122" spans="4:4">
      <c r="D122" s="131"/>
    </row>
    <row r="123" spans="4:4">
      <c r="D123" s="131"/>
    </row>
    <row r="124" spans="4:4">
      <c r="D124" s="131"/>
    </row>
    <row r="125" spans="4:4">
      <c r="D125" s="131"/>
    </row>
    <row r="126" spans="4:4">
      <c r="D126" s="131"/>
    </row>
    <row r="127" spans="4:4">
      <c r="D127" s="131"/>
    </row>
    <row r="128" spans="4:4">
      <c r="D128" s="131"/>
    </row>
    <row r="129" spans="4:4">
      <c r="D129" s="131"/>
    </row>
    <row r="130" spans="4:4">
      <c r="D130" s="131"/>
    </row>
    <row r="131" spans="4:4">
      <c r="D131" s="131"/>
    </row>
    <row r="132" spans="4:4">
      <c r="D132" s="131"/>
    </row>
    <row r="133" spans="4:4">
      <c r="D133" s="131"/>
    </row>
    <row r="134" spans="4:4">
      <c r="D134" s="131"/>
    </row>
    <row r="135" spans="4:4">
      <c r="D135" s="131"/>
    </row>
    <row r="136" spans="4:4">
      <c r="D136" s="131"/>
    </row>
    <row r="137" spans="4:4">
      <c r="D137" s="131"/>
    </row>
    <row r="138" spans="4:4">
      <c r="D138" s="131"/>
    </row>
    <row r="139" spans="4:4">
      <c r="D139" s="131"/>
    </row>
    <row r="140" spans="4:4">
      <c r="D140" s="131"/>
    </row>
    <row r="141" spans="4:4">
      <c r="D141" s="131"/>
    </row>
    <row r="142" spans="4:4">
      <c r="D142" s="131"/>
    </row>
    <row r="143" spans="4:4">
      <c r="D143" s="131"/>
    </row>
    <row r="144" spans="4:4">
      <c r="D144" s="131"/>
    </row>
    <row r="145" spans="4:4">
      <c r="D145" s="131"/>
    </row>
    <row r="146" spans="4:4">
      <c r="D146" s="131"/>
    </row>
    <row r="147" spans="4:4">
      <c r="D147" s="131"/>
    </row>
    <row r="148" spans="4:4">
      <c r="D148" s="131"/>
    </row>
    <row r="149" spans="4:4">
      <c r="D149" s="131"/>
    </row>
    <row r="150" spans="4:4">
      <c r="D150" s="131"/>
    </row>
    <row r="151" spans="4:4">
      <c r="D151" s="131"/>
    </row>
    <row r="152" spans="4:4">
      <c r="D152" s="131"/>
    </row>
    <row r="153" spans="4:4">
      <c r="D153" s="131"/>
    </row>
    <row r="154" spans="4:4">
      <c r="D154" s="131"/>
    </row>
    <row r="155" spans="4:4">
      <c r="D155" s="131"/>
    </row>
    <row r="156" spans="4:4">
      <c r="D156" s="131"/>
    </row>
    <row r="157" spans="4:4">
      <c r="D157" s="131"/>
    </row>
    <row r="158" spans="4:4">
      <c r="D158" s="131"/>
    </row>
    <row r="159" spans="4:4">
      <c r="D159" s="131"/>
    </row>
    <row r="160" spans="4:4">
      <c r="D160" s="131"/>
    </row>
    <row r="161" spans="4:4">
      <c r="D161" s="131"/>
    </row>
    <row r="162" spans="4:4">
      <c r="D162" s="131"/>
    </row>
    <row r="163" spans="4:4">
      <c r="D163" s="131"/>
    </row>
    <row r="164" spans="4:4">
      <c r="D164" s="131"/>
    </row>
    <row r="165" spans="4:4">
      <c r="D165" s="131"/>
    </row>
    <row r="166" spans="4:4">
      <c r="D166" s="131"/>
    </row>
    <row r="167" spans="4:4">
      <c r="D167" s="131"/>
    </row>
    <row r="168" spans="4:4">
      <c r="D168" s="131"/>
    </row>
    <row r="169" spans="4:4">
      <c r="D169" s="131"/>
    </row>
    <row r="170" spans="4:4">
      <c r="D170" s="131"/>
    </row>
    <row r="171" spans="4:4">
      <c r="D171" s="131"/>
    </row>
    <row r="172" spans="4:4">
      <c r="D172" s="131"/>
    </row>
    <row r="173" spans="4:4">
      <c r="D173" s="131"/>
    </row>
    <row r="174" spans="4:4">
      <c r="D174" s="131"/>
    </row>
    <row r="175" spans="4:4">
      <c r="D175" s="131"/>
    </row>
    <row r="176" spans="4:4">
      <c r="D176" s="131"/>
    </row>
    <row r="177" spans="4:4">
      <c r="D177" s="131"/>
    </row>
    <row r="178" spans="4:4">
      <c r="D178" s="131"/>
    </row>
    <row r="179" spans="4:4">
      <c r="D179" s="131"/>
    </row>
    <row r="180" spans="4:4">
      <c r="D180" s="131"/>
    </row>
    <row r="181" spans="4:4">
      <c r="D181" s="131"/>
    </row>
    <row r="182" spans="4:4">
      <c r="D182" s="131"/>
    </row>
    <row r="183" spans="4:4">
      <c r="D183" s="131"/>
    </row>
    <row r="184" spans="4:4">
      <c r="D184" s="131"/>
    </row>
    <row r="185" spans="4:4">
      <c r="D185" s="131"/>
    </row>
    <row r="186" spans="4:4">
      <c r="D186" s="131"/>
    </row>
    <row r="187" spans="4:4">
      <c r="D187" s="131"/>
    </row>
    <row r="188" spans="4:4">
      <c r="D188" s="131"/>
    </row>
    <row r="189" spans="4:4">
      <c r="D189" s="131"/>
    </row>
    <row r="190" spans="4:4">
      <c r="D190" s="131"/>
    </row>
    <row r="191" spans="4:4">
      <c r="D191" s="131"/>
    </row>
    <row r="192" spans="4:4">
      <c r="D192" s="131"/>
    </row>
    <row r="193" spans="4:4">
      <c r="D193" s="131"/>
    </row>
    <row r="194" spans="4:4">
      <c r="D194" s="131"/>
    </row>
    <row r="195" spans="4:4">
      <c r="D195" s="131"/>
    </row>
    <row r="196" spans="4:4">
      <c r="D196" s="131"/>
    </row>
    <row r="197" spans="4:4">
      <c r="D197" s="131"/>
    </row>
    <row r="198" spans="4:4">
      <c r="D198" s="131"/>
    </row>
    <row r="199" spans="4:4">
      <c r="D199" s="131"/>
    </row>
    <row r="200" spans="4:4">
      <c r="D200" s="131"/>
    </row>
    <row r="201" spans="4:4">
      <c r="D201" s="131"/>
    </row>
    <row r="202" spans="4:4">
      <c r="D202" s="131"/>
    </row>
    <row r="203" spans="4:4">
      <c r="D203" s="131"/>
    </row>
    <row r="204" spans="4:4">
      <c r="D204" s="131"/>
    </row>
    <row r="205" spans="4:4">
      <c r="D205" s="131"/>
    </row>
    <row r="206" spans="4:4">
      <c r="D206" s="131"/>
    </row>
    <row r="207" spans="4:4">
      <c r="D207" s="131"/>
    </row>
    <row r="208" spans="4:4">
      <c r="D208" s="131"/>
    </row>
    <row r="209" spans="4:4">
      <c r="D209" s="131"/>
    </row>
    <row r="210" spans="4:4">
      <c r="D210" s="131"/>
    </row>
    <row r="211" spans="4:4">
      <c r="D211" s="131"/>
    </row>
    <row r="212" spans="4:4">
      <c r="D212" s="131"/>
    </row>
    <row r="213" spans="4:4">
      <c r="D213" s="131"/>
    </row>
    <row r="214" spans="4:4">
      <c r="D214" s="131"/>
    </row>
    <row r="215" spans="4:4">
      <c r="D215" s="131"/>
    </row>
    <row r="216" spans="4:4">
      <c r="D216" s="131"/>
    </row>
    <row r="217" spans="4:4">
      <c r="D217" s="131"/>
    </row>
    <row r="218" spans="4:4">
      <c r="D218" s="131"/>
    </row>
    <row r="219" spans="4:4">
      <c r="D219" s="131"/>
    </row>
    <row r="220" spans="4:4">
      <c r="D220" s="131"/>
    </row>
    <row r="221" spans="4:4">
      <c r="D221" s="131"/>
    </row>
    <row r="222" spans="4:4">
      <c r="D222" s="131"/>
    </row>
    <row r="223" spans="4:4">
      <c r="D223" s="131"/>
    </row>
    <row r="224" spans="4:4">
      <c r="D224" s="131"/>
    </row>
    <row r="225" spans="4:4">
      <c r="D225" s="131"/>
    </row>
    <row r="226" spans="4:4">
      <c r="D226" s="131"/>
    </row>
    <row r="227" spans="4:4">
      <c r="D227" s="131"/>
    </row>
    <row r="228" spans="4:4">
      <c r="D228" s="131"/>
    </row>
    <row r="229" spans="4:4">
      <c r="D229" s="131"/>
    </row>
    <row r="230" spans="4:4">
      <c r="D230" s="131"/>
    </row>
    <row r="231" spans="4:4">
      <c r="D231" s="131"/>
    </row>
    <row r="232" spans="4:4">
      <c r="D232" s="131"/>
    </row>
    <row r="233" spans="4:4">
      <c r="D233" s="131"/>
    </row>
    <row r="234" spans="4:4">
      <c r="D234" s="131"/>
    </row>
    <row r="235" spans="4:4">
      <c r="D235" s="131"/>
    </row>
    <row r="236" spans="4:4">
      <c r="D236" s="131"/>
    </row>
    <row r="237" spans="4:4">
      <c r="D237" s="131"/>
    </row>
    <row r="238" spans="4:4">
      <c r="D238" s="131"/>
    </row>
    <row r="239" spans="4:4">
      <c r="D239" s="131"/>
    </row>
    <row r="240" spans="4:4">
      <c r="D240" s="131"/>
    </row>
    <row r="241" spans="4:4">
      <c r="D241" s="131"/>
    </row>
    <row r="242" spans="4:4">
      <c r="D242" s="131"/>
    </row>
    <row r="243" spans="4:4">
      <c r="D243" s="131"/>
    </row>
    <row r="244" spans="4:4">
      <c r="D244" s="131"/>
    </row>
    <row r="245" spans="4:4">
      <c r="D245" s="131"/>
    </row>
    <row r="246" spans="4:4">
      <c r="D246" s="131"/>
    </row>
    <row r="247" spans="4:4">
      <c r="D247" s="131"/>
    </row>
    <row r="248" spans="4:4">
      <c r="D248" s="131"/>
    </row>
    <row r="249" spans="4:4">
      <c r="D249" s="131"/>
    </row>
    <row r="250" spans="4:4">
      <c r="D250" s="131"/>
    </row>
    <row r="251" spans="4:4">
      <c r="D251" s="131"/>
    </row>
    <row r="252" spans="4:4">
      <c r="D252" s="131"/>
    </row>
    <row r="253" spans="4:4">
      <c r="D253" s="131"/>
    </row>
    <row r="254" spans="4:4">
      <c r="D254" s="131"/>
    </row>
    <row r="255" spans="4:4">
      <c r="D255" s="131"/>
    </row>
    <row r="256" spans="4:4">
      <c r="D256" s="131"/>
    </row>
    <row r="257" spans="4:4">
      <c r="D257" s="131"/>
    </row>
    <row r="258" spans="4:4">
      <c r="D258" s="131"/>
    </row>
    <row r="259" spans="4:4">
      <c r="D259" s="131"/>
    </row>
    <row r="260" spans="4:4">
      <c r="D260" s="131"/>
    </row>
    <row r="261" spans="4:4">
      <c r="D261" s="131"/>
    </row>
    <row r="262" spans="4:4">
      <c r="D262" s="131"/>
    </row>
    <row r="263" spans="4:4">
      <c r="D263" s="131"/>
    </row>
    <row r="264" spans="4:4">
      <c r="D264" s="131"/>
    </row>
    <row r="265" spans="4:4">
      <c r="D265" s="131"/>
    </row>
    <row r="266" spans="4:4">
      <c r="D266" s="131"/>
    </row>
    <row r="267" spans="4:4">
      <c r="D267" s="131"/>
    </row>
    <row r="268" spans="4:4">
      <c r="D268" s="131"/>
    </row>
    <row r="269" spans="4:4">
      <c r="D269" s="131"/>
    </row>
    <row r="270" spans="4:4">
      <c r="D270" s="131"/>
    </row>
    <row r="271" spans="4:4">
      <c r="D271" s="131"/>
    </row>
    <row r="272" spans="4:4">
      <c r="D272" s="131"/>
    </row>
    <row r="273" spans="4:4">
      <c r="D273" s="131"/>
    </row>
    <row r="274" spans="4:4">
      <c r="D274" s="131"/>
    </row>
    <row r="275" spans="4:4">
      <c r="D275" s="131"/>
    </row>
    <row r="276" spans="4:4">
      <c r="D276" s="131"/>
    </row>
    <row r="277" spans="4:4">
      <c r="D277" s="131"/>
    </row>
    <row r="278" spans="4:4">
      <c r="D278" s="131"/>
    </row>
    <row r="279" spans="4:4">
      <c r="D279" s="131"/>
    </row>
    <row r="280" spans="4:4">
      <c r="D280" s="131"/>
    </row>
    <row r="281" spans="4:4">
      <c r="D281" s="131"/>
    </row>
    <row r="282" spans="4:4">
      <c r="D282" s="131"/>
    </row>
    <row r="283" spans="4:4">
      <c r="D283" s="131"/>
    </row>
    <row r="284" spans="4:4">
      <c r="D284" s="131"/>
    </row>
    <row r="285" spans="4:4">
      <c r="D285" s="131"/>
    </row>
    <row r="286" spans="4:4">
      <c r="D286" s="131"/>
    </row>
    <row r="287" spans="4:4">
      <c r="D287" s="131"/>
    </row>
    <row r="288" spans="4:4">
      <c r="D288" s="131"/>
    </row>
    <row r="289" spans="4:4">
      <c r="D289" s="131"/>
    </row>
    <row r="290" spans="4:4">
      <c r="D290" s="131"/>
    </row>
    <row r="291" spans="4:4">
      <c r="D291" s="131"/>
    </row>
    <row r="292" spans="4:4">
      <c r="D292" s="131"/>
    </row>
    <row r="293" spans="4:4">
      <c r="D293" s="131"/>
    </row>
    <row r="294" spans="4:4">
      <c r="D294" s="131"/>
    </row>
    <row r="295" spans="4:4">
      <c r="D295" s="131"/>
    </row>
    <row r="296" spans="4:4">
      <c r="D296" s="131"/>
    </row>
    <row r="297" spans="4:4">
      <c r="D297" s="131"/>
    </row>
    <row r="298" spans="4:4">
      <c r="D298" s="131"/>
    </row>
    <row r="299" spans="4:4">
      <c r="D299" s="131"/>
    </row>
    <row r="300" spans="4:4">
      <c r="D300" s="131"/>
    </row>
    <row r="301" spans="4:4">
      <c r="D301" s="131"/>
    </row>
    <row r="302" spans="4:4">
      <c r="D302" s="131"/>
    </row>
    <row r="303" spans="4:4">
      <c r="D303" s="131"/>
    </row>
    <row r="304" spans="4:4">
      <c r="D304" s="131"/>
    </row>
    <row r="305" spans="4:4">
      <c r="D305" s="131"/>
    </row>
    <row r="306" spans="4:4">
      <c r="D306" s="131"/>
    </row>
    <row r="307" spans="4:4">
      <c r="D307" s="131"/>
    </row>
    <row r="308" spans="4:4">
      <c r="D308" s="131"/>
    </row>
    <row r="309" spans="4:4">
      <c r="D309" s="131"/>
    </row>
    <row r="310" spans="4:4">
      <c r="D310" s="131"/>
    </row>
    <row r="311" spans="4:4">
      <c r="D311" s="131"/>
    </row>
    <row r="312" spans="4:4">
      <c r="D312" s="131"/>
    </row>
    <row r="313" spans="4:4">
      <c r="D313" s="131"/>
    </row>
    <row r="314" spans="4:4">
      <c r="D314" s="131"/>
    </row>
    <row r="315" spans="4:4">
      <c r="D315" s="131"/>
    </row>
    <row r="316" spans="4:4">
      <c r="D316" s="131"/>
    </row>
    <row r="317" spans="4:4">
      <c r="D317" s="131"/>
    </row>
    <row r="318" spans="4:4">
      <c r="D318" s="131"/>
    </row>
    <row r="319" spans="4:4">
      <c r="D319" s="131"/>
    </row>
    <row r="320" spans="4:4">
      <c r="D320" s="131"/>
    </row>
    <row r="321" spans="4:4">
      <c r="D321" s="131"/>
    </row>
    <row r="322" spans="4:4">
      <c r="D322" s="131"/>
    </row>
    <row r="323" spans="4:4">
      <c r="D323" s="131"/>
    </row>
    <row r="324" spans="4:4">
      <c r="D324" s="131"/>
    </row>
    <row r="325" spans="4:4">
      <c r="D325" s="131"/>
    </row>
    <row r="326" spans="4:4">
      <c r="D326" s="131"/>
    </row>
    <row r="327" spans="4:4">
      <c r="D327" s="131"/>
    </row>
    <row r="328" spans="4:4">
      <c r="D328" s="131"/>
    </row>
    <row r="329" spans="4:4">
      <c r="D329" s="131"/>
    </row>
    <row r="330" spans="4:4">
      <c r="D330" s="131"/>
    </row>
    <row r="331" spans="4:4">
      <c r="D331" s="131"/>
    </row>
    <row r="332" spans="4:4">
      <c r="D332" s="131"/>
    </row>
    <row r="333" spans="4:4">
      <c r="D333" s="131"/>
    </row>
    <row r="334" spans="4:4">
      <c r="D334" s="131"/>
    </row>
    <row r="335" spans="4:4">
      <c r="D335" s="131"/>
    </row>
    <row r="336" spans="4:4">
      <c r="D336" s="131"/>
    </row>
    <row r="337" spans="4:4">
      <c r="D337" s="131"/>
    </row>
    <row r="338" spans="4:4">
      <c r="D338" s="131"/>
    </row>
    <row r="339" spans="4:4">
      <c r="D339" s="131"/>
    </row>
    <row r="340" spans="4:4">
      <c r="D340" s="131"/>
    </row>
    <row r="341" spans="4:4">
      <c r="D341" s="131"/>
    </row>
    <row r="342" spans="4:4">
      <c r="D342" s="131"/>
    </row>
    <row r="343" spans="4:4">
      <c r="D343" s="131"/>
    </row>
    <row r="344" spans="4:4">
      <c r="D344" s="131"/>
    </row>
    <row r="345" spans="4:4">
      <c r="D345" s="131"/>
    </row>
    <row r="346" spans="4:4">
      <c r="D346" s="131"/>
    </row>
    <row r="347" spans="4:4">
      <c r="D347" s="131"/>
    </row>
    <row r="348" spans="4:4">
      <c r="D348" s="131"/>
    </row>
    <row r="349" spans="4:4">
      <c r="D349" s="131"/>
    </row>
    <row r="350" spans="4:4">
      <c r="D350" s="131"/>
    </row>
    <row r="351" spans="4:4">
      <c r="D351" s="131"/>
    </row>
    <row r="352" spans="4:4">
      <c r="D352" s="131"/>
    </row>
    <row r="353" spans="4:4">
      <c r="D353" s="131"/>
    </row>
    <row r="354" spans="4:4">
      <c r="D354" s="131"/>
    </row>
    <row r="355" spans="4:4">
      <c r="D355" s="131"/>
    </row>
    <row r="356" spans="4:4">
      <c r="D356" s="131"/>
    </row>
    <row r="357" spans="4:4">
      <c r="D357" s="131"/>
    </row>
    <row r="358" spans="4:4">
      <c r="D358" s="131"/>
    </row>
    <row r="359" spans="4:4">
      <c r="D359" s="131"/>
    </row>
    <row r="360" spans="4:4">
      <c r="D360" s="131"/>
    </row>
    <row r="361" spans="4:4">
      <c r="D361" s="131"/>
    </row>
    <row r="362" spans="4:4">
      <c r="D362" s="131"/>
    </row>
    <row r="363" spans="4:4">
      <c r="D363" s="131"/>
    </row>
    <row r="364" spans="4:4">
      <c r="D364" s="131"/>
    </row>
    <row r="365" spans="4:4">
      <c r="D365" s="131"/>
    </row>
    <row r="366" spans="4:4">
      <c r="D366" s="131"/>
    </row>
    <row r="367" spans="4:4">
      <c r="D367" s="131"/>
    </row>
    <row r="368" spans="4:4">
      <c r="D368" s="131"/>
    </row>
    <row r="369" spans="4:4">
      <c r="D369" s="131"/>
    </row>
    <row r="370" spans="4:4">
      <c r="D370" s="131"/>
    </row>
    <row r="371" spans="4:4">
      <c r="D371" s="131"/>
    </row>
    <row r="372" spans="4:4">
      <c r="D372" s="131"/>
    </row>
    <row r="373" spans="4:4">
      <c r="D373" s="131"/>
    </row>
    <row r="374" spans="4:4">
      <c r="D374" s="131"/>
    </row>
    <row r="375" spans="4:4">
      <c r="D375" s="131"/>
    </row>
    <row r="376" spans="4:4">
      <c r="D376" s="131"/>
    </row>
    <row r="377" spans="4:4">
      <c r="D377" s="131"/>
    </row>
    <row r="378" spans="4:4">
      <c r="D378" s="131"/>
    </row>
    <row r="379" spans="4:4">
      <c r="D379" s="131"/>
    </row>
    <row r="380" spans="4:4">
      <c r="D380" s="131"/>
    </row>
    <row r="381" spans="4:4">
      <c r="D381" s="131"/>
    </row>
    <row r="382" spans="4:4">
      <c r="D382" s="131"/>
    </row>
    <row r="383" spans="4:4">
      <c r="D383" s="131"/>
    </row>
    <row r="384" spans="4:4">
      <c r="D384" s="131"/>
    </row>
    <row r="385" spans="4:4">
      <c r="D385" s="131"/>
    </row>
    <row r="386" spans="4:4">
      <c r="D386" s="131"/>
    </row>
    <row r="387" spans="4:4">
      <c r="D387" s="131"/>
    </row>
    <row r="388" spans="4:4">
      <c r="D388" s="131"/>
    </row>
    <row r="389" spans="4:4">
      <c r="D389" s="131"/>
    </row>
    <row r="390" spans="4:4">
      <c r="D390" s="131"/>
    </row>
    <row r="391" spans="4:4">
      <c r="D391" s="131"/>
    </row>
    <row r="392" spans="4:4">
      <c r="D392" s="131"/>
    </row>
    <row r="393" spans="4:4">
      <c r="D393" s="131"/>
    </row>
    <row r="394" spans="4:4">
      <c r="D394" s="131"/>
    </row>
    <row r="395" spans="4:4">
      <c r="D395" s="131"/>
    </row>
    <row r="396" spans="4:4">
      <c r="D396" s="131"/>
    </row>
    <row r="397" spans="4:4">
      <c r="D397" s="131"/>
    </row>
    <row r="398" spans="4:4">
      <c r="D398" s="131"/>
    </row>
    <row r="399" spans="4:4">
      <c r="D399" s="131"/>
    </row>
    <row r="400" spans="4:4">
      <c r="D400" s="131"/>
    </row>
    <row r="401" spans="4:4">
      <c r="D401" s="131"/>
    </row>
    <row r="402" spans="4:4">
      <c r="D402" s="131"/>
    </row>
    <row r="403" spans="4:4">
      <c r="D403" s="131"/>
    </row>
    <row r="404" spans="4:4">
      <c r="D404" s="131"/>
    </row>
    <row r="405" spans="4:4">
      <c r="D405" s="131"/>
    </row>
    <row r="406" spans="4:4">
      <c r="D406" s="131"/>
    </row>
    <row r="407" spans="4:4">
      <c r="D407" s="131"/>
    </row>
    <row r="408" spans="4:4">
      <c r="D408" s="131"/>
    </row>
    <row r="409" spans="4:4">
      <c r="D409" s="131"/>
    </row>
    <row r="410" spans="4:4">
      <c r="D410" s="131"/>
    </row>
    <row r="411" spans="4:4">
      <c r="D411" s="131"/>
    </row>
    <row r="412" spans="4:4">
      <c r="D412" s="131"/>
    </row>
    <row r="413" spans="4:4">
      <c r="D413" s="131"/>
    </row>
    <row r="414" spans="4:4">
      <c r="D414" s="131"/>
    </row>
    <row r="415" spans="4:4">
      <c r="D415" s="131"/>
    </row>
    <row r="416" spans="4:4">
      <c r="D416" s="131"/>
    </row>
    <row r="417" spans="4:4">
      <c r="D417" s="131"/>
    </row>
    <row r="418" spans="4:4">
      <c r="D418" s="131"/>
    </row>
    <row r="419" spans="4:4">
      <c r="D419" s="131"/>
    </row>
    <row r="420" spans="4:4">
      <c r="D420" s="131"/>
    </row>
    <row r="421" spans="4:4">
      <c r="D421" s="131"/>
    </row>
    <row r="422" spans="4:4">
      <c r="D422" s="131"/>
    </row>
    <row r="423" spans="4:4">
      <c r="D423" s="131"/>
    </row>
    <row r="424" spans="4:4">
      <c r="D424" s="131"/>
    </row>
    <row r="425" spans="4:4">
      <c r="D425" s="131"/>
    </row>
    <row r="426" spans="4:4">
      <c r="D426" s="131"/>
    </row>
    <row r="427" spans="4:4">
      <c r="D427" s="131"/>
    </row>
    <row r="428" spans="4:4">
      <c r="D428" s="131"/>
    </row>
    <row r="429" spans="4:4">
      <c r="D429" s="131"/>
    </row>
    <row r="430" spans="4:4">
      <c r="D430" s="131"/>
    </row>
    <row r="431" spans="4:4">
      <c r="D431" s="131"/>
    </row>
    <row r="432" spans="4:4">
      <c r="D432" s="131"/>
    </row>
    <row r="433" spans="4:4">
      <c r="D433" s="131"/>
    </row>
    <row r="434" spans="4:4">
      <c r="D434" s="131"/>
    </row>
    <row r="435" spans="4:4">
      <c r="D435" s="131"/>
    </row>
    <row r="436" spans="4:4">
      <c r="D436" s="131"/>
    </row>
    <row r="437" spans="4:4">
      <c r="D437" s="131"/>
    </row>
    <row r="438" spans="4:4">
      <c r="D438" s="131"/>
    </row>
    <row r="439" spans="4:4">
      <c r="D439" s="131"/>
    </row>
    <row r="440" spans="4:4">
      <c r="D440" s="131"/>
    </row>
    <row r="441" spans="4:4">
      <c r="D441" s="131"/>
    </row>
    <row r="442" spans="4:4">
      <c r="D442" s="131"/>
    </row>
    <row r="443" spans="4:4">
      <c r="D443" s="131"/>
    </row>
    <row r="444" spans="4:4">
      <c r="D444" s="131"/>
    </row>
    <row r="445" spans="4:4">
      <c r="D445" s="131"/>
    </row>
    <row r="446" spans="4:4">
      <c r="D446" s="131"/>
    </row>
    <row r="447" spans="4:4">
      <c r="D447" s="131"/>
    </row>
    <row r="448" spans="4:4">
      <c r="D448" s="131"/>
    </row>
    <row r="449" spans="4:4">
      <c r="D449" s="131"/>
    </row>
    <row r="450" spans="4:4">
      <c r="D450" s="131"/>
    </row>
    <row r="451" spans="4:4">
      <c r="D451" s="131"/>
    </row>
    <row r="452" spans="4:4">
      <c r="D452" s="131"/>
    </row>
    <row r="453" spans="4:4">
      <c r="D453" s="131"/>
    </row>
    <row r="454" spans="4:4">
      <c r="D454" s="131"/>
    </row>
    <row r="455" spans="4:4">
      <c r="D455" s="131"/>
    </row>
    <row r="456" spans="4:4">
      <c r="D456" s="131"/>
    </row>
    <row r="457" spans="4:4">
      <c r="D457" s="131"/>
    </row>
    <row r="458" spans="4:4">
      <c r="D458" s="131"/>
    </row>
    <row r="459" spans="4:4">
      <c r="D459" s="131"/>
    </row>
    <row r="460" spans="4:4">
      <c r="D460" s="131"/>
    </row>
    <row r="461" spans="4:4">
      <c r="D461" s="131"/>
    </row>
    <row r="462" spans="4:4">
      <c r="D462" s="131"/>
    </row>
    <row r="463" spans="4:4">
      <c r="D463" s="131"/>
    </row>
    <row r="464" spans="4:4">
      <c r="D464" s="131"/>
    </row>
    <row r="465" spans="4:4">
      <c r="D465" s="131"/>
    </row>
    <row r="466" spans="4:4">
      <c r="D466" s="131"/>
    </row>
    <row r="467" spans="4:4">
      <c r="D467" s="131"/>
    </row>
    <row r="468" spans="4:4">
      <c r="D468" s="131"/>
    </row>
    <row r="469" spans="4:4">
      <c r="D469" s="131"/>
    </row>
    <row r="470" spans="4:4">
      <c r="D470" s="131"/>
    </row>
    <row r="471" spans="4:4">
      <c r="D471" s="131"/>
    </row>
    <row r="472" spans="4:4">
      <c r="D472" s="131"/>
    </row>
    <row r="473" spans="4:4">
      <c r="D473" s="131"/>
    </row>
    <row r="474" spans="4:4">
      <c r="D474" s="131"/>
    </row>
    <row r="475" spans="4:4">
      <c r="D475" s="131"/>
    </row>
    <row r="476" spans="4:4">
      <c r="D476" s="131"/>
    </row>
    <row r="477" spans="4:4">
      <c r="D477" s="131"/>
    </row>
    <row r="478" spans="4:4">
      <c r="D478" s="131"/>
    </row>
    <row r="479" spans="4:4">
      <c r="D479" s="131"/>
    </row>
    <row r="480" spans="4:4">
      <c r="D480" s="131"/>
    </row>
    <row r="481" spans="4:4">
      <c r="D481" s="131"/>
    </row>
    <row r="482" spans="4:4">
      <c r="D482" s="131"/>
    </row>
    <row r="483" spans="4:4">
      <c r="D483" s="131"/>
    </row>
    <row r="484" spans="4:4">
      <c r="D484" s="131"/>
    </row>
    <row r="485" spans="4:4">
      <c r="D485" s="131"/>
    </row>
    <row r="486" spans="4:4">
      <c r="D486" s="131"/>
    </row>
    <row r="487" spans="4:4">
      <c r="D487" s="131"/>
    </row>
    <row r="488" spans="4:4">
      <c r="D488" s="131"/>
    </row>
    <row r="489" spans="4:4">
      <c r="D489" s="131"/>
    </row>
    <row r="490" spans="4:4">
      <c r="D490" s="131"/>
    </row>
    <row r="491" spans="4:4">
      <c r="D491" s="131"/>
    </row>
    <row r="492" spans="4:4">
      <c r="D492" s="131"/>
    </row>
    <row r="493" spans="4:4">
      <c r="D493" s="131"/>
    </row>
    <row r="494" spans="4:4">
      <c r="D494" s="131"/>
    </row>
    <row r="495" spans="4:4">
      <c r="D495" s="131"/>
    </row>
    <row r="496" spans="4:4">
      <c r="D496" s="131"/>
    </row>
    <row r="497" spans="4:4">
      <c r="D497" s="131"/>
    </row>
    <row r="498" spans="4:4">
      <c r="D498" s="131"/>
    </row>
    <row r="499" spans="4:4">
      <c r="D499" s="131"/>
    </row>
    <row r="500" spans="4:4">
      <c r="D500" s="131"/>
    </row>
    <row r="501" spans="4:4">
      <c r="D501" s="131"/>
    </row>
    <row r="502" spans="4:4">
      <c r="D502" s="131"/>
    </row>
    <row r="503" spans="4:4">
      <c r="D503" s="131"/>
    </row>
    <row r="504" spans="4:4">
      <c r="D504" s="131"/>
    </row>
    <row r="505" spans="4:4">
      <c r="D505" s="131"/>
    </row>
    <row r="506" spans="4:4">
      <c r="D506" s="131"/>
    </row>
    <row r="507" spans="4:4">
      <c r="D507" s="131"/>
    </row>
    <row r="508" spans="4:4">
      <c r="D508" s="131"/>
    </row>
    <row r="509" spans="4:4">
      <c r="D509" s="131"/>
    </row>
    <row r="510" spans="4:4">
      <c r="D510" s="131"/>
    </row>
    <row r="511" spans="4:4">
      <c r="D511" s="131"/>
    </row>
    <row r="512" spans="4:4">
      <c r="D512" s="131"/>
    </row>
    <row r="513" spans="4:4">
      <c r="D513" s="131"/>
    </row>
    <row r="514" spans="4:4">
      <c r="D514" s="131"/>
    </row>
    <row r="515" spans="4:4">
      <c r="D515" s="131"/>
    </row>
    <row r="516" spans="4:4">
      <c r="D516" s="131"/>
    </row>
    <row r="517" spans="4:4">
      <c r="D517" s="131"/>
    </row>
    <row r="518" spans="4:4">
      <c r="D518" s="131"/>
    </row>
    <row r="519" spans="4:4">
      <c r="D519" s="131"/>
    </row>
    <row r="520" spans="4:4">
      <c r="D520" s="131"/>
    </row>
    <row r="521" spans="4:4">
      <c r="D521" s="131"/>
    </row>
    <row r="522" spans="4:4">
      <c r="D522" s="131"/>
    </row>
    <row r="523" spans="4:4">
      <c r="D523" s="131"/>
    </row>
    <row r="524" spans="4:4">
      <c r="D524" s="131"/>
    </row>
    <row r="525" spans="4:4">
      <c r="D525" s="131"/>
    </row>
    <row r="526" spans="4:4">
      <c r="D526" s="131"/>
    </row>
    <row r="527" spans="4:4">
      <c r="D527" s="131"/>
    </row>
    <row r="528" spans="4:4">
      <c r="D528" s="131"/>
    </row>
    <row r="529" spans="4:4">
      <c r="D529" s="131"/>
    </row>
    <row r="530" spans="4:4">
      <c r="D530" s="131"/>
    </row>
    <row r="531" spans="4:4">
      <c r="D531" s="131"/>
    </row>
    <row r="532" spans="4:4">
      <c r="D532" s="131"/>
    </row>
    <row r="533" spans="4:4">
      <c r="D533" s="131"/>
    </row>
    <row r="534" spans="4:4">
      <c r="D534" s="131"/>
    </row>
    <row r="535" spans="4:4">
      <c r="D535" s="131"/>
    </row>
    <row r="536" spans="4:4">
      <c r="D536" s="131"/>
    </row>
    <row r="537" spans="4:4">
      <c r="D537" s="131"/>
    </row>
    <row r="538" spans="4:4">
      <c r="D538" s="131"/>
    </row>
    <row r="539" spans="4:4">
      <c r="D539" s="131"/>
    </row>
    <row r="540" spans="4:4">
      <c r="D540" s="131"/>
    </row>
    <row r="541" spans="4:4">
      <c r="D541" s="131"/>
    </row>
    <row r="542" spans="4:4">
      <c r="D542" s="131"/>
    </row>
    <row r="543" spans="4:4">
      <c r="D543" s="131"/>
    </row>
    <row r="544" spans="4:4">
      <c r="D544" s="131"/>
    </row>
    <row r="545" spans="4:4">
      <c r="D545" s="131"/>
    </row>
    <row r="546" spans="4:4">
      <c r="D546" s="131"/>
    </row>
    <row r="547" spans="4:4">
      <c r="D547" s="131"/>
    </row>
    <row r="548" spans="4:4">
      <c r="D548" s="131"/>
    </row>
    <row r="549" spans="4:4">
      <c r="D549" s="131"/>
    </row>
    <row r="550" spans="4:4">
      <c r="D550" s="131"/>
    </row>
    <row r="551" spans="4:4">
      <c r="D551" s="131"/>
    </row>
    <row r="552" spans="4:4">
      <c r="D552" s="131"/>
    </row>
    <row r="553" spans="4:4">
      <c r="D553" s="131"/>
    </row>
    <row r="554" spans="4:4">
      <c r="D554" s="131"/>
    </row>
    <row r="555" spans="4:4">
      <c r="D555" s="131"/>
    </row>
    <row r="556" spans="4:4">
      <c r="D556" s="131"/>
    </row>
    <row r="557" spans="4:4">
      <c r="D557" s="131"/>
    </row>
    <row r="558" spans="4:4">
      <c r="D558" s="131"/>
    </row>
    <row r="559" spans="4:4">
      <c r="D559" s="131"/>
    </row>
    <row r="560" spans="4:4">
      <c r="D560" s="131"/>
    </row>
    <row r="561" spans="4:4">
      <c r="D561" s="131"/>
    </row>
    <row r="562" spans="4:4">
      <c r="D562" s="131"/>
    </row>
    <row r="563" spans="4:4">
      <c r="D563" s="131"/>
    </row>
    <row r="564" spans="4:4">
      <c r="D564" s="131"/>
    </row>
    <row r="565" spans="4:4">
      <c r="D565" s="131"/>
    </row>
    <row r="566" spans="4:4">
      <c r="D566" s="131"/>
    </row>
    <row r="567" spans="4:4">
      <c r="D567" s="131"/>
    </row>
    <row r="568" spans="4:4">
      <c r="D568" s="131"/>
    </row>
    <row r="569" spans="4:4">
      <c r="D569" s="131"/>
    </row>
    <row r="570" spans="4:4">
      <c r="D570" s="131"/>
    </row>
    <row r="571" spans="4:4">
      <c r="D571" s="131"/>
    </row>
    <row r="572" spans="4:4">
      <c r="D572" s="131"/>
    </row>
    <row r="573" spans="4:4">
      <c r="D573" s="131"/>
    </row>
    <row r="574" spans="4:4">
      <c r="D574" s="131"/>
    </row>
    <row r="575" spans="4:4">
      <c r="D575" s="131"/>
    </row>
    <row r="576" spans="4:4">
      <c r="D576" s="131"/>
    </row>
    <row r="577" spans="4:4">
      <c r="D577" s="131"/>
    </row>
    <row r="578" spans="4:4">
      <c r="D578" s="131"/>
    </row>
    <row r="579" spans="4:4">
      <c r="D579" s="131"/>
    </row>
    <row r="580" spans="4:4">
      <c r="D580" s="131"/>
    </row>
    <row r="581" spans="4:4">
      <c r="D581" s="131"/>
    </row>
    <row r="582" spans="4:4">
      <c r="D582" s="131"/>
    </row>
    <row r="583" spans="4:4">
      <c r="D583" s="131"/>
    </row>
    <row r="584" spans="4:4">
      <c r="D584" s="131"/>
    </row>
    <row r="585" spans="4:4">
      <c r="D585" s="131"/>
    </row>
    <row r="586" spans="4:4">
      <c r="D586" s="131"/>
    </row>
    <row r="587" spans="4:4">
      <c r="D587" s="131"/>
    </row>
    <row r="588" spans="4:4">
      <c r="D588" s="131"/>
    </row>
    <row r="589" spans="4:4">
      <c r="D589" s="131"/>
    </row>
    <row r="590" spans="4:4">
      <c r="D590" s="131"/>
    </row>
    <row r="591" spans="4:4">
      <c r="D591" s="131"/>
    </row>
    <row r="592" spans="4:4">
      <c r="D592" s="131"/>
    </row>
    <row r="593" spans="4:4">
      <c r="D593" s="131"/>
    </row>
    <row r="594" spans="4:4">
      <c r="D594" s="131"/>
    </row>
    <row r="595" spans="4:4">
      <c r="D595" s="131"/>
    </row>
    <row r="596" spans="4:4">
      <c r="D596" s="131"/>
    </row>
    <row r="597" spans="4:4">
      <c r="D597" s="131"/>
    </row>
    <row r="598" spans="4:4">
      <c r="D598" s="131"/>
    </row>
    <row r="599" spans="4:4">
      <c r="D599" s="131"/>
    </row>
    <row r="600" spans="4:4">
      <c r="D600" s="131"/>
    </row>
    <row r="601" spans="4:4">
      <c r="D601" s="131"/>
    </row>
    <row r="602" spans="4:4">
      <c r="D602" s="131"/>
    </row>
    <row r="603" spans="4:4">
      <c r="D603" s="131"/>
    </row>
    <row r="604" spans="4:4">
      <c r="D604" s="131"/>
    </row>
    <row r="605" spans="4:4">
      <c r="D605" s="131"/>
    </row>
    <row r="606" spans="4:4">
      <c r="D606" s="131"/>
    </row>
    <row r="607" spans="4:4">
      <c r="D607" s="131"/>
    </row>
    <row r="608" spans="4:4">
      <c r="D608" s="131"/>
    </row>
    <row r="609" spans="4:4">
      <c r="D609" s="131"/>
    </row>
    <row r="610" spans="4:4">
      <c r="D610" s="131"/>
    </row>
    <row r="611" spans="4:4">
      <c r="D611" s="131"/>
    </row>
    <row r="612" spans="4:4">
      <c r="D612" s="131"/>
    </row>
    <row r="613" spans="4:4">
      <c r="D613" s="131"/>
    </row>
    <row r="614" spans="4:4">
      <c r="D614" s="131"/>
    </row>
    <row r="615" spans="4:4">
      <c r="D615" s="131"/>
    </row>
    <row r="616" spans="4:4">
      <c r="D616" s="131"/>
    </row>
    <row r="617" spans="4:4">
      <c r="D617" s="131"/>
    </row>
    <row r="618" spans="4:4">
      <c r="D618" s="131"/>
    </row>
    <row r="619" spans="4:4">
      <c r="D619" s="131"/>
    </row>
    <row r="620" spans="4:4">
      <c r="D620" s="131"/>
    </row>
    <row r="621" spans="4:4">
      <c r="D621" s="131"/>
    </row>
    <row r="622" spans="4:4">
      <c r="D622" s="131"/>
    </row>
    <row r="623" spans="4:4">
      <c r="D623" s="131"/>
    </row>
    <row r="624" spans="4:4">
      <c r="D624" s="131"/>
    </row>
    <row r="625" spans="4:4">
      <c r="D625" s="131"/>
    </row>
    <row r="626" spans="4:4">
      <c r="D626" s="131"/>
    </row>
    <row r="627" spans="4:4">
      <c r="D627" s="131"/>
    </row>
    <row r="628" spans="4:4">
      <c r="D628" s="131"/>
    </row>
    <row r="629" spans="4:4">
      <c r="D629" s="131"/>
    </row>
    <row r="630" spans="4:4">
      <c r="D630" s="131"/>
    </row>
    <row r="631" spans="4:4">
      <c r="D631" s="131"/>
    </row>
    <row r="632" spans="4:4">
      <c r="D632" s="131"/>
    </row>
    <row r="633" spans="4:4">
      <c r="D633" s="131"/>
    </row>
    <row r="634" spans="4:4">
      <c r="D634" s="131"/>
    </row>
    <row r="635" spans="4:4">
      <c r="D635" s="131"/>
    </row>
    <row r="636" spans="4:4">
      <c r="D636" s="131"/>
    </row>
    <row r="637" spans="4:4">
      <c r="D637" s="131"/>
    </row>
    <row r="638" spans="4:4">
      <c r="D638" s="131"/>
    </row>
    <row r="639" spans="4:4">
      <c r="D639" s="131"/>
    </row>
    <row r="640" spans="4:4">
      <c r="D640" s="131"/>
    </row>
    <row r="641" spans="4:4">
      <c r="D641" s="131"/>
    </row>
    <row r="642" spans="4:4">
      <c r="D642" s="131"/>
    </row>
    <row r="643" spans="4:4">
      <c r="D643" s="131"/>
    </row>
    <row r="644" spans="4:4">
      <c r="D644" s="131"/>
    </row>
    <row r="645" spans="4:4">
      <c r="D645" s="131"/>
    </row>
    <row r="646" spans="4:4">
      <c r="D646" s="131"/>
    </row>
    <row r="647" spans="4:4">
      <c r="D647" s="131"/>
    </row>
    <row r="648" spans="4:4">
      <c r="D648" s="131"/>
    </row>
    <row r="649" spans="4:4">
      <c r="D649" s="131"/>
    </row>
    <row r="650" spans="4:4">
      <c r="D650" s="131"/>
    </row>
    <row r="651" spans="4:4">
      <c r="D651" s="131"/>
    </row>
    <row r="652" spans="4:4">
      <c r="D652" s="131"/>
    </row>
    <row r="653" spans="4:4">
      <c r="D653" s="131"/>
    </row>
    <row r="654" spans="4:4">
      <c r="D654" s="131"/>
    </row>
    <row r="655" spans="4:4">
      <c r="D655" s="131"/>
    </row>
    <row r="656" spans="4:4">
      <c r="D656" s="131"/>
    </row>
    <row r="657" spans="4:4">
      <c r="D657" s="131"/>
    </row>
    <row r="658" spans="4:4">
      <c r="D658" s="131"/>
    </row>
    <row r="659" spans="4:4">
      <c r="D659" s="131"/>
    </row>
    <row r="660" spans="4:4">
      <c r="D660" s="131"/>
    </row>
    <row r="661" spans="4:4">
      <c r="D661" s="131"/>
    </row>
    <row r="662" spans="4:4">
      <c r="D662" s="131"/>
    </row>
    <row r="663" spans="4:4">
      <c r="D663" s="131"/>
    </row>
    <row r="664" spans="4:4">
      <c r="D664" s="131"/>
    </row>
    <row r="665" spans="4:4">
      <c r="D665" s="131"/>
    </row>
    <row r="666" spans="4:4">
      <c r="D666" s="131"/>
    </row>
    <row r="667" spans="4:4">
      <c r="D667" s="131"/>
    </row>
    <row r="668" spans="4:4">
      <c r="D668" s="131"/>
    </row>
    <row r="669" spans="4:4">
      <c r="D669" s="131"/>
    </row>
    <row r="670" spans="4:4">
      <c r="D670" s="131"/>
    </row>
    <row r="671" spans="4:4">
      <c r="D671" s="131"/>
    </row>
    <row r="672" spans="4:4">
      <c r="D672" s="131"/>
    </row>
    <row r="673" spans="4:4">
      <c r="D673" s="131"/>
    </row>
    <row r="674" spans="4:4">
      <c r="D674" s="131"/>
    </row>
    <row r="675" spans="4:4">
      <c r="D675" s="131"/>
    </row>
    <row r="676" spans="4:4">
      <c r="D676" s="131"/>
    </row>
    <row r="677" spans="4:4">
      <c r="D677" s="131"/>
    </row>
    <row r="678" spans="4:4">
      <c r="D678" s="131"/>
    </row>
    <row r="679" spans="4:4">
      <c r="D679" s="131"/>
    </row>
    <row r="680" spans="4:4">
      <c r="D680" s="131"/>
    </row>
    <row r="681" spans="4:4">
      <c r="D681" s="131"/>
    </row>
    <row r="682" spans="4:4">
      <c r="D682" s="131"/>
    </row>
    <row r="683" spans="4:4">
      <c r="D683" s="131"/>
    </row>
    <row r="684" spans="4:4">
      <c r="D684" s="131"/>
    </row>
    <row r="685" spans="4:4">
      <c r="D685" s="131"/>
    </row>
    <row r="686" spans="4:4">
      <c r="D686" s="131"/>
    </row>
    <row r="687" spans="4:4">
      <c r="D687" s="131"/>
    </row>
    <row r="688" spans="4:4">
      <c r="D688" s="131"/>
    </row>
    <row r="689" spans="4:4">
      <c r="D689" s="131"/>
    </row>
    <row r="690" spans="4:4">
      <c r="D690" s="131"/>
    </row>
    <row r="691" spans="4:4">
      <c r="D691" s="131"/>
    </row>
    <row r="692" spans="4:4">
      <c r="D692" s="131"/>
    </row>
    <row r="693" spans="4:4">
      <c r="D693" s="131"/>
    </row>
    <row r="694" spans="4:4">
      <c r="D694" s="131"/>
    </row>
    <row r="695" spans="4:4">
      <c r="D695" s="131"/>
    </row>
    <row r="696" spans="4:4">
      <c r="D696" s="131"/>
    </row>
    <row r="697" spans="4:4">
      <c r="D697" s="131"/>
    </row>
    <row r="698" spans="4:4">
      <c r="D698" s="131"/>
    </row>
    <row r="699" spans="4:4">
      <c r="D699" s="131"/>
    </row>
    <row r="700" spans="4:4">
      <c r="D700" s="131"/>
    </row>
    <row r="701" spans="4:4">
      <c r="D701" s="131"/>
    </row>
    <row r="702" spans="4:4">
      <c r="D702" s="131"/>
    </row>
    <row r="703" spans="4:4">
      <c r="D703" s="131"/>
    </row>
    <row r="704" spans="4:4">
      <c r="D704" s="131"/>
    </row>
    <row r="705" spans="4:4">
      <c r="D705" s="131"/>
    </row>
    <row r="706" spans="4:4">
      <c r="D706" s="131"/>
    </row>
    <row r="707" spans="4:4">
      <c r="D707" s="131"/>
    </row>
    <row r="708" spans="4:4">
      <c r="D708" s="131"/>
    </row>
    <row r="709" spans="4:4">
      <c r="D709" s="131"/>
    </row>
    <row r="710" spans="4:4">
      <c r="D710" s="131"/>
    </row>
    <row r="711" spans="4:4">
      <c r="D711" s="131"/>
    </row>
    <row r="712" spans="4:4">
      <c r="D712" s="131"/>
    </row>
    <row r="713" spans="4:4">
      <c r="D713" s="131"/>
    </row>
    <row r="714" spans="4:4">
      <c r="D714" s="131"/>
    </row>
    <row r="715" spans="4:4">
      <c r="D715" s="131"/>
    </row>
    <row r="716" spans="4:4">
      <c r="D716" s="131"/>
    </row>
    <row r="717" spans="4:4">
      <c r="D717" s="131"/>
    </row>
    <row r="718" spans="4:4">
      <c r="D718" s="131"/>
    </row>
    <row r="719" spans="4:4">
      <c r="D719" s="131"/>
    </row>
    <row r="720" spans="4:4">
      <c r="D720" s="131"/>
    </row>
    <row r="721" spans="4:4">
      <c r="D721" s="131"/>
    </row>
    <row r="722" spans="4:4">
      <c r="D722" s="131"/>
    </row>
    <row r="723" spans="4:4">
      <c r="D723" s="131"/>
    </row>
    <row r="724" spans="4:4">
      <c r="D724" s="131"/>
    </row>
    <row r="725" spans="4:4">
      <c r="D725" s="131"/>
    </row>
    <row r="726" spans="4:4">
      <c r="D726" s="131"/>
    </row>
    <row r="727" spans="4:4">
      <c r="D727" s="131"/>
    </row>
    <row r="728" spans="4:4">
      <c r="D728" s="131"/>
    </row>
    <row r="729" spans="4:4">
      <c r="D729" s="131"/>
    </row>
    <row r="730" spans="4:4">
      <c r="D730" s="131"/>
    </row>
    <row r="731" spans="4:4">
      <c r="D731" s="131"/>
    </row>
    <row r="732" spans="4:4">
      <c r="D732" s="131"/>
    </row>
    <row r="733" spans="4:4">
      <c r="D733" s="131"/>
    </row>
    <row r="734" spans="4:4">
      <c r="D734" s="131"/>
    </row>
    <row r="735" spans="4:4">
      <c r="D735" s="131"/>
    </row>
    <row r="736" spans="4:4">
      <c r="D736" s="131"/>
    </row>
    <row r="737" spans="4:4">
      <c r="D737" s="131"/>
    </row>
    <row r="738" spans="4:4">
      <c r="D738" s="131"/>
    </row>
    <row r="739" spans="4:4">
      <c r="D739" s="131"/>
    </row>
    <row r="740" spans="4:4">
      <c r="D740" s="131"/>
    </row>
    <row r="741" spans="4:4">
      <c r="D741" s="131"/>
    </row>
    <row r="742" spans="4:4">
      <c r="D742" s="131"/>
    </row>
    <row r="743" spans="4:4">
      <c r="D743" s="131"/>
    </row>
    <row r="744" spans="4:4">
      <c r="D744" s="131"/>
    </row>
    <row r="745" spans="4:4">
      <c r="D745" s="131"/>
    </row>
    <row r="746" spans="4:4">
      <c r="D746" s="131"/>
    </row>
    <row r="747" spans="4:4">
      <c r="D747" s="131"/>
    </row>
    <row r="748" spans="4:4">
      <c r="D748" s="131"/>
    </row>
    <row r="749" spans="4:4">
      <c r="D749" s="131"/>
    </row>
    <row r="750" spans="4:4">
      <c r="D750" s="131"/>
    </row>
    <row r="751" spans="4:4">
      <c r="D751" s="131"/>
    </row>
    <row r="752" spans="4:4">
      <c r="D752" s="131"/>
    </row>
    <row r="753" spans="4:4">
      <c r="D753" s="131"/>
    </row>
    <row r="754" spans="4:4">
      <c r="D754" s="131"/>
    </row>
    <row r="755" spans="4:4">
      <c r="D755" s="131"/>
    </row>
    <row r="756" spans="4:4">
      <c r="D756" s="131"/>
    </row>
    <row r="757" spans="4:4">
      <c r="D757" s="131"/>
    </row>
    <row r="758" spans="4:4">
      <c r="D758" s="131"/>
    </row>
    <row r="759" spans="4:4">
      <c r="D759" s="131"/>
    </row>
    <row r="760" spans="4:4">
      <c r="D760" s="131"/>
    </row>
    <row r="761" spans="4:4">
      <c r="D761" s="131"/>
    </row>
    <row r="762" spans="4:4">
      <c r="D762" s="131"/>
    </row>
    <row r="763" spans="4:4">
      <c r="D763" s="131"/>
    </row>
    <row r="764" spans="4:4">
      <c r="D764" s="131"/>
    </row>
    <row r="765" spans="4:4">
      <c r="D765" s="131"/>
    </row>
    <row r="766" spans="4:4">
      <c r="D766" s="131"/>
    </row>
    <row r="767" spans="4:4">
      <c r="D767" s="131"/>
    </row>
    <row r="768" spans="4:4">
      <c r="D768" s="131"/>
    </row>
    <row r="769" spans="4:4">
      <c r="D769" s="131"/>
    </row>
    <row r="770" spans="4:4">
      <c r="D770" s="131"/>
    </row>
    <row r="771" spans="4:4">
      <c r="D771" s="131"/>
    </row>
    <row r="772" spans="4:4">
      <c r="D772" s="131"/>
    </row>
    <row r="773" spans="4:4">
      <c r="D773" s="131"/>
    </row>
    <row r="774" spans="4:4">
      <c r="D774" s="131"/>
    </row>
    <row r="775" spans="4:4">
      <c r="D775" s="131"/>
    </row>
    <row r="776" spans="4:4">
      <c r="D776" s="131"/>
    </row>
    <row r="777" spans="4:4">
      <c r="D777" s="131"/>
    </row>
    <row r="778" spans="4:4">
      <c r="D778" s="131"/>
    </row>
    <row r="779" spans="4:4">
      <c r="D779" s="131"/>
    </row>
    <row r="780" spans="4:4">
      <c r="D780" s="131"/>
    </row>
    <row r="781" spans="4:4">
      <c r="D781" s="131"/>
    </row>
    <row r="782" spans="4:4">
      <c r="D782" s="131"/>
    </row>
    <row r="783" spans="4:4">
      <c r="D783" s="131"/>
    </row>
    <row r="784" spans="4:4">
      <c r="D784" s="131"/>
    </row>
    <row r="785" spans="4:4">
      <c r="D785" s="131"/>
    </row>
    <row r="786" spans="4:4">
      <c r="D786" s="131"/>
    </row>
    <row r="787" spans="4:4">
      <c r="D787" s="131"/>
    </row>
    <row r="788" spans="4:4">
      <c r="D788" s="131"/>
    </row>
    <row r="789" spans="4:4">
      <c r="D789" s="131"/>
    </row>
    <row r="790" spans="4:4">
      <c r="D790" s="131"/>
    </row>
    <row r="791" spans="4:4">
      <c r="D791" s="131"/>
    </row>
    <row r="792" spans="4:4">
      <c r="D792" s="131"/>
    </row>
    <row r="793" spans="4:4">
      <c r="D793" s="131"/>
    </row>
    <row r="794" spans="4:4">
      <c r="D794" s="131"/>
    </row>
    <row r="795" spans="4:4">
      <c r="D795" s="131"/>
    </row>
    <row r="796" spans="4:4">
      <c r="D796" s="131"/>
    </row>
    <row r="797" spans="4:4">
      <c r="D797" s="131"/>
    </row>
    <row r="798" spans="4:4">
      <c r="D798" s="131"/>
    </row>
    <row r="799" spans="4:4">
      <c r="D799" s="131"/>
    </row>
    <row r="800" spans="4:4">
      <c r="D800" s="131"/>
    </row>
    <row r="801" spans="4:4">
      <c r="D801" s="131"/>
    </row>
    <row r="802" spans="4:4">
      <c r="D802" s="131"/>
    </row>
    <row r="803" spans="4:4">
      <c r="D803" s="131"/>
    </row>
    <row r="804" spans="4:4">
      <c r="D804" s="131"/>
    </row>
    <row r="805" spans="4:4">
      <c r="D805" s="131"/>
    </row>
    <row r="806" spans="4:4">
      <c r="D806" s="131"/>
    </row>
    <row r="807" spans="4:4">
      <c r="D807" s="131"/>
    </row>
    <row r="808" spans="4:4">
      <c r="D808" s="131"/>
    </row>
    <row r="809" spans="4:4">
      <c r="D809" s="131"/>
    </row>
    <row r="810" spans="4:4">
      <c r="D810" s="131"/>
    </row>
    <row r="811" spans="4:4">
      <c r="D811" s="131"/>
    </row>
    <row r="812" spans="4:4">
      <c r="D812" s="131"/>
    </row>
    <row r="813" spans="4:4">
      <c r="D813" s="131"/>
    </row>
    <row r="814" spans="4:4">
      <c r="D814" s="131"/>
    </row>
    <row r="815" spans="4:4">
      <c r="D815" s="131"/>
    </row>
    <row r="816" spans="4:4">
      <c r="D816" s="131"/>
    </row>
    <row r="817" spans="4:4">
      <c r="D817" s="131"/>
    </row>
    <row r="818" spans="4:4">
      <c r="D818" s="131"/>
    </row>
    <row r="819" spans="4:4">
      <c r="D819" s="131"/>
    </row>
    <row r="820" spans="4:4">
      <c r="D820" s="131"/>
    </row>
    <row r="821" spans="4:4">
      <c r="D821" s="131"/>
    </row>
    <row r="822" spans="4:4">
      <c r="D822" s="131"/>
    </row>
    <row r="823" spans="4:4">
      <c r="D823" s="131"/>
    </row>
    <row r="824" spans="4:4">
      <c r="D824" s="131"/>
    </row>
    <row r="825" spans="4:4">
      <c r="D825" s="131"/>
    </row>
    <row r="826" spans="4:4">
      <c r="D826" s="131"/>
    </row>
    <row r="827" spans="4:4">
      <c r="D827" s="131"/>
    </row>
    <row r="828" spans="4:4">
      <c r="D828" s="131"/>
    </row>
    <row r="829" spans="4:4">
      <c r="D829" s="131"/>
    </row>
    <row r="830" spans="4:4">
      <c r="D830" s="131"/>
    </row>
    <row r="831" spans="4:4">
      <c r="D831" s="131"/>
    </row>
    <row r="832" spans="4:4">
      <c r="D832" s="131"/>
    </row>
    <row r="833" spans="4:4">
      <c r="D833" s="131"/>
    </row>
    <row r="834" spans="4:4">
      <c r="D834" s="131"/>
    </row>
    <row r="835" spans="4:4">
      <c r="D835" s="131"/>
    </row>
    <row r="836" spans="4:4">
      <c r="D836" s="131"/>
    </row>
    <row r="837" spans="4:4">
      <c r="D837" s="131"/>
    </row>
    <row r="838" spans="4:4">
      <c r="D838" s="131"/>
    </row>
    <row r="839" spans="4:4">
      <c r="D839" s="131"/>
    </row>
    <row r="840" spans="4:4">
      <c r="D840" s="131"/>
    </row>
    <row r="841" spans="4:4">
      <c r="D841" s="131"/>
    </row>
    <row r="842" spans="4:4">
      <c r="D842" s="131"/>
    </row>
    <row r="843" spans="4:4">
      <c r="D843" s="131"/>
    </row>
    <row r="844" spans="4:4">
      <c r="D844" s="131"/>
    </row>
    <row r="845" spans="4:4">
      <c r="D845" s="131"/>
    </row>
    <row r="846" spans="4:4">
      <c r="D846" s="131"/>
    </row>
    <row r="847" spans="4:4">
      <c r="D847" s="131"/>
    </row>
    <row r="848" spans="4:4">
      <c r="D848" s="131"/>
    </row>
    <row r="849" spans="4:4">
      <c r="D849" s="131"/>
    </row>
    <row r="850" spans="4:4">
      <c r="D850" s="131"/>
    </row>
    <row r="851" spans="4:4">
      <c r="D851" s="131"/>
    </row>
    <row r="852" spans="4:4">
      <c r="D852" s="131"/>
    </row>
    <row r="853" spans="4:4">
      <c r="D853" s="131"/>
    </row>
    <row r="854" spans="4:4">
      <c r="D854" s="131"/>
    </row>
    <row r="855" spans="4:4">
      <c r="D855" s="131"/>
    </row>
    <row r="856" spans="4:4">
      <c r="D856" s="131"/>
    </row>
    <row r="857" spans="4:4">
      <c r="D857" s="131"/>
    </row>
    <row r="858" spans="4:4">
      <c r="D858" s="131"/>
    </row>
    <row r="859" spans="4:4">
      <c r="D859" s="131"/>
    </row>
    <row r="860" spans="4:4">
      <c r="D860" s="131"/>
    </row>
    <row r="861" spans="4:4">
      <c r="D861" s="131"/>
    </row>
    <row r="862" spans="4:4">
      <c r="D862" s="131"/>
    </row>
    <row r="863" spans="4:4">
      <c r="D863" s="131"/>
    </row>
    <row r="864" spans="4:4">
      <c r="D864" s="131"/>
    </row>
    <row r="865" spans="4:4">
      <c r="D865" s="131"/>
    </row>
    <row r="866" spans="4:4">
      <c r="D866" s="131"/>
    </row>
    <row r="867" spans="4:4">
      <c r="D867" s="131"/>
    </row>
    <row r="868" spans="4:4">
      <c r="D868" s="131"/>
    </row>
    <row r="869" spans="4:4">
      <c r="D869" s="131"/>
    </row>
    <row r="870" spans="4:4">
      <c r="D870" s="131"/>
    </row>
    <row r="871" spans="4:4">
      <c r="D871" s="131"/>
    </row>
    <row r="872" spans="4:4">
      <c r="D872" s="131"/>
    </row>
    <row r="873" spans="4:4">
      <c r="D873" s="131"/>
    </row>
    <row r="874" spans="4:4">
      <c r="D874" s="131"/>
    </row>
    <row r="875" spans="4:4">
      <c r="D875" s="131"/>
    </row>
    <row r="876" spans="4:4">
      <c r="D876" s="131"/>
    </row>
    <row r="877" spans="4:4">
      <c r="D877" s="131"/>
    </row>
    <row r="878" spans="4:4">
      <c r="D878" s="131"/>
    </row>
    <row r="879" spans="4:4">
      <c r="D879" s="131"/>
    </row>
    <row r="880" spans="4:4">
      <c r="D880" s="131"/>
    </row>
    <row r="881" spans="4:4">
      <c r="D881" s="131"/>
    </row>
    <row r="882" spans="4:4">
      <c r="D882" s="131"/>
    </row>
    <row r="883" spans="4:4">
      <c r="D883" s="131"/>
    </row>
    <row r="884" spans="4:4">
      <c r="D884" s="131"/>
    </row>
    <row r="885" spans="4:4">
      <c r="D885" s="131"/>
    </row>
    <row r="886" spans="4:4">
      <c r="D886" s="131"/>
    </row>
    <row r="887" spans="4:4">
      <c r="D887" s="131"/>
    </row>
    <row r="888" spans="4:4">
      <c r="D888" s="131"/>
    </row>
    <row r="889" spans="4:4">
      <c r="D889" s="131"/>
    </row>
    <row r="890" spans="4:4">
      <c r="D890" s="131"/>
    </row>
    <row r="891" spans="4:4">
      <c r="D891" s="131"/>
    </row>
    <row r="892" spans="4:4">
      <c r="D892" s="131"/>
    </row>
    <row r="893" spans="4:4">
      <c r="D893" s="131"/>
    </row>
    <row r="894" spans="4:4">
      <c r="D894" s="131"/>
    </row>
    <row r="895" spans="4:4">
      <c r="D895" s="131"/>
    </row>
    <row r="896" spans="4:4">
      <c r="D896" s="131"/>
    </row>
    <row r="897" spans="4:4">
      <c r="D897" s="131"/>
    </row>
    <row r="898" spans="4:4">
      <c r="D898" s="131"/>
    </row>
    <row r="899" spans="4:4">
      <c r="D899" s="131"/>
    </row>
    <row r="900" spans="4:4">
      <c r="D900" s="131"/>
    </row>
    <row r="901" spans="4:4">
      <c r="D901" s="131"/>
    </row>
    <row r="902" spans="4:4">
      <c r="D902" s="131"/>
    </row>
    <row r="903" spans="4:4">
      <c r="D903" s="131"/>
    </row>
    <row r="904" spans="4:4">
      <c r="D904" s="131"/>
    </row>
    <row r="905" spans="4:4">
      <c r="D905" s="131"/>
    </row>
    <row r="906" spans="4:4">
      <c r="D906" s="131"/>
    </row>
    <row r="907" spans="4:4">
      <c r="D907" s="131"/>
    </row>
    <row r="908" spans="4:4">
      <c r="D908" s="131"/>
    </row>
    <row r="909" spans="4:4">
      <c r="D909" s="131"/>
    </row>
    <row r="910" spans="4:4">
      <c r="D910" s="131"/>
    </row>
    <row r="911" spans="4:4">
      <c r="D911" s="131"/>
    </row>
    <row r="912" spans="4:4">
      <c r="D912" s="131"/>
    </row>
    <row r="913" spans="4:4">
      <c r="D913" s="131"/>
    </row>
    <row r="914" spans="4:4">
      <c r="D914" s="131"/>
    </row>
    <row r="915" spans="4:4">
      <c r="D915" s="131"/>
    </row>
    <row r="916" spans="4:4">
      <c r="D916" s="131"/>
    </row>
    <row r="917" spans="4:4">
      <c r="D917" s="131"/>
    </row>
    <row r="918" spans="4:4">
      <c r="D918" s="131"/>
    </row>
    <row r="919" spans="4:4">
      <c r="D919" s="131"/>
    </row>
    <row r="920" spans="4:4">
      <c r="D920" s="131"/>
    </row>
    <row r="921" spans="4:4">
      <c r="D921" s="131"/>
    </row>
    <row r="922" spans="4:4">
      <c r="D922" s="131"/>
    </row>
    <row r="923" spans="4:4">
      <c r="D923" s="131"/>
    </row>
    <row r="924" spans="4:4">
      <c r="D924" s="131"/>
    </row>
    <row r="925" spans="4:4">
      <c r="D925" s="131"/>
    </row>
    <row r="926" spans="4:4">
      <c r="D926" s="131"/>
    </row>
    <row r="927" spans="4:4">
      <c r="D927" s="131"/>
    </row>
    <row r="928" spans="4:4">
      <c r="D928" s="131"/>
    </row>
    <row r="929" spans="4:4">
      <c r="D929" s="131"/>
    </row>
    <row r="930" spans="4:4">
      <c r="D930" s="131"/>
    </row>
    <row r="931" spans="4:4">
      <c r="D931" s="131"/>
    </row>
    <row r="932" spans="4:4">
      <c r="D932" s="131"/>
    </row>
    <row r="933" spans="4:4">
      <c r="D933" s="131"/>
    </row>
    <row r="934" spans="4:4">
      <c r="D934" s="131"/>
    </row>
    <row r="935" spans="4:4">
      <c r="D935" s="131"/>
    </row>
    <row r="936" spans="4:4">
      <c r="D936" s="131"/>
    </row>
    <row r="937" spans="4:4">
      <c r="D937" s="131"/>
    </row>
    <row r="938" spans="4:4">
      <c r="D938" s="131"/>
    </row>
    <row r="939" spans="4:4">
      <c r="D939" s="131"/>
    </row>
    <row r="940" spans="4:4">
      <c r="D940" s="131"/>
    </row>
    <row r="941" spans="4:4">
      <c r="D941" s="131"/>
    </row>
    <row r="942" spans="4:4">
      <c r="D942" s="131"/>
    </row>
    <row r="943" spans="4:4">
      <c r="D943" s="131"/>
    </row>
    <row r="944" spans="4:4">
      <c r="D944" s="131"/>
    </row>
    <row r="945" spans="4:4">
      <c r="D945" s="131"/>
    </row>
    <row r="946" spans="4:4">
      <c r="D946" s="131"/>
    </row>
    <row r="947" spans="4:4">
      <c r="D947" s="131"/>
    </row>
    <row r="948" spans="4:4">
      <c r="D948" s="131"/>
    </row>
    <row r="949" spans="4:4">
      <c r="D949" s="131"/>
    </row>
    <row r="950" spans="4:4">
      <c r="D950" s="131"/>
    </row>
    <row r="951" spans="4:4">
      <c r="D951" s="131"/>
    </row>
    <row r="952" spans="4:4">
      <c r="D952" s="131"/>
    </row>
    <row r="953" spans="4:4">
      <c r="D953" s="131"/>
    </row>
    <row r="954" spans="4:4">
      <c r="D954" s="131"/>
    </row>
    <row r="955" spans="4:4">
      <c r="D955" s="131"/>
    </row>
    <row r="956" spans="4:4">
      <c r="D956" s="131"/>
    </row>
    <row r="957" spans="4:4">
      <c r="D957" s="131"/>
    </row>
    <row r="958" spans="4:4">
      <c r="D958" s="131"/>
    </row>
    <row r="959" spans="4:4">
      <c r="D959" s="131"/>
    </row>
    <row r="960" spans="4:4">
      <c r="D960" s="131"/>
    </row>
    <row r="961" spans="4:4">
      <c r="D961" s="131"/>
    </row>
    <row r="962" spans="4:4">
      <c r="D962" s="131"/>
    </row>
    <row r="963" spans="4:4">
      <c r="D963" s="131"/>
    </row>
    <row r="964" spans="4:4">
      <c r="D964" s="131"/>
    </row>
    <row r="965" spans="4:4">
      <c r="D965" s="131"/>
    </row>
    <row r="966" spans="4:4">
      <c r="D966" s="131"/>
    </row>
    <row r="967" spans="4:4">
      <c r="D967" s="131"/>
    </row>
    <row r="968" spans="4:4">
      <c r="D968" s="131"/>
    </row>
    <row r="969" spans="4:4">
      <c r="D969" s="131"/>
    </row>
    <row r="970" spans="4:4">
      <c r="D970" s="131"/>
    </row>
    <row r="971" spans="4:4">
      <c r="D971" s="131"/>
    </row>
    <row r="972" spans="4:4">
      <c r="D972" s="131"/>
    </row>
    <row r="973" spans="4:4">
      <c r="D973" s="131"/>
    </row>
    <row r="974" spans="4:4">
      <c r="D974" s="131"/>
    </row>
    <row r="975" spans="4:4">
      <c r="D975" s="131"/>
    </row>
    <row r="976" spans="4:4">
      <c r="D976" s="131"/>
    </row>
    <row r="977" spans="4:4">
      <c r="D977" s="131"/>
    </row>
    <row r="978" spans="4:4">
      <c r="D978" s="131"/>
    </row>
    <row r="979" spans="4:4">
      <c r="D979" s="131"/>
    </row>
    <row r="980" spans="4:4">
      <c r="D980" s="131"/>
    </row>
    <row r="981" spans="4:4">
      <c r="D981" s="131"/>
    </row>
    <row r="982" spans="4:4">
      <c r="D982" s="131"/>
    </row>
    <row r="983" spans="4:4">
      <c r="D983" s="131"/>
    </row>
    <row r="984" spans="4:4">
      <c r="D984" s="131"/>
    </row>
    <row r="985" spans="4:4">
      <c r="D985" s="131"/>
    </row>
    <row r="986" spans="4:4">
      <c r="D986" s="131"/>
    </row>
    <row r="987" spans="4:4">
      <c r="D987" s="131"/>
    </row>
    <row r="988" spans="4:4">
      <c r="D988" s="131"/>
    </row>
    <row r="989" spans="4:4">
      <c r="D989" s="131"/>
    </row>
    <row r="990" spans="4:4">
      <c r="D990" s="131"/>
    </row>
    <row r="991" spans="4:4">
      <c r="D991" s="131"/>
    </row>
    <row r="992" spans="4:4">
      <c r="D992" s="131"/>
    </row>
    <row r="993" spans="4:4">
      <c r="D993" s="131"/>
    </row>
    <row r="994" spans="4:4">
      <c r="D994" s="131"/>
    </row>
    <row r="995" spans="4:4">
      <c r="D995" s="131"/>
    </row>
    <row r="996" spans="4:4">
      <c r="D996" s="131"/>
    </row>
    <row r="997" spans="4:4">
      <c r="D997" s="131"/>
    </row>
    <row r="998" spans="4:4">
      <c r="D998" s="131"/>
    </row>
    <row r="999" spans="4:4">
      <c r="D999" s="131"/>
    </row>
    <row r="1000" spans="4:4">
      <c r="D1000" s="131"/>
    </row>
    <row r="1001" spans="4:4">
      <c r="D1001" s="131"/>
    </row>
    <row r="1002" spans="4:4">
      <c r="D1002" s="131"/>
    </row>
    <row r="1003" spans="4:4">
      <c r="D1003" s="131"/>
    </row>
    <row r="1004" spans="4:4">
      <c r="D1004" s="131"/>
    </row>
    <row r="1005" spans="4:4">
      <c r="D1005" s="131"/>
    </row>
    <row r="1006" spans="4:4">
      <c r="D1006" s="131"/>
    </row>
    <row r="1007" spans="4:4">
      <c r="D1007" s="131"/>
    </row>
    <row r="1008" spans="4:4">
      <c r="D1008" s="131"/>
    </row>
    <row r="1009" spans="4:4">
      <c r="D1009" s="131"/>
    </row>
    <row r="1010" spans="4:4">
      <c r="D1010" s="131"/>
    </row>
    <row r="1011" spans="4:4">
      <c r="D1011" s="131"/>
    </row>
    <row r="1012" spans="4:4">
      <c r="D1012" s="131"/>
    </row>
    <row r="1013" spans="4:4">
      <c r="D1013" s="131"/>
    </row>
    <row r="1014" spans="4:4">
      <c r="D1014" s="131"/>
    </row>
    <row r="1015" spans="4:4">
      <c r="D1015" s="131"/>
    </row>
    <row r="1016" spans="4:4">
      <c r="D1016" s="131"/>
    </row>
    <row r="1017" spans="4:4">
      <c r="D1017" s="131"/>
    </row>
    <row r="1018" spans="4:4">
      <c r="D1018" s="131"/>
    </row>
    <row r="1019" spans="4:4">
      <c r="D1019" s="131"/>
    </row>
    <row r="1020" spans="4:4">
      <c r="D1020" s="131"/>
    </row>
    <row r="1021" spans="4:4">
      <c r="D1021" s="131"/>
    </row>
    <row r="1022" spans="4:4">
      <c r="D1022" s="131"/>
    </row>
    <row r="1023" spans="4:4">
      <c r="D1023" s="131"/>
    </row>
    <row r="1024" spans="4:4">
      <c r="D1024" s="131"/>
    </row>
    <row r="1025" spans="4:4">
      <c r="D1025" s="131"/>
    </row>
    <row r="1026" spans="4:4">
      <c r="D1026" s="131"/>
    </row>
    <row r="1027" spans="4:4">
      <c r="D1027" s="131"/>
    </row>
    <row r="1028" spans="4:4">
      <c r="D1028" s="131"/>
    </row>
    <row r="1029" spans="4:4">
      <c r="D1029" s="131"/>
    </row>
    <row r="1030" spans="4:4">
      <c r="D1030" s="131"/>
    </row>
    <row r="1031" spans="4:4">
      <c r="D1031" s="131"/>
    </row>
    <row r="1032" spans="4:4">
      <c r="D1032" s="131"/>
    </row>
    <row r="1033" spans="4:4">
      <c r="D1033" s="131"/>
    </row>
    <row r="1034" spans="4:4">
      <c r="D1034" s="131"/>
    </row>
    <row r="1035" spans="4:4">
      <c r="D1035" s="131"/>
    </row>
    <row r="1036" spans="4:4">
      <c r="D1036" s="131"/>
    </row>
    <row r="1037" spans="4:4">
      <c r="D1037" s="131"/>
    </row>
    <row r="1038" spans="4:4">
      <c r="D1038" s="131"/>
    </row>
    <row r="1039" spans="4:4">
      <c r="D1039" s="131"/>
    </row>
    <row r="1040" spans="4:4">
      <c r="D1040" s="131"/>
    </row>
    <row r="1041" spans="4:4">
      <c r="D1041" s="131"/>
    </row>
    <row r="1042" spans="4:4">
      <c r="D1042" s="131"/>
    </row>
    <row r="1043" spans="4:4">
      <c r="D1043" s="131"/>
    </row>
    <row r="1044" spans="4:4">
      <c r="D1044" s="131"/>
    </row>
    <row r="1045" spans="4:4">
      <c r="D1045" s="131"/>
    </row>
    <row r="1046" spans="4:4">
      <c r="D1046" s="131"/>
    </row>
    <row r="1047" spans="4:4">
      <c r="D1047" s="131"/>
    </row>
    <row r="1048" spans="4:4">
      <c r="D1048" s="131"/>
    </row>
    <row r="1049" spans="4:4">
      <c r="D1049" s="131"/>
    </row>
    <row r="1050" spans="4:4">
      <c r="D1050" s="131"/>
    </row>
    <row r="1051" spans="4:4">
      <c r="D1051" s="131"/>
    </row>
    <row r="1052" spans="4:4">
      <c r="D1052" s="131"/>
    </row>
    <row r="1053" spans="4:4">
      <c r="D1053" s="131"/>
    </row>
    <row r="1054" spans="4:4">
      <c r="D1054" s="131"/>
    </row>
    <row r="1055" spans="4:4">
      <c r="D1055" s="131"/>
    </row>
    <row r="1056" spans="4:4">
      <c r="D1056" s="131"/>
    </row>
    <row r="1057" spans="4:4">
      <c r="D1057" s="131"/>
    </row>
    <row r="1058" spans="4:4">
      <c r="D1058" s="131"/>
    </row>
    <row r="1059" spans="4:4">
      <c r="D1059" s="131"/>
    </row>
    <row r="1060" spans="4:4">
      <c r="D1060" s="131"/>
    </row>
    <row r="1061" spans="4:4">
      <c r="D1061" s="131"/>
    </row>
    <row r="1062" spans="4:4">
      <c r="D1062" s="131"/>
    </row>
    <row r="1063" spans="4:4">
      <c r="D1063" s="131"/>
    </row>
    <row r="1064" spans="4:4">
      <c r="D1064" s="131"/>
    </row>
    <row r="1065" spans="4:4">
      <c r="D1065" s="131"/>
    </row>
    <row r="1066" spans="4:4">
      <c r="D1066" s="131"/>
    </row>
    <row r="1067" spans="4:4">
      <c r="D1067" s="131"/>
    </row>
    <row r="1068" spans="4:4">
      <c r="D1068" s="131"/>
    </row>
    <row r="1069" spans="4:4">
      <c r="D1069" s="131"/>
    </row>
    <row r="1070" spans="4:4">
      <c r="D1070" s="131"/>
    </row>
    <row r="1071" spans="4:4">
      <c r="D1071" s="131"/>
    </row>
    <row r="1072" spans="4:4">
      <c r="D1072" s="131"/>
    </row>
    <row r="1073" spans="4:4">
      <c r="D1073" s="131"/>
    </row>
    <row r="1074" spans="4:4">
      <c r="D1074" s="131"/>
    </row>
    <row r="1075" spans="4:4">
      <c r="D1075" s="131"/>
    </row>
    <row r="1076" spans="4:4">
      <c r="D1076" s="131"/>
    </row>
    <row r="1077" spans="4:4">
      <c r="D1077" s="131"/>
    </row>
    <row r="1078" spans="4:4">
      <c r="D1078" s="131"/>
    </row>
    <row r="1079" spans="4:4">
      <c r="D1079" s="131"/>
    </row>
    <row r="1080" spans="4:4">
      <c r="D1080" s="131"/>
    </row>
    <row r="1081" spans="4:4">
      <c r="D1081" s="131"/>
    </row>
    <row r="1082" spans="4:4">
      <c r="D1082" s="131"/>
    </row>
    <row r="1083" spans="4:4">
      <c r="D1083" s="131"/>
    </row>
    <row r="1084" spans="4:4">
      <c r="D1084" s="131"/>
    </row>
    <row r="1085" spans="4:4">
      <c r="D1085" s="131"/>
    </row>
    <row r="1086" spans="4:4">
      <c r="D1086" s="131"/>
    </row>
    <row r="1087" spans="4:4">
      <c r="D1087" s="131"/>
    </row>
    <row r="1088" spans="4:4">
      <c r="D1088" s="131"/>
    </row>
    <row r="1089" spans="4:4">
      <c r="D1089" s="131"/>
    </row>
    <row r="1090" spans="4:4">
      <c r="D1090" s="131"/>
    </row>
    <row r="1091" spans="4:4">
      <c r="D1091" s="131"/>
    </row>
    <row r="1092" spans="4:4">
      <c r="D1092" s="131"/>
    </row>
    <row r="1093" spans="4:4">
      <c r="D1093" s="131"/>
    </row>
    <row r="1094" spans="4:4">
      <c r="D1094" s="131"/>
    </row>
    <row r="1095" spans="4:4">
      <c r="D1095" s="131"/>
    </row>
    <row r="1096" spans="4:4">
      <c r="D1096" s="131"/>
    </row>
    <row r="1097" spans="4:4">
      <c r="D1097" s="131"/>
    </row>
    <row r="1098" spans="4:4">
      <c r="D1098" s="131"/>
    </row>
    <row r="1099" spans="4:4">
      <c r="D1099" s="131"/>
    </row>
    <row r="1100" spans="4:4">
      <c r="D1100" s="131"/>
    </row>
    <row r="1101" spans="4:4">
      <c r="D1101" s="131"/>
    </row>
    <row r="1102" spans="4:4">
      <c r="D1102" s="131"/>
    </row>
    <row r="1103" spans="4:4">
      <c r="D1103" s="131"/>
    </row>
    <row r="1104" spans="4:4">
      <c r="D1104" s="131"/>
    </row>
    <row r="1105" spans="4:4">
      <c r="D1105" s="131"/>
    </row>
    <row r="1106" spans="4:4">
      <c r="D1106" s="131"/>
    </row>
    <row r="1107" spans="4:4">
      <c r="D1107" s="131"/>
    </row>
    <row r="1108" spans="4:4">
      <c r="D1108" s="131"/>
    </row>
    <row r="1109" spans="4:4">
      <c r="D1109" s="131"/>
    </row>
    <row r="1110" spans="4:4">
      <c r="D1110" s="131"/>
    </row>
    <row r="1111" spans="4:4">
      <c r="D1111" s="131"/>
    </row>
    <row r="1112" spans="4:4">
      <c r="D1112" s="131"/>
    </row>
    <row r="1113" spans="4:4">
      <c r="D1113" s="131"/>
    </row>
    <row r="1114" spans="4:4">
      <c r="D1114" s="131"/>
    </row>
    <row r="1115" spans="4:4">
      <c r="D1115" s="131"/>
    </row>
    <row r="1116" spans="4:4">
      <c r="D1116" s="131"/>
    </row>
    <row r="1117" spans="4:4">
      <c r="D1117" s="131"/>
    </row>
    <row r="1118" spans="4:4">
      <c r="D1118" s="131"/>
    </row>
    <row r="1119" spans="4:4">
      <c r="D1119" s="131"/>
    </row>
    <row r="1120" spans="4:4">
      <c r="D1120" s="131"/>
    </row>
    <row r="1121" spans="4:4">
      <c r="D1121" s="131"/>
    </row>
    <row r="1122" spans="4:4">
      <c r="D1122" s="131"/>
    </row>
    <row r="1123" spans="4:4">
      <c r="D1123" s="131"/>
    </row>
    <row r="1124" spans="4:4">
      <c r="D1124" s="131"/>
    </row>
    <row r="1125" spans="4:4">
      <c r="D1125" s="131"/>
    </row>
    <row r="1126" spans="4:4">
      <c r="D1126" s="131"/>
    </row>
    <row r="1127" spans="4:4">
      <c r="D1127" s="131"/>
    </row>
    <row r="1128" spans="4:4">
      <c r="D1128" s="131"/>
    </row>
    <row r="1129" spans="4:4">
      <c r="D1129" s="131"/>
    </row>
    <row r="1130" spans="4:4">
      <c r="D1130" s="131"/>
    </row>
    <row r="1131" spans="4:4">
      <c r="D1131" s="131"/>
    </row>
    <row r="1132" spans="4:4">
      <c r="D1132" s="131"/>
    </row>
    <row r="1133" spans="4:4">
      <c r="D1133" s="131"/>
    </row>
    <row r="1134" spans="4:4">
      <c r="D1134" s="131"/>
    </row>
    <row r="1135" spans="4:4">
      <c r="D1135" s="131"/>
    </row>
    <row r="1136" spans="4:4">
      <c r="D1136" s="131"/>
    </row>
    <row r="1137" spans="4:4">
      <c r="D1137" s="131"/>
    </row>
    <row r="1138" spans="4:4">
      <c r="D1138" s="131"/>
    </row>
    <row r="1139" spans="4:4">
      <c r="D1139" s="131"/>
    </row>
    <row r="1140" spans="4:4">
      <c r="D1140" s="131"/>
    </row>
    <row r="1141" spans="4:4">
      <c r="D1141" s="131"/>
    </row>
    <row r="1142" spans="4:4">
      <c r="D1142" s="131"/>
    </row>
    <row r="1143" spans="4:4">
      <c r="D1143" s="131"/>
    </row>
    <row r="1144" spans="4:4">
      <c r="D1144" s="131"/>
    </row>
    <row r="1145" spans="4:4">
      <c r="D1145" s="131"/>
    </row>
    <row r="1146" spans="4:4">
      <c r="D1146" s="131"/>
    </row>
    <row r="1147" spans="4:4">
      <c r="D1147" s="131"/>
    </row>
    <row r="1148" spans="4:4">
      <c r="D1148" s="131"/>
    </row>
    <row r="1149" spans="4:4">
      <c r="D1149" s="131"/>
    </row>
    <row r="1150" spans="4:4">
      <c r="D1150" s="131"/>
    </row>
    <row r="1151" spans="4:4">
      <c r="D1151" s="131"/>
    </row>
    <row r="1152" spans="4:4">
      <c r="D1152" s="131"/>
    </row>
    <row r="1153" spans="4:4">
      <c r="D1153" s="131"/>
    </row>
    <row r="1154" spans="4:4">
      <c r="D1154" s="131"/>
    </row>
    <row r="1155" spans="4:4">
      <c r="D1155" s="131"/>
    </row>
    <row r="1156" spans="4:4">
      <c r="D1156" s="131"/>
    </row>
    <row r="1157" spans="4:4">
      <c r="D1157" s="131"/>
    </row>
    <row r="1158" spans="4:4">
      <c r="D1158" s="131"/>
    </row>
    <row r="1159" spans="4:4">
      <c r="D1159" s="131"/>
    </row>
    <row r="1160" spans="4:4">
      <c r="D1160" s="131"/>
    </row>
    <row r="1161" spans="4:4">
      <c r="D1161" s="131"/>
    </row>
    <row r="1162" spans="4:4">
      <c r="D1162" s="131"/>
    </row>
    <row r="1163" spans="4:4">
      <c r="D1163" s="131"/>
    </row>
    <row r="1164" spans="4:4">
      <c r="D1164" s="131"/>
    </row>
    <row r="1165" spans="4:4">
      <c r="D1165" s="131"/>
    </row>
    <row r="1166" spans="4:4">
      <c r="D1166" s="131"/>
    </row>
    <row r="1167" spans="4:4">
      <c r="D1167" s="131"/>
    </row>
    <row r="1168" spans="4:4">
      <c r="D1168" s="131"/>
    </row>
    <row r="1169" spans="4:4">
      <c r="D1169" s="131"/>
    </row>
    <row r="1170" spans="4:4">
      <c r="D1170" s="131"/>
    </row>
    <row r="1171" spans="4:4">
      <c r="D1171" s="131"/>
    </row>
    <row r="1172" spans="4:4">
      <c r="D1172" s="131"/>
    </row>
    <row r="1173" spans="4:4">
      <c r="D1173" s="131"/>
    </row>
    <row r="1174" spans="4:4">
      <c r="D1174" s="131"/>
    </row>
    <row r="1175" spans="4:4">
      <c r="D1175" s="131"/>
    </row>
    <row r="1176" spans="4:4">
      <c r="D1176" s="131"/>
    </row>
    <row r="1177" spans="4:4">
      <c r="D1177" s="131"/>
    </row>
    <row r="1178" spans="4:4">
      <c r="D1178" s="131"/>
    </row>
    <row r="1179" spans="4:4">
      <c r="D1179" s="131"/>
    </row>
    <row r="1180" spans="4:4">
      <c r="D1180" s="131"/>
    </row>
    <row r="1181" spans="4:4">
      <c r="D1181" s="131"/>
    </row>
    <row r="1182" spans="4:4">
      <c r="D1182" s="131"/>
    </row>
    <row r="1183" spans="4:4">
      <c r="D1183" s="131"/>
    </row>
    <row r="1184" spans="4:4">
      <c r="D1184" s="131"/>
    </row>
    <row r="1185" spans="4:4">
      <c r="D1185" s="131"/>
    </row>
    <row r="1186" spans="4:4">
      <c r="D1186" s="131"/>
    </row>
    <row r="1187" spans="4:4">
      <c r="D1187" s="131"/>
    </row>
    <row r="1188" spans="4:4">
      <c r="D1188" s="131"/>
    </row>
    <row r="1189" spans="4:4">
      <c r="D1189" s="131"/>
    </row>
    <row r="1190" spans="4:4">
      <c r="D1190" s="131"/>
    </row>
    <row r="1191" spans="4:4">
      <c r="D1191" s="131"/>
    </row>
    <row r="1192" spans="4:4">
      <c r="D1192" s="131"/>
    </row>
    <row r="1193" spans="4:4">
      <c r="D1193" s="131"/>
    </row>
    <row r="1194" spans="4:4">
      <c r="D1194" s="131"/>
    </row>
    <row r="1195" spans="4:4">
      <c r="D1195" s="131"/>
    </row>
    <row r="1196" spans="4:4">
      <c r="D1196" s="131"/>
    </row>
    <row r="1197" spans="4:4">
      <c r="D1197" s="131"/>
    </row>
    <row r="1198" spans="4:4">
      <c r="D1198" s="131"/>
    </row>
    <row r="1199" spans="4:4">
      <c r="D1199" s="131"/>
    </row>
    <row r="1200" spans="4:4">
      <c r="D1200" s="131"/>
    </row>
    <row r="1201" spans="4:4">
      <c r="D1201" s="131"/>
    </row>
    <row r="1202" spans="4:4">
      <c r="D1202" s="131"/>
    </row>
    <row r="1203" spans="4:4">
      <c r="D1203" s="131"/>
    </row>
    <row r="1204" spans="4:4">
      <c r="D1204" s="131"/>
    </row>
    <row r="1205" spans="4:4">
      <c r="D1205" s="131"/>
    </row>
    <row r="1206" spans="4:4">
      <c r="D1206" s="131"/>
    </row>
    <row r="1207" spans="4:4">
      <c r="D1207" s="131"/>
    </row>
    <row r="1208" spans="4:4">
      <c r="D1208" s="131"/>
    </row>
    <row r="1209" spans="4:4">
      <c r="D1209" s="131"/>
    </row>
    <row r="1210" spans="4:4">
      <c r="D1210" s="131"/>
    </row>
    <row r="1211" spans="4:4">
      <c r="D1211" s="131"/>
    </row>
    <row r="1212" spans="4:4">
      <c r="D1212" s="131"/>
    </row>
    <row r="1213" spans="4:4">
      <c r="D1213" s="131"/>
    </row>
    <row r="1214" spans="4:4">
      <c r="D1214" s="131"/>
    </row>
    <row r="1215" spans="4:4">
      <c r="D1215" s="131"/>
    </row>
    <row r="1216" spans="4:4">
      <c r="D1216" s="131"/>
    </row>
    <row r="1217" spans="4:4">
      <c r="D1217" s="131"/>
    </row>
    <row r="1218" spans="4:4">
      <c r="D1218" s="131"/>
    </row>
    <row r="1219" spans="4:4">
      <c r="D1219" s="131"/>
    </row>
    <row r="1220" spans="4:4">
      <c r="D1220" s="131"/>
    </row>
    <row r="1221" spans="4:4">
      <c r="D1221" s="131"/>
    </row>
    <row r="1222" spans="4:4">
      <c r="D1222" s="131"/>
    </row>
    <row r="1223" spans="4:4">
      <c r="D1223" s="131"/>
    </row>
    <row r="1224" spans="4:4">
      <c r="D1224" s="131"/>
    </row>
    <row r="1225" spans="4:4">
      <c r="D1225" s="131"/>
    </row>
    <row r="1226" spans="4:4">
      <c r="D1226" s="131"/>
    </row>
    <row r="1227" spans="4:4">
      <c r="D1227" s="131"/>
    </row>
    <row r="1228" spans="4:4">
      <c r="D1228" s="131"/>
    </row>
    <row r="1229" spans="4:4">
      <c r="D1229" s="131"/>
    </row>
    <row r="1230" spans="4:4">
      <c r="D1230" s="131"/>
    </row>
    <row r="1231" spans="4:4">
      <c r="D1231" s="131"/>
    </row>
    <row r="1232" spans="4:4">
      <c r="D1232" s="131"/>
    </row>
    <row r="1233" spans="4:4">
      <c r="D1233" s="131"/>
    </row>
    <row r="1234" spans="4:4">
      <c r="D1234" s="131"/>
    </row>
    <row r="1235" spans="4:4">
      <c r="D1235" s="131"/>
    </row>
    <row r="1236" spans="4:4">
      <c r="D1236" s="131"/>
    </row>
    <row r="1237" spans="4:4">
      <c r="D1237" s="131"/>
    </row>
    <row r="1238" spans="4:4">
      <c r="D1238" s="131"/>
    </row>
    <row r="1239" spans="4:4">
      <c r="D1239" s="131"/>
    </row>
    <row r="1240" spans="4:4">
      <c r="D1240" s="131"/>
    </row>
    <row r="1241" spans="4:4">
      <c r="D1241" s="131"/>
    </row>
    <row r="1242" spans="4:4">
      <c r="D1242" s="131"/>
    </row>
    <row r="1243" spans="4:4">
      <c r="D1243" s="131"/>
    </row>
    <row r="1244" spans="4:4">
      <c r="D1244" s="131"/>
    </row>
    <row r="1245" spans="4:4">
      <c r="D1245" s="131"/>
    </row>
    <row r="1246" spans="4:4">
      <c r="D1246" s="131"/>
    </row>
    <row r="1247" spans="4:4">
      <c r="D1247" s="131"/>
    </row>
    <row r="1248" spans="4:4">
      <c r="D1248" s="131"/>
    </row>
    <row r="1249" spans="4:4">
      <c r="D1249" s="131"/>
    </row>
    <row r="1250" spans="4:4">
      <c r="D1250" s="131"/>
    </row>
    <row r="1251" spans="4:4">
      <c r="D1251" s="131"/>
    </row>
    <row r="1252" spans="4:4">
      <c r="D1252" s="131"/>
    </row>
    <row r="1253" spans="4:4">
      <c r="D1253" s="131"/>
    </row>
    <row r="1254" spans="4:4">
      <c r="D1254" s="131"/>
    </row>
    <row r="1255" spans="4:4">
      <c r="D1255" s="131"/>
    </row>
    <row r="1256" spans="4:4">
      <c r="D1256" s="131"/>
    </row>
    <row r="1257" spans="4:4">
      <c r="D1257" s="131"/>
    </row>
    <row r="1258" spans="4:4">
      <c r="D1258" s="131"/>
    </row>
    <row r="1259" spans="4:4">
      <c r="D1259" s="131"/>
    </row>
    <row r="1260" spans="4:4">
      <c r="D1260" s="131"/>
    </row>
    <row r="1261" spans="4:4">
      <c r="D1261" s="131"/>
    </row>
    <row r="1262" spans="4:4">
      <c r="D1262" s="131"/>
    </row>
    <row r="1263" spans="4:4">
      <c r="D1263" s="131"/>
    </row>
    <row r="1264" spans="4:4">
      <c r="D1264" s="131"/>
    </row>
    <row r="1265" spans="4:4">
      <c r="D1265" s="131"/>
    </row>
    <row r="1266" spans="4:4">
      <c r="D1266" s="131"/>
    </row>
    <row r="1267" spans="4:4">
      <c r="D1267" s="131"/>
    </row>
    <row r="1268" spans="4:4">
      <c r="D1268" s="131"/>
    </row>
    <row r="1269" spans="4:4">
      <c r="D1269" s="131"/>
    </row>
    <row r="1270" spans="4:4">
      <c r="D1270" s="131"/>
    </row>
    <row r="1271" spans="4:4">
      <c r="D1271" s="131"/>
    </row>
    <row r="1272" spans="4:4">
      <c r="D1272" s="131"/>
    </row>
    <row r="1273" spans="4:4">
      <c r="D1273" s="131"/>
    </row>
    <row r="1274" spans="4:4">
      <c r="D1274" s="131"/>
    </row>
    <row r="1275" spans="4:4">
      <c r="D1275" s="131"/>
    </row>
    <row r="1276" spans="4:4">
      <c r="D1276" s="131"/>
    </row>
    <row r="1277" spans="4:4">
      <c r="D1277" s="131"/>
    </row>
    <row r="1278" spans="4:4">
      <c r="D1278" s="131"/>
    </row>
    <row r="1279" spans="4:4">
      <c r="D1279" s="131"/>
    </row>
    <row r="1280" spans="4:4">
      <c r="D1280" s="131"/>
    </row>
    <row r="1281" spans="4:4">
      <c r="D1281" s="131"/>
    </row>
    <row r="1282" spans="4:4">
      <c r="D1282" s="131"/>
    </row>
    <row r="1283" spans="4:4">
      <c r="D1283" s="131"/>
    </row>
    <row r="1284" spans="4:4">
      <c r="D1284" s="131"/>
    </row>
    <row r="1285" spans="4:4">
      <c r="D1285" s="131"/>
    </row>
    <row r="1286" spans="4:4">
      <c r="D1286" s="131"/>
    </row>
    <row r="1287" spans="4:4">
      <c r="D1287" s="131"/>
    </row>
    <row r="1288" spans="4:4">
      <c r="D1288" s="131"/>
    </row>
    <row r="1289" spans="4:4">
      <c r="D1289" s="131"/>
    </row>
    <row r="1290" spans="4:4">
      <c r="D1290" s="131"/>
    </row>
    <row r="1291" spans="4:4">
      <c r="D1291" s="131"/>
    </row>
    <row r="1292" spans="4:4">
      <c r="D1292" s="131"/>
    </row>
    <row r="1293" spans="4:4">
      <c r="D1293" s="131"/>
    </row>
    <row r="1294" spans="4:4">
      <c r="D1294" s="131"/>
    </row>
    <row r="1295" spans="4:4">
      <c r="D1295" s="131"/>
    </row>
    <row r="1296" spans="4:4">
      <c r="D1296" s="131"/>
    </row>
    <row r="1297" spans="4:4">
      <c r="D1297" s="131"/>
    </row>
    <row r="1298" spans="4:4">
      <c r="D1298" s="131"/>
    </row>
    <row r="1299" spans="4:4">
      <c r="D1299" s="131"/>
    </row>
    <row r="1300" spans="4:4">
      <c r="D1300" s="131"/>
    </row>
    <row r="1301" spans="4:4">
      <c r="D1301" s="131"/>
    </row>
    <row r="1302" spans="4:4">
      <c r="D1302" s="131"/>
    </row>
    <row r="1303" spans="4:4">
      <c r="D1303" s="131"/>
    </row>
    <row r="1304" spans="4:4">
      <c r="D1304" s="131"/>
    </row>
    <row r="1305" spans="4:4">
      <c r="D1305" s="131"/>
    </row>
    <row r="1306" spans="4:4">
      <c r="D1306" s="131"/>
    </row>
    <row r="1307" spans="4:4">
      <c r="D1307" s="131"/>
    </row>
    <row r="1308" spans="4:4">
      <c r="D1308" s="131"/>
    </row>
    <row r="1309" spans="4:4">
      <c r="D1309" s="131"/>
    </row>
    <row r="1310" spans="4:4">
      <c r="D1310" s="131"/>
    </row>
    <row r="1311" spans="4:4">
      <c r="D1311" s="131"/>
    </row>
    <row r="1312" spans="4:4">
      <c r="D1312" s="131"/>
    </row>
    <row r="1313" spans="4:4">
      <c r="D1313" s="131"/>
    </row>
    <row r="1314" spans="4:4">
      <c r="D1314" s="131"/>
    </row>
    <row r="1315" spans="4:4">
      <c r="D1315" s="131"/>
    </row>
    <row r="1316" spans="4:4">
      <c r="D1316" s="131"/>
    </row>
    <row r="1317" spans="4:4">
      <c r="D1317" s="131"/>
    </row>
    <row r="1318" spans="4:4">
      <c r="D1318" s="131"/>
    </row>
    <row r="1319" spans="4:4">
      <c r="D1319" s="131"/>
    </row>
    <row r="1320" spans="4:4">
      <c r="D1320" s="131"/>
    </row>
    <row r="1321" spans="4:4">
      <c r="D1321" s="131"/>
    </row>
    <row r="1322" spans="4:4">
      <c r="D1322" s="131"/>
    </row>
    <row r="1323" spans="4:4">
      <c r="D1323" s="131"/>
    </row>
    <row r="1324" spans="4:4">
      <c r="D1324" s="131"/>
    </row>
    <row r="1325" spans="4:4">
      <c r="D1325" s="131"/>
    </row>
    <row r="1326" spans="4:4">
      <c r="D1326" s="131"/>
    </row>
    <row r="1327" spans="4:4">
      <c r="D1327" s="131"/>
    </row>
    <row r="1328" spans="4:4">
      <c r="D1328" s="131"/>
    </row>
    <row r="1329" spans="4:4">
      <c r="D1329" s="131"/>
    </row>
    <row r="1330" spans="4:4">
      <c r="D1330" s="131"/>
    </row>
    <row r="1331" spans="4:4">
      <c r="D1331" s="131"/>
    </row>
    <row r="1332" spans="4:4">
      <c r="D1332" s="131"/>
    </row>
    <row r="1333" spans="4:4">
      <c r="D1333" s="131"/>
    </row>
    <row r="1334" spans="4:4">
      <c r="D1334" s="131"/>
    </row>
    <row r="1335" spans="4:4">
      <c r="D1335" s="131"/>
    </row>
    <row r="1336" spans="4:4">
      <c r="D1336" s="131"/>
    </row>
    <row r="1337" spans="4:4">
      <c r="D1337" s="131"/>
    </row>
    <row r="1338" spans="4:4">
      <c r="D1338" s="131"/>
    </row>
    <row r="1339" spans="4:4">
      <c r="D1339" s="131"/>
    </row>
    <row r="1340" spans="4:4">
      <c r="D1340" s="131"/>
    </row>
    <row r="1341" spans="4:4">
      <c r="D1341" s="131"/>
    </row>
    <row r="1342" spans="4:4">
      <c r="D1342" s="131"/>
    </row>
    <row r="1343" spans="4:4">
      <c r="D1343" s="131"/>
    </row>
    <row r="1344" spans="4:4">
      <c r="D1344" s="131"/>
    </row>
    <row r="1345" spans="4:4">
      <c r="D1345" s="131"/>
    </row>
    <row r="1346" spans="4:4">
      <c r="D1346" s="131"/>
    </row>
    <row r="1347" spans="4:4">
      <c r="D1347" s="131"/>
    </row>
    <row r="1348" spans="4:4">
      <c r="D1348" s="131"/>
    </row>
    <row r="1349" spans="4:4">
      <c r="D1349" s="131"/>
    </row>
    <row r="1350" spans="4:4">
      <c r="D1350" s="131"/>
    </row>
    <row r="1351" spans="4:4">
      <c r="D1351" s="131"/>
    </row>
    <row r="1352" spans="4:4">
      <c r="D1352" s="131"/>
    </row>
    <row r="1353" spans="4:4">
      <c r="D1353" s="131"/>
    </row>
    <row r="1354" spans="4:4">
      <c r="D1354" s="131"/>
    </row>
    <row r="1355" spans="4:4">
      <c r="D1355" s="131"/>
    </row>
    <row r="1356" spans="4:4">
      <c r="D1356" s="131"/>
    </row>
    <row r="1357" spans="4:4">
      <c r="D1357" s="131"/>
    </row>
    <row r="1358" spans="4:4">
      <c r="D1358" s="131"/>
    </row>
    <row r="1359" spans="4:4">
      <c r="D1359" s="131"/>
    </row>
    <row r="1360" spans="4:4">
      <c r="D1360" s="131"/>
    </row>
    <row r="1361" spans="4:4">
      <c r="D1361" s="131"/>
    </row>
    <row r="1362" spans="4:4">
      <c r="D1362" s="131"/>
    </row>
    <row r="1363" spans="4:4">
      <c r="D1363" s="131"/>
    </row>
    <row r="1364" spans="4:4">
      <c r="D1364" s="131"/>
    </row>
    <row r="1365" spans="4:4">
      <c r="D1365" s="131"/>
    </row>
    <row r="1366" spans="4:4">
      <c r="D1366" s="131"/>
    </row>
    <row r="1367" spans="4:4">
      <c r="D1367" s="131"/>
    </row>
    <row r="1368" spans="4:4">
      <c r="D1368" s="131"/>
    </row>
    <row r="1369" spans="4:4">
      <c r="D1369" s="131"/>
    </row>
    <row r="1370" spans="4:4">
      <c r="D1370" s="131"/>
    </row>
    <row r="1371" spans="4:4">
      <c r="D1371" s="131"/>
    </row>
    <row r="1372" spans="4:4">
      <c r="D1372" s="131"/>
    </row>
    <row r="1373" spans="4:4">
      <c r="D1373" s="131"/>
    </row>
    <row r="1374" spans="4:4">
      <c r="D1374" s="131"/>
    </row>
    <row r="1375" spans="4:4">
      <c r="D1375" s="131"/>
    </row>
    <row r="1376" spans="4:4">
      <c r="D1376" s="131"/>
    </row>
    <row r="1377" spans="4:4">
      <c r="D1377" s="131"/>
    </row>
    <row r="1378" spans="4:4">
      <c r="D1378" s="131"/>
    </row>
    <row r="1379" spans="4:4">
      <c r="D1379" s="131"/>
    </row>
    <row r="1380" spans="4:4">
      <c r="D1380" s="131"/>
    </row>
    <row r="1381" spans="4:4">
      <c r="D1381" s="131"/>
    </row>
    <row r="1382" spans="4:4">
      <c r="D1382" s="131"/>
    </row>
    <row r="1383" spans="4:4">
      <c r="D1383" s="131"/>
    </row>
    <row r="1384" spans="4:4">
      <c r="D1384" s="131"/>
    </row>
    <row r="1385" spans="4:4">
      <c r="D1385" s="131"/>
    </row>
    <row r="1386" spans="4:4">
      <c r="D1386" s="131"/>
    </row>
    <row r="1387" spans="4:4">
      <c r="D1387" s="131"/>
    </row>
    <row r="1388" spans="4:4">
      <c r="D1388" s="131"/>
    </row>
    <row r="1389" spans="4:4">
      <c r="D1389" s="131"/>
    </row>
    <row r="1390" spans="4:4">
      <c r="D1390" s="131"/>
    </row>
    <row r="1391" spans="4:4">
      <c r="D1391" s="131"/>
    </row>
    <row r="1392" spans="4:4">
      <c r="D1392" s="131"/>
    </row>
    <row r="1393" spans="4:4">
      <c r="D1393" s="131"/>
    </row>
    <row r="1394" spans="4:4">
      <c r="D1394" s="131"/>
    </row>
    <row r="1395" spans="4:4">
      <c r="D1395" s="131"/>
    </row>
    <row r="1396" spans="4:4">
      <c r="D1396" s="131"/>
    </row>
    <row r="1397" spans="4:4">
      <c r="D1397" s="131"/>
    </row>
    <row r="1398" spans="4:4">
      <c r="D1398" s="131"/>
    </row>
    <row r="1399" spans="4:4">
      <c r="D1399" s="131"/>
    </row>
    <row r="1400" spans="4:4">
      <c r="D1400" s="131"/>
    </row>
    <row r="1401" spans="4:4">
      <c r="D1401" s="131"/>
    </row>
    <row r="1402" spans="4:4">
      <c r="D1402" s="131"/>
    </row>
    <row r="1403" spans="4:4">
      <c r="D1403" s="131"/>
    </row>
    <row r="1404" spans="4:4">
      <c r="D1404" s="131"/>
    </row>
    <row r="1405" spans="4:4">
      <c r="D1405" s="131"/>
    </row>
    <row r="1406" spans="4:4">
      <c r="D1406" s="131"/>
    </row>
    <row r="1407" spans="4:4">
      <c r="D1407" s="131"/>
    </row>
    <row r="1408" spans="4:4">
      <c r="D1408" s="131"/>
    </row>
    <row r="1409" spans="4:4">
      <c r="D1409" s="131"/>
    </row>
    <row r="1410" spans="4:4">
      <c r="D1410" s="131"/>
    </row>
    <row r="1411" spans="4:4">
      <c r="D1411" s="131"/>
    </row>
    <row r="1412" spans="4:4">
      <c r="D1412" s="131"/>
    </row>
    <row r="1413" spans="4:4">
      <c r="D1413" s="131"/>
    </row>
    <row r="1414" spans="4:4">
      <c r="D1414" s="131"/>
    </row>
    <row r="1415" spans="4:4">
      <c r="D1415" s="131"/>
    </row>
    <row r="1416" spans="4:4">
      <c r="D1416" s="131"/>
    </row>
    <row r="1417" spans="4:4">
      <c r="D1417" s="131"/>
    </row>
    <row r="1418" spans="4:4">
      <c r="D1418" s="131"/>
    </row>
    <row r="1419" spans="4:4">
      <c r="D1419" s="131"/>
    </row>
    <row r="1420" spans="4:4">
      <c r="D1420" s="131"/>
    </row>
    <row r="1421" spans="4:4">
      <c r="D1421" s="131"/>
    </row>
    <row r="1422" spans="4:4">
      <c r="D1422" s="131"/>
    </row>
    <row r="1423" spans="4:4">
      <c r="D1423" s="131"/>
    </row>
    <row r="1424" spans="4:4">
      <c r="D1424" s="131"/>
    </row>
    <row r="1425" spans="4:4">
      <c r="D1425" s="131"/>
    </row>
    <row r="1426" spans="4:4">
      <c r="D1426" s="131"/>
    </row>
    <row r="1427" spans="4:4">
      <c r="D1427" s="131"/>
    </row>
    <row r="1428" spans="4:4">
      <c r="D1428" s="131"/>
    </row>
    <row r="1429" spans="4:4">
      <c r="D1429" s="131"/>
    </row>
    <row r="1430" spans="4:4">
      <c r="D1430" s="131"/>
    </row>
    <row r="1431" spans="4:4">
      <c r="D1431" s="131"/>
    </row>
    <row r="1432" spans="4:4">
      <c r="D1432" s="131"/>
    </row>
    <row r="1433" spans="4:4">
      <c r="D1433" s="131"/>
    </row>
    <row r="1434" spans="4:4">
      <c r="D1434" s="131"/>
    </row>
    <row r="1435" spans="4:4">
      <c r="D1435" s="131"/>
    </row>
    <row r="1436" spans="4:4">
      <c r="D1436" s="131"/>
    </row>
    <row r="1437" spans="4:4">
      <c r="D1437" s="131"/>
    </row>
    <row r="1438" spans="4:4">
      <c r="D1438" s="131"/>
    </row>
    <row r="1439" spans="4:4">
      <c r="D1439" s="131"/>
    </row>
    <row r="1440" spans="4:4">
      <c r="D1440" s="131"/>
    </row>
    <row r="1441" spans="4:4">
      <c r="D1441" s="131"/>
    </row>
    <row r="1442" spans="4:4">
      <c r="D1442" s="131"/>
    </row>
    <row r="1443" spans="4:4">
      <c r="D1443" s="131"/>
    </row>
    <row r="1444" spans="4:4">
      <c r="D1444" s="131"/>
    </row>
    <row r="1445" spans="4:4">
      <c r="D1445" s="131"/>
    </row>
    <row r="1446" spans="4:4">
      <c r="D1446" s="131"/>
    </row>
    <row r="1447" spans="4:4">
      <c r="D1447" s="131"/>
    </row>
    <row r="1448" spans="4:4">
      <c r="D1448" s="131"/>
    </row>
    <row r="1449" spans="4:4">
      <c r="D1449" s="131"/>
    </row>
    <row r="1450" spans="4:4">
      <c r="D1450" s="131"/>
    </row>
    <row r="1451" spans="4:4">
      <c r="D1451" s="131"/>
    </row>
    <row r="1452" spans="4:4">
      <c r="D1452" s="131"/>
    </row>
    <row r="1453" spans="4:4">
      <c r="D1453" s="131"/>
    </row>
    <row r="1454" spans="4:4">
      <c r="D1454" s="131"/>
    </row>
    <row r="1455" spans="4:4">
      <c r="D1455" s="131"/>
    </row>
    <row r="1456" spans="4:4">
      <c r="D1456" s="131"/>
    </row>
    <row r="1457" spans="4:4">
      <c r="D1457" s="131"/>
    </row>
    <row r="1458" spans="4:4">
      <c r="D1458" s="131"/>
    </row>
    <row r="1459" spans="4:4">
      <c r="D1459" s="131"/>
    </row>
    <row r="1460" spans="4:4">
      <c r="D1460" s="131"/>
    </row>
    <row r="1461" spans="4:4">
      <c r="D1461" s="131"/>
    </row>
    <row r="1462" spans="4:4">
      <c r="D1462" s="131"/>
    </row>
    <row r="1463" spans="4:4">
      <c r="D1463" s="131"/>
    </row>
    <row r="1464" spans="4:4">
      <c r="D1464" s="131"/>
    </row>
    <row r="1465" spans="4:4">
      <c r="D1465" s="131"/>
    </row>
    <row r="1466" spans="4:4">
      <c r="D1466" s="131"/>
    </row>
    <row r="1467" spans="4:4">
      <c r="D1467" s="131"/>
    </row>
    <row r="1468" spans="4:4">
      <c r="D1468" s="131"/>
    </row>
    <row r="1469" spans="4:4">
      <c r="D1469" s="131"/>
    </row>
    <row r="1470" spans="4:4">
      <c r="D1470" s="131"/>
    </row>
    <row r="1471" spans="4:4">
      <c r="D1471" s="131"/>
    </row>
    <row r="1472" spans="4:4">
      <c r="D1472" s="131"/>
    </row>
    <row r="1473" spans="4:4">
      <c r="D1473" s="131"/>
    </row>
    <row r="1474" spans="4:4">
      <c r="D1474" s="131"/>
    </row>
    <row r="1475" spans="4:4">
      <c r="D1475" s="131"/>
    </row>
    <row r="1476" spans="4:4">
      <c r="D1476" s="131"/>
    </row>
    <row r="1477" spans="4:4">
      <c r="D1477" s="131"/>
    </row>
    <row r="1478" spans="4:4">
      <c r="D1478" s="131"/>
    </row>
    <row r="1479" spans="4:4">
      <c r="D1479" s="131"/>
    </row>
    <row r="1480" spans="4:4">
      <c r="D1480" s="131"/>
    </row>
    <row r="1481" spans="4:4">
      <c r="D1481" s="131"/>
    </row>
    <row r="1482" spans="4:4">
      <c r="D1482" s="131"/>
    </row>
    <row r="1483" spans="4:4">
      <c r="D1483" s="131"/>
    </row>
    <row r="1484" spans="4:4">
      <c r="D1484" s="131"/>
    </row>
    <row r="1485" spans="4:4">
      <c r="D1485" s="131"/>
    </row>
    <row r="1486" spans="4:4">
      <c r="D1486" s="131"/>
    </row>
    <row r="1487" spans="4:4">
      <c r="D1487" s="131"/>
    </row>
    <row r="1488" spans="4:4">
      <c r="D1488" s="131"/>
    </row>
    <row r="1489" spans="4:4">
      <c r="D1489" s="131"/>
    </row>
    <row r="1490" spans="4:4">
      <c r="D1490" s="131"/>
    </row>
    <row r="1491" spans="4:4">
      <c r="D1491" s="131"/>
    </row>
    <row r="1492" spans="4:4">
      <c r="D1492" s="131"/>
    </row>
    <row r="1493" spans="4:4">
      <c r="D1493" s="131"/>
    </row>
    <row r="1494" spans="4:4">
      <c r="D1494" s="131"/>
    </row>
    <row r="1495" spans="4:4">
      <c r="D1495" s="131"/>
    </row>
    <row r="1496" spans="4:4">
      <c r="D1496" s="131"/>
    </row>
    <row r="1497" spans="4:4">
      <c r="D1497" s="131"/>
    </row>
    <row r="1498" spans="4:4">
      <c r="D1498" s="131"/>
    </row>
    <row r="1499" spans="4:4">
      <c r="D1499" s="131"/>
    </row>
    <row r="1500" spans="4:4">
      <c r="D1500" s="131"/>
    </row>
    <row r="1501" spans="4:4">
      <c r="D1501" s="131"/>
    </row>
    <row r="1502" spans="4:4">
      <c r="D1502" s="131"/>
    </row>
    <row r="1503" spans="4:4">
      <c r="D1503" s="131"/>
    </row>
    <row r="1504" spans="4:4">
      <c r="D1504" s="131"/>
    </row>
    <row r="1505" spans="4:4">
      <c r="D1505" s="131"/>
    </row>
    <row r="1506" spans="4:4">
      <c r="D1506" s="131"/>
    </row>
    <row r="1507" spans="4:4">
      <c r="D1507" s="131"/>
    </row>
    <row r="1508" spans="4:4">
      <c r="D1508" s="131"/>
    </row>
    <row r="1509" spans="4:4">
      <c r="D1509" s="131"/>
    </row>
    <row r="1510" spans="4:4">
      <c r="D1510" s="131"/>
    </row>
    <row r="1511" spans="4:4">
      <c r="D1511" s="131"/>
    </row>
    <row r="1512" spans="4:4">
      <c r="D1512" s="131"/>
    </row>
    <row r="1513" spans="4:4">
      <c r="D1513" s="131"/>
    </row>
    <row r="1514" spans="4:4">
      <c r="D1514" s="131"/>
    </row>
    <row r="1515" spans="4:4">
      <c r="D1515" s="131"/>
    </row>
    <row r="1516" spans="4:4">
      <c r="D1516" s="131"/>
    </row>
    <row r="1517" spans="4:4">
      <c r="D1517" s="131"/>
    </row>
    <row r="1518" spans="4:4">
      <c r="D1518" s="131"/>
    </row>
    <row r="1519" spans="4:4">
      <c r="D1519" s="131"/>
    </row>
    <row r="1520" spans="4:4">
      <c r="D1520" s="131"/>
    </row>
    <row r="1521" spans="4:4">
      <c r="D1521" s="131"/>
    </row>
    <row r="1522" spans="4:4">
      <c r="D1522" s="131"/>
    </row>
    <row r="1523" spans="4:4">
      <c r="D1523" s="131"/>
    </row>
    <row r="1524" spans="4:4">
      <c r="D1524" s="131"/>
    </row>
    <row r="1525" spans="4:4">
      <c r="D1525" s="131"/>
    </row>
    <row r="1526" spans="4:4">
      <c r="D1526" s="131"/>
    </row>
    <row r="1527" spans="4:4">
      <c r="D1527" s="131"/>
    </row>
    <row r="1528" spans="4:4">
      <c r="D1528" s="131"/>
    </row>
    <row r="1529" spans="4:4">
      <c r="D1529" s="131"/>
    </row>
    <row r="1530" spans="4:4">
      <c r="D1530" s="131"/>
    </row>
    <row r="1531" spans="4:4">
      <c r="D1531" s="131"/>
    </row>
    <row r="1532" spans="4:4">
      <c r="D1532" s="131"/>
    </row>
    <row r="1533" spans="4:4">
      <c r="D1533" s="131"/>
    </row>
    <row r="1534" spans="4:4">
      <c r="D1534" s="131"/>
    </row>
    <row r="1535" spans="4:4">
      <c r="D1535" s="131"/>
    </row>
    <row r="1536" spans="4:4">
      <c r="D1536" s="131"/>
    </row>
    <row r="1537" spans="4:4">
      <c r="D1537" s="131"/>
    </row>
    <row r="1538" spans="4:4">
      <c r="D1538" s="131"/>
    </row>
    <row r="1539" spans="4:4">
      <c r="D1539" s="131"/>
    </row>
    <row r="1540" spans="4:4">
      <c r="D1540" s="131"/>
    </row>
    <row r="1541" spans="4:4">
      <c r="D1541" s="131"/>
    </row>
    <row r="1542" spans="4:4">
      <c r="D1542" s="131"/>
    </row>
    <row r="1543" spans="4:4">
      <c r="D1543" s="131"/>
    </row>
    <row r="1544" spans="4:4">
      <c r="D1544" s="131"/>
    </row>
    <row r="1545" spans="4:4">
      <c r="D1545" s="131"/>
    </row>
    <row r="1546" spans="4:4">
      <c r="D1546" s="131"/>
    </row>
    <row r="1547" spans="4:4">
      <c r="D1547" s="131"/>
    </row>
    <row r="1548" spans="4:4">
      <c r="D1548" s="131"/>
    </row>
    <row r="1549" spans="4:4">
      <c r="D1549" s="131"/>
    </row>
    <row r="1550" spans="4:4">
      <c r="D1550" s="131"/>
    </row>
    <row r="1551" spans="4:4">
      <c r="D1551" s="131"/>
    </row>
    <row r="1552" spans="4:4">
      <c r="D1552" s="131"/>
    </row>
    <row r="1553" spans="4:4">
      <c r="D1553" s="131"/>
    </row>
    <row r="1554" spans="4:4">
      <c r="D1554" s="131"/>
    </row>
    <row r="1555" spans="4:4">
      <c r="D1555" s="131"/>
    </row>
    <row r="1556" spans="4:4">
      <c r="D1556" s="131"/>
    </row>
    <row r="1557" spans="4:4">
      <c r="D1557" s="131"/>
    </row>
    <row r="1558" spans="4:4">
      <c r="D1558" s="131"/>
    </row>
    <row r="1559" spans="4:4">
      <c r="D1559" s="131"/>
    </row>
    <row r="1560" spans="4:4">
      <c r="D1560" s="131"/>
    </row>
    <row r="1561" spans="4:4">
      <c r="D1561" s="131"/>
    </row>
    <row r="1562" spans="4:4">
      <c r="D1562" s="131"/>
    </row>
    <row r="1563" spans="4:4">
      <c r="D1563" s="131"/>
    </row>
    <row r="1564" spans="4:4">
      <c r="D1564" s="131"/>
    </row>
    <row r="1565" spans="4:4">
      <c r="D1565" s="131"/>
    </row>
    <row r="1566" spans="4:4">
      <c r="D1566" s="131"/>
    </row>
    <row r="1567" spans="4:4">
      <c r="D1567" s="131"/>
    </row>
    <row r="1568" spans="4:4">
      <c r="D1568" s="131"/>
    </row>
    <row r="1569" spans="4:4">
      <c r="D1569" s="131"/>
    </row>
    <row r="1570" spans="4:4">
      <c r="D1570" s="131"/>
    </row>
    <row r="1571" spans="4:4">
      <c r="D1571" s="131"/>
    </row>
    <row r="1572" spans="4:4">
      <c r="D1572" s="131"/>
    </row>
    <row r="1573" spans="4:4">
      <c r="D1573" s="131"/>
    </row>
    <row r="1574" spans="4:4">
      <c r="D1574" s="131"/>
    </row>
    <row r="1575" spans="4:4">
      <c r="D1575" s="131"/>
    </row>
    <row r="1576" spans="4:4">
      <c r="D1576" s="131"/>
    </row>
    <row r="1577" spans="4:4">
      <c r="D1577" s="131"/>
    </row>
    <row r="1578" spans="4:4">
      <c r="D1578" s="131"/>
    </row>
    <row r="1579" spans="4:4">
      <c r="D1579" s="131"/>
    </row>
    <row r="1580" spans="4:4">
      <c r="D1580" s="131"/>
    </row>
    <row r="1581" spans="4:4">
      <c r="D1581" s="131"/>
    </row>
    <row r="1582" spans="4:4">
      <c r="D1582" s="131"/>
    </row>
    <row r="1583" spans="4:4">
      <c r="D1583" s="131"/>
    </row>
    <row r="1584" spans="4:4">
      <c r="D1584" s="131"/>
    </row>
    <row r="1585" spans="4:4">
      <c r="D1585" s="131"/>
    </row>
    <row r="1586" spans="4:4">
      <c r="D1586" s="131"/>
    </row>
    <row r="1587" spans="4:4">
      <c r="D1587" s="131"/>
    </row>
    <row r="1588" spans="4:4">
      <c r="D1588" s="131"/>
    </row>
    <row r="1589" spans="4:4">
      <c r="D1589" s="131"/>
    </row>
    <row r="1590" spans="4:4">
      <c r="D1590" s="131"/>
    </row>
    <row r="1591" spans="4:4">
      <c r="D1591" s="131"/>
    </row>
    <row r="1592" spans="4:4">
      <c r="D1592" s="131"/>
    </row>
    <row r="1593" spans="4:4">
      <c r="D1593" s="131"/>
    </row>
    <row r="1594" spans="4:4">
      <c r="D1594" s="131"/>
    </row>
    <row r="1595" spans="4:4">
      <c r="D1595" s="131"/>
    </row>
    <row r="1596" spans="4:4">
      <c r="D1596" s="131"/>
    </row>
    <row r="1597" spans="4:4">
      <c r="D1597" s="131"/>
    </row>
    <row r="1598" spans="4:4">
      <c r="D1598" s="131"/>
    </row>
    <row r="1599" spans="4:4">
      <c r="D1599" s="131"/>
    </row>
    <row r="1600" spans="4:4">
      <c r="D1600" s="131"/>
    </row>
    <row r="1601" spans="4:4">
      <c r="D1601" s="131"/>
    </row>
    <row r="1602" spans="4:4">
      <c r="D1602" s="131"/>
    </row>
    <row r="1603" spans="4:4">
      <c r="D1603" s="131"/>
    </row>
    <row r="1604" spans="4:4">
      <c r="D1604" s="131"/>
    </row>
    <row r="1605" spans="4:4">
      <c r="D1605" s="131"/>
    </row>
    <row r="1606" spans="4:4">
      <c r="D1606" s="131"/>
    </row>
    <row r="1607" spans="4:4">
      <c r="D1607" s="131"/>
    </row>
    <row r="1608" spans="4:4">
      <c r="D1608" s="131"/>
    </row>
    <row r="1609" spans="4:4">
      <c r="D1609" s="131"/>
    </row>
    <row r="1610" spans="4:4">
      <c r="D1610" s="131"/>
    </row>
    <row r="1611" spans="4:4">
      <c r="D1611" s="131"/>
    </row>
    <row r="1612" spans="4:4">
      <c r="D1612" s="131"/>
    </row>
    <row r="1613" spans="4:4">
      <c r="D1613" s="131"/>
    </row>
    <row r="1614" spans="4:4">
      <c r="D1614" s="131"/>
    </row>
    <row r="1615" spans="4:4">
      <c r="D1615" s="131"/>
    </row>
    <row r="1616" spans="4:4">
      <c r="D1616" s="131"/>
    </row>
    <row r="1617" spans="4:4">
      <c r="D1617" s="131"/>
    </row>
    <row r="1618" spans="4:4">
      <c r="D1618" s="131"/>
    </row>
    <row r="1619" spans="4:4">
      <c r="D1619" s="131"/>
    </row>
    <row r="1620" spans="4:4">
      <c r="D1620" s="131"/>
    </row>
    <row r="1621" spans="4:4">
      <c r="D1621" s="131"/>
    </row>
    <row r="1622" spans="4:4">
      <c r="D1622" s="131"/>
    </row>
    <row r="1623" spans="4:4">
      <c r="D1623" s="131"/>
    </row>
    <row r="1624" spans="4:4">
      <c r="D1624" s="131"/>
    </row>
    <row r="1625" spans="4:4">
      <c r="D1625" s="131"/>
    </row>
    <row r="1626" spans="4:4">
      <c r="D1626" s="131"/>
    </row>
    <row r="1627" spans="4:4">
      <c r="D1627" s="131"/>
    </row>
    <row r="1628" spans="4:4">
      <c r="D1628" s="131"/>
    </row>
    <row r="1629" spans="4:4">
      <c r="D1629" s="131"/>
    </row>
    <row r="1630" spans="4:4">
      <c r="D1630" s="131"/>
    </row>
    <row r="1631" spans="4:4">
      <c r="D1631" s="131"/>
    </row>
    <row r="1632" spans="4:4">
      <c r="D1632" s="131"/>
    </row>
    <row r="1633" spans="4:4">
      <c r="D1633" s="131"/>
    </row>
    <row r="1634" spans="4:4">
      <c r="D1634" s="131"/>
    </row>
    <row r="1635" spans="4:4">
      <c r="D1635" s="131"/>
    </row>
    <row r="1636" spans="4:4">
      <c r="D1636" s="131"/>
    </row>
    <row r="1637" spans="4:4">
      <c r="D1637" s="131"/>
    </row>
    <row r="1638" spans="4:4">
      <c r="D1638" s="131"/>
    </row>
    <row r="1639" spans="4:4">
      <c r="D1639" s="131"/>
    </row>
    <row r="1640" spans="4:4">
      <c r="D1640" s="131"/>
    </row>
    <row r="1641" spans="4:4">
      <c r="D1641" s="131"/>
    </row>
    <row r="1642" spans="4:4">
      <c r="D1642" s="131"/>
    </row>
    <row r="1643" spans="4:4">
      <c r="D1643" s="131"/>
    </row>
    <row r="1644" spans="4:4">
      <c r="D1644" s="131"/>
    </row>
    <row r="1645" spans="4:4">
      <c r="D1645" s="131"/>
    </row>
    <row r="1646" spans="4:4">
      <c r="D1646" s="131"/>
    </row>
    <row r="1647" spans="4:4">
      <c r="D1647" s="131"/>
    </row>
    <row r="1648" spans="4:4">
      <c r="D1648" s="131"/>
    </row>
    <row r="1649" spans="4:4">
      <c r="D1649" s="131"/>
    </row>
    <row r="1650" spans="4:4">
      <c r="D1650" s="131"/>
    </row>
    <row r="1651" spans="4:4">
      <c r="D1651" s="131"/>
    </row>
    <row r="1652" spans="4:4">
      <c r="D1652" s="131"/>
    </row>
    <row r="1653" spans="4:4">
      <c r="D1653" s="131"/>
    </row>
    <row r="1654" spans="4:4">
      <c r="D1654" s="131"/>
    </row>
    <row r="1655" spans="4:4">
      <c r="D1655" s="131"/>
    </row>
    <row r="1656" spans="4:4">
      <c r="D1656" s="131"/>
    </row>
    <row r="1657" spans="4:4">
      <c r="D1657" s="131"/>
    </row>
    <row r="1658" spans="4:4">
      <c r="D1658" s="131"/>
    </row>
    <row r="1659" spans="4:4">
      <c r="D1659" s="131"/>
    </row>
    <row r="1660" spans="4:4">
      <c r="D1660" s="131"/>
    </row>
    <row r="1661" spans="4:4">
      <c r="D1661" s="131"/>
    </row>
    <row r="1662" spans="4:4">
      <c r="D1662" s="131"/>
    </row>
    <row r="1663" spans="4:4">
      <c r="D1663" s="131"/>
    </row>
    <row r="1664" spans="4:4">
      <c r="D1664" s="131"/>
    </row>
    <row r="1665" spans="4:4">
      <c r="D1665" s="131"/>
    </row>
    <row r="1666" spans="4:4">
      <c r="D1666" s="131"/>
    </row>
    <row r="1667" spans="4:4">
      <c r="D1667" s="131"/>
    </row>
    <row r="1668" spans="4:4">
      <c r="D1668" s="131"/>
    </row>
    <row r="1669" spans="4:4">
      <c r="D1669" s="131"/>
    </row>
    <row r="1670" spans="4:4">
      <c r="D1670" s="131"/>
    </row>
    <row r="1671" spans="4:4">
      <c r="D1671" s="131"/>
    </row>
    <row r="1672" spans="4:4">
      <c r="D1672" s="131"/>
    </row>
    <row r="1673" spans="4:4">
      <c r="D1673" s="131"/>
    </row>
    <row r="1674" spans="4:4">
      <c r="D1674" s="131"/>
    </row>
    <row r="1675" spans="4:4">
      <c r="D1675" s="131"/>
    </row>
    <row r="1676" spans="4:4">
      <c r="D1676" s="131"/>
    </row>
    <row r="1677" spans="4:4">
      <c r="D1677" s="131"/>
    </row>
    <row r="1678" spans="4:4">
      <c r="D1678" s="131"/>
    </row>
    <row r="1679" spans="4:4">
      <c r="D1679" s="131"/>
    </row>
    <row r="1680" spans="4:4">
      <c r="D1680" s="131"/>
    </row>
    <row r="1681" spans="4:4">
      <c r="D1681" s="131"/>
    </row>
    <row r="1682" spans="4:4">
      <c r="D1682" s="131"/>
    </row>
    <row r="1683" spans="4:4">
      <c r="D1683" s="131"/>
    </row>
    <row r="1684" spans="4:4">
      <c r="D1684" s="131"/>
    </row>
    <row r="1685" spans="4:4">
      <c r="D1685" s="131"/>
    </row>
    <row r="1686" spans="4:4">
      <c r="D1686" s="131"/>
    </row>
    <row r="1687" spans="4:4">
      <c r="D1687" s="131"/>
    </row>
    <row r="1688" spans="4:4">
      <c r="D1688" s="131"/>
    </row>
    <row r="1689" spans="4:4">
      <c r="D1689" s="131"/>
    </row>
    <row r="1690" spans="4:4">
      <c r="D1690" s="131"/>
    </row>
    <row r="1691" spans="4:4">
      <c r="D1691" s="131"/>
    </row>
    <row r="1692" spans="4:4">
      <c r="D1692" s="131"/>
    </row>
    <row r="1693" spans="4:4">
      <c r="D1693" s="131"/>
    </row>
    <row r="1694" spans="4:4">
      <c r="D1694" s="131"/>
    </row>
    <row r="1695" spans="4:4">
      <c r="D1695" s="131"/>
    </row>
    <row r="1696" spans="4:4">
      <c r="D1696" s="131"/>
    </row>
    <row r="1697" spans="4:4">
      <c r="D1697" s="131"/>
    </row>
    <row r="1698" spans="4:4">
      <c r="D1698" s="131"/>
    </row>
    <row r="1699" spans="4:4">
      <c r="D1699" s="131"/>
    </row>
    <row r="1700" spans="4:4">
      <c r="D1700" s="131"/>
    </row>
    <row r="1701" spans="4:4">
      <c r="D1701" s="131"/>
    </row>
    <row r="1702" spans="4:4">
      <c r="D1702" s="131"/>
    </row>
    <row r="1703" spans="4:4">
      <c r="D1703" s="131"/>
    </row>
    <row r="1704" spans="4:4">
      <c r="D1704" s="131"/>
    </row>
    <row r="1705" spans="4:4">
      <c r="D1705" s="131"/>
    </row>
    <row r="1706" spans="4:4">
      <c r="D1706" s="131"/>
    </row>
    <row r="1707" spans="4:4">
      <c r="D1707" s="131"/>
    </row>
    <row r="1708" spans="4:4">
      <c r="D1708" s="131"/>
    </row>
    <row r="1709" spans="4:4">
      <c r="D1709" s="131"/>
    </row>
    <row r="1710" spans="4:4">
      <c r="D1710" s="131"/>
    </row>
    <row r="1711" spans="4:4">
      <c r="D1711" s="131"/>
    </row>
    <row r="1712" spans="4:4">
      <c r="D1712" s="131"/>
    </row>
    <row r="1713" spans="4:4">
      <c r="D1713" s="131"/>
    </row>
    <row r="1714" spans="4:4">
      <c r="D1714" s="131"/>
    </row>
    <row r="1715" spans="4:4">
      <c r="D1715" s="131"/>
    </row>
    <row r="1716" spans="4:4">
      <c r="D1716" s="131"/>
    </row>
    <row r="1717" spans="4:4">
      <c r="D1717" s="131"/>
    </row>
    <row r="1718" spans="4:4">
      <c r="D1718" s="131"/>
    </row>
    <row r="1719" spans="4:4">
      <c r="D1719" s="131"/>
    </row>
    <row r="1720" spans="4:4">
      <c r="D1720" s="131"/>
    </row>
    <row r="1721" spans="4:4">
      <c r="D1721" s="131"/>
    </row>
    <row r="1722" spans="4:4">
      <c r="D1722" s="131"/>
    </row>
    <row r="1723" spans="4:4">
      <c r="D1723" s="131"/>
    </row>
    <row r="1724" spans="4:4">
      <c r="D1724" s="131"/>
    </row>
    <row r="1725" spans="4:4">
      <c r="D1725" s="131"/>
    </row>
    <row r="1726" spans="4:4">
      <c r="D1726" s="131"/>
    </row>
    <row r="1727" spans="4:4">
      <c r="D1727" s="131"/>
    </row>
    <row r="1728" spans="4:4">
      <c r="D1728" s="131"/>
    </row>
    <row r="1729" spans="4:4">
      <c r="D1729" s="131"/>
    </row>
    <row r="1730" spans="4:4">
      <c r="D1730" s="131"/>
    </row>
    <row r="1731" spans="4:4">
      <c r="D1731" s="131"/>
    </row>
    <row r="1732" spans="4:4">
      <c r="D1732" s="131"/>
    </row>
    <row r="1733" spans="4:4">
      <c r="D1733" s="131"/>
    </row>
    <row r="1734" spans="4:4">
      <c r="D1734" s="131"/>
    </row>
    <row r="1735" spans="4:4">
      <c r="D1735" s="131"/>
    </row>
    <row r="1736" spans="4:4">
      <c r="D1736" s="131"/>
    </row>
    <row r="1737" spans="4:4">
      <c r="D1737" s="131"/>
    </row>
    <row r="1738" spans="4:4">
      <c r="D1738" s="131"/>
    </row>
    <row r="1739" spans="4:4">
      <c r="D1739" s="131"/>
    </row>
    <row r="1740" spans="4:4">
      <c r="D1740" s="131"/>
    </row>
    <row r="1741" spans="4:4">
      <c r="D1741" s="131"/>
    </row>
    <row r="1742" spans="4:4">
      <c r="D1742" s="131"/>
    </row>
    <row r="1743" spans="4:4">
      <c r="D1743" s="131"/>
    </row>
    <row r="1744" spans="4:4">
      <c r="D1744" s="131"/>
    </row>
    <row r="1745" spans="4:4">
      <c r="D1745" s="131"/>
    </row>
    <row r="1746" spans="4:4">
      <c r="D1746" s="131"/>
    </row>
    <row r="1747" spans="4:4">
      <c r="D1747" s="131"/>
    </row>
    <row r="1748" spans="4:4">
      <c r="D1748" s="131"/>
    </row>
    <row r="1749" spans="4:4">
      <c r="D1749" s="131"/>
    </row>
    <row r="1750" spans="4:4">
      <c r="D1750" s="131"/>
    </row>
    <row r="1751" spans="4:4">
      <c r="D1751" s="131"/>
    </row>
    <row r="1752" spans="4:4">
      <c r="D1752" s="131"/>
    </row>
    <row r="1753" spans="4:4">
      <c r="D1753" s="131"/>
    </row>
    <row r="1754" spans="4:4">
      <c r="D1754" s="131"/>
    </row>
    <row r="1755" spans="4:4">
      <c r="D1755" s="131"/>
    </row>
    <row r="1756" spans="4:4">
      <c r="D1756" s="131"/>
    </row>
    <row r="1757" spans="4:4">
      <c r="D1757" s="131"/>
    </row>
    <row r="1758" spans="4:4">
      <c r="D1758" s="131"/>
    </row>
    <row r="1759" spans="4:4">
      <c r="D1759" s="131"/>
    </row>
    <row r="1760" spans="4:4">
      <c r="D1760" s="131"/>
    </row>
    <row r="1761" spans="4:4">
      <c r="D1761" s="131"/>
    </row>
    <row r="1762" spans="4:4">
      <c r="D1762" s="131"/>
    </row>
    <row r="1763" spans="4:4">
      <c r="D1763" s="131"/>
    </row>
    <row r="1764" spans="4:4">
      <c r="D1764" s="131"/>
    </row>
    <row r="1765" spans="4:4">
      <c r="D1765" s="131"/>
    </row>
    <row r="1766" spans="4:4">
      <c r="D1766" s="131"/>
    </row>
    <row r="1767" spans="4:4">
      <c r="D1767" s="131"/>
    </row>
    <row r="1768" spans="4:4">
      <c r="D1768" s="131"/>
    </row>
    <row r="1769" spans="4:4">
      <c r="D1769" s="131"/>
    </row>
    <row r="1770" spans="4:4">
      <c r="D1770" s="131"/>
    </row>
    <row r="1771" spans="4:4">
      <c r="D1771" s="131"/>
    </row>
    <row r="1772" spans="4:4">
      <c r="D1772" s="131"/>
    </row>
    <row r="1773" spans="4:4">
      <c r="D1773" s="131"/>
    </row>
    <row r="1774" spans="4:4">
      <c r="D1774" s="131"/>
    </row>
    <row r="1775" spans="4:4">
      <c r="D1775" s="131"/>
    </row>
    <row r="1776" spans="4:4">
      <c r="D1776" s="131"/>
    </row>
    <row r="1777" spans="4:4">
      <c r="D1777" s="131"/>
    </row>
    <row r="1778" spans="4:4">
      <c r="D1778" s="131"/>
    </row>
    <row r="1779" spans="4:4">
      <c r="D1779" s="131"/>
    </row>
    <row r="1780" spans="4:4">
      <c r="D1780" s="131"/>
    </row>
    <row r="1781" spans="4:4">
      <c r="D1781" s="131"/>
    </row>
    <row r="1782" spans="4:4">
      <c r="D1782" s="131"/>
    </row>
    <row r="1783" spans="4:4">
      <c r="D1783" s="131"/>
    </row>
    <row r="1784" spans="4:4">
      <c r="D1784" s="131"/>
    </row>
    <row r="1785" spans="4:4">
      <c r="D1785" s="131"/>
    </row>
    <row r="1786" spans="4:4">
      <c r="D1786" s="131"/>
    </row>
    <row r="1787" spans="4:4">
      <c r="D1787" s="131"/>
    </row>
    <row r="1788" spans="4:4">
      <c r="D1788" s="131"/>
    </row>
    <row r="1789" spans="4:4">
      <c r="D1789" s="131"/>
    </row>
    <row r="1790" spans="4:4">
      <c r="D1790" s="131"/>
    </row>
    <row r="1791" spans="4:4">
      <c r="D1791" s="131"/>
    </row>
    <row r="1792" spans="4:4">
      <c r="D1792" s="131"/>
    </row>
    <row r="1793" spans="4:4">
      <c r="D1793" s="131"/>
    </row>
    <row r="1794" spans="4:4">
      <c r="D1794" s="131"/>
    </row>
    <row r="1795" spans="4:4">
      <c r="D1795" s="131"/>
    </row>
    <row r="1796" spans="4:4">
      <c r="D1796" s="131"/>
    </row>
    <row r="1797" spans="4:4">
      <c r="D1797" s="131"/>
    </row>
    <row r="1798" spans="4:4">
      <c r="D1798" s="131"/>
    </row>
    <row r="1799" spans="4:4">
      <c r="D1799" s="131"/>
    </row>
    <row r="1800" spans="4:4">
      <c r="D1800" s="131"/>
    </row>
    <row r="1801" spans="4:4">
      <c r="D1801" s="131"/>
    </row>
    <row r="1802" spans="4:4">
      <c r="D1802" s="131"/>
    </row>
    <row r="1803" spans="4:4">
      <c r="D1803" s="131"/>
    </row>
    <row r="1804" spans="4:4">
      <c r="D1804" s="131"/>
    </row>
    <row r="1805" spans="4:4">
      <c r="D1805" s="131"/>
    </row>
    <row r="1806" spans="4:4">
      <c r="D1806" s="131"/>
    </row>
    <row r="1807" spans="4:4">
      <c r="D1807" s="131"/>
    </row>
    <row r="1808" spans="4:4">
      <c r="D1808" s="131"/>
    </row>
    <row r="1809" spans="4:4">
      <c r="D1809" s="131"/>
    </row>
    <row r="1810" spans="4:4">
      <c r="D1810" s="131"/>
    </row>
    <row r="1811" spans="4:4">
      <c r="D1811" s="131"/>
    </row>
    <row r="1812" spans="4:4">
      <c r="D1812" s="131"/>
    </row>
    <row r="1813" spans="4:4">
      <c r="D1813" s="131"/>
    </row>
    <row r="1814" spans="4:4">
      <c r="D1814" s="131"/>
    </row>
    <row r="1815" spans="4:4">
      <c r="D1815" s="131"/>
    </row>
    <row r="1816" spans="4:4">
      <c r="D1816" s="131"/>
    </row>
    <row r="1817" spans="4:4">
      <c r="D1817" s="131"/>
    </row>
    <row r="1818" spans="4:4">
      <c r="D1818" s="131"/>
    </row>
    <row r="1819" spans="4:4">
      <c r="D1819" s="131"/>
    </row>
    <row r="1820" spans="4:4">
      <c r="D1820" s="131"/>
    </row>
    <row r="1821" spans="4:4">
      <c r="D1821" s="131"/>
    </row>
    <row r="1822" spans="4:4">
      <c r="D1822" s="131"/>
    </row>
    <row r="1823" spans="4:4">
      <c r="D1823" s="131"/>
    </row>
    <row r="1824" spans="4:4">
      <c r="D1824" s="131"/>
    </row>
    <row r="1825" spans="4:4">
      <c r="D1825" s="131"/>
    </row>
    <row r="1826" spans="4:4">
      <c r="D1826" s="131"/>
    </row>
    <row r="1827" spans="4:4">
      <c r="D1827" s="131"/>
    </row>
    <row r="1828" spans="4:4">
      <c r="D1828" s="131"/>
    </row>
    <row r="1829" spans="4:4">
      <c r="D1829" s="131"/>
    </row>
    <row r="1830" spans="4:4">
      <c r="D1830" s="131"/>
    </row>
    <row r="1831" spans="4:4">
      <c r="D1831" s="131"/>
    </row>
    <row r="1832" spans="4:4">
      <c r="D1832" s="131"/>
    </row>
    <row r="1833" spans="4:4">
      <c r="D1833" s="131"/>
    </row>
    <row r="1834" spans="4:4">
      <c r="D1834" s="131"/>
    </row>
    <row r="1835" spans="4:4">
      <c r="D1835" s="131"/>
    </row>
    <row r="1836" spans="4:4">
      <c r="D1836" s="131"/>
    </row>
    <row r="1837" spans="4:4">
      <c r="D1837" s="131"/>
    </row>
    <row r="1838" spans="4:4">
      <c r="D1838" s="131"/>
    </row>
    <row r="1839" spans="4:4">
      <c r="D1839" s="131"/>
    </row>
    <row r="1840" spans="4:4">
      <c r="D1840" s="131"/>
    </row>
    <row r="1841" spans="4:4">
      <c r="D1841" s="131"/>
    </row>
    <row r="1842" spans="4:4">
      <c r="D1842" s="131"/>
    </row>
    <row r="1843" spans="4:4">
      <c r="D1843" s="131"/>
    </row>
    <row r="1844" spans="4:4">
      <c r="D1844" s="131"/>
    </row>
    <row r="1845" spans="4:4">
      <c r="D1845" s="131"/>
    </row>
    <row r="1846" spans="4:4">
      <c r="D1846" s="131"/>
    </row>
    <row r="1847" spans="4:4">
      <c r="D1847" s="131"/>
    </row>
    <row r="1848" spans="4:4">
      <c r="D1848" s="131"/>
    </row>
    <row r="1849" spans="4:4">
      <c r="D1849" s="131"/>
    </row>
    <row r="1850" spans="4:4">
      <c r="D1850" s="131"/>
    </row>
    <row r="1851" spans="4:4">
      <c r="D1851" s="131"/>
    </row>
    <row r="1852" spans="4:4">
      <c r="D1852" s="131"/>
    </row>
    <row r="1853" spans="4:4">
      <c r="D1853" s="131"/>
    </row>
    <row r="1854" spans="4:4">
      <c r="D1854" s="131"/>
    </row>
    <row r="1855" spans="4:4">
      <c r="D1855" s="131"/>
    </row>
    <row r="1856" spans="4:4">
      <c r="D1856" s="131"/>
    </row>
    <row r="1857" spans="4:4">
      <c r="D1857" s="131"/>
    </row>
    <row r="1858" spans="4:4">
      <c r="D1858" s="131"/>
    </row>
    <row r="1859" spans="4:4">
      <c r="D1859" s="131"/>
    </row>
    <row r="1860" spans="4:4">
      <c r="D1860" s="131"/>
    </row>
    <row r="1861" spans="4:4">
      <c r="D1861" s="131"/>
    </row>
    <row r="1862" spans="4:4">
      <c r="D1862" s="131"/>
    </row>
    <row r="1863" spans="4:4">
      <c r="D1863" s="131"/>
    </row>
    <row r="1864" spans="4:4">
      <c r="D1864" s="131"/>
    </row>
    <row r="1865" spans="4:4">
      <c r="D1865" s="131"/>
    </row>
    <row r="1866" spans="4:4">
      <c r="D1866" s="131"/>
    </row>
    <row r="1867" spans="4:4">
      <c r="D1867" s="131"/>
    </row>
    <row r="1868" spans="4:4">
      <c r="D1868" s="131"/>
    </row>
    <row r="1869" spans="4:4">
      <c r="D1869" s="131"/>
    </row>
    <row r="1870" spans="4:4">
      <c r="D1870" s="131"/>
    </row>
    <row r="1871" spans="4:4">
      <c r="D1871" s="131"/>
    </row>
    <row r="1872" spans="4:4">
      <c r="D1872" s="131"/>
    </row>
    <row r="1873" spans="4:4">
      <c r="D1873" s="131"/>
    </row>
    <row r="1874" spans="4:4">
      <c r="D1874" s="131"/>
    </row>
    <row r="1875" spans="4:4">
      <c r="D1875" s="131"/>
    </row>
    <row r="1876" spans="4:4">
      <c r="D1876" s="131"/>
    </row>
    <row r="1877" spans="4:4">
      <c r="D1877" s="131"/>
    </row>
    <row r="1878" spans="4:4">
      <c r="D1878" s="131"/>
    </row>
    <row r="1879" spans="4:4">
      <c r="D1879" s="131"/>
    </row>
    <row r="1880" spans="4:4">
      <c r="D1880" s="131"/>
    </row>
    <row r="1881" spans="4:4">
      <c r="D1881" s="131"/>
    </row>
    <row r="1882" spans="4:4">
      <c r="D1882" s="131"/>
    </row>
    <row r="1883" spans="4:4">
      <c r="D1883" s="131"/>
    </row>
    <row r="1884" spans="4:4">
      <c r="D1884" s="131"/>
    </row>
    <row r="1885" spans="4:4">
      <c r="D1885" s="131"/>
    </row>
    <row r="1886" spans="4:4">
      <c r="D1886" s="131"/>
    </row>
    <row r="1887" spans="4:4">
      <c r="D1887" s="131"/>
    </row>
    <row r="1888" spans="4:4">
      <c r="D1888" s="131"/>
    </row>
    <row r="1889" spans="4:4">
      <c r="D1889" s="131"/>
    </row>
    <row r="1890" spans="4:4">
      <c r="D1890" s="131"/>
    </row>
    <row r="1891" spans="4:4">
      <c r="D1891" s="131"/>
    </row>
    <row r="1892" spans="4:4">
      <c r="D1892" s="131"/>
    </row>
    <row r="1893" spans="4:4">
      <c r="D1893" s="131"/>
    </row>
    <row r="1894" spans="4:4">
      <c r="D1894" s="131"/>
    </row>
    <row r="1895" spans="4:4">
      <c r="D1895" s="131"/>
    </row>
    <row r="1896" spans="4:4">
      <c r="D1896" s="131"/>
    </row>
    <row r="1897" spans="4:4">
      <c r="D1897" s="131"/>
    </row>
    <row r="1898" spans="4:4">
      <c r="D1898" s="131"/>
    </row>
    <row r="1899" spans="4:4">
      <c r="D1899" s="131"/>
    </row>
    <row r="1900" spans="4:4">
      <c r="D1900" s="131"/>
    </row>
    <row r="1901" spans="4:4">
      <c r="D1901" s="131"/>
    </row>
    <row r="1902" spans="4:4">
      <c r="D1902" s="131"/>
    </row>
    <row r="1903" spans="4:4">
      <c r="D1903" s="131"/>
    </row>
    <row r="1904" spans="4:4">
      <c r="D1904" s="131"/>
    </row>
    <row r="1905" spans="4:4">
      <c r="D1905" s="131"/>
    </row>
    <row r="1906" spans="4:4">
      <c r="D1906" s="131"/>
    </row>
    <row r="1907" spans="4:4">
      <c r="D1907" s="131"/>
    </row>
    <row r="1908" spans="4:4">
      <c r="D1908" s="131"/>
    </row>
    <row r="1909" spans="4:4">
      <c r="D1909" s="131"/>
    </row>
    <row r="1910" spans="4:4">
      <c r="D1910" s="131"/>
    </row>
    <row r="1911" spans="4:4">
      <c r="D1911" s="131"/>
    </row>
    <row r="1912" spans="4:4">
      <c r="D1912" s="131"/>
    </row>
    <row r="1913" spans="4:4">
      <c r="D1913" s="131"/>
    </row>
    <row r="1914" spans="4:4">
      <c r="D1914" s="131"/>
    </row>
    <row r="1915" spans="4:4">
      <c r="D1915" s="131"/>
    </row>
    <row r="1916" spans="4:4">
      <c r="D1916" s="131"/>
    </row>
    <row r="1917" spans="4:4">
      <c r="D1917" s="131"/>
    </row>
    <row r="1918" spans="4:4">
      <c r="D1918" s="131"/>
    </row>
    <row r="1919" spans="4:4">
      <c r="D1919" s="131"/>
    </row>
    <row r="1920" spans="4:4">
      <c r="D1920" s="131"/>
    </row>
    <row r="1921" spans="4:4">
      <c r="D1921" s="131"/>
    </row>
    <row r="1922" spans="4:4">
      <c r="D1922" s="131"/>
    </row>
    <row r="1923" spans="4:4">
      <c r="D1923" s="131"/>
    </row>
    <row r="1924" spans="4:4">
      <c r="D1924" s="131"/>
    </row>
    <row r="1925" spans="4:4">
      <c r="D1925" s="131"/>
    </row>
    <row r="1926" spans="4:4">
      <c r="D1926" s="131"/>
    </row>
    <row r="1927" spans="4:4">
      <c r="D1927" s="131"/>
    </row>
    <row r="1928" spans="4:4">
      <c r="D1928" s="131"/>
    </row>
    <row r="1929" spans="4:4">
      <c r="D1929" s="131"/>
    </row>
    <row r="1930" spans="4:4">
      <c r="D1930" s="131"/>
    </row>
    <row r="1931" spans="4:4">
      <c r="D1931" s="131"/>
    </row>
    <row r="1932" spans="4:4">
      <c r="D1932" s="131"/>
    </row>
    <row r="1933" spans="4:4">
      <c r="D1933" s="131"/>
    </row>
    <row r="1934" spans="4:4">
      <c r="D1934" s="131"/>
    </row>
    <row r="1935" spans="4:4">
      <c r="D1935" s="131"/>
    </row>
    <row r="1936" spans="4:4">
      <c r="D1936" s="131"/>
    </row>
    <row r="1937" spans="4:4">
      <c r="D1937" s="131"/>
    </row>
    <row r="1938" spans="4:4">
      <c r="D1938" s="131"/>
    </row>
    <row r="1939" spans="4:4">
      <c r="D1939" s="131"/>
    </row>
    <row r="1940" spans="4:4">
      <c r="D1940" s="131"/>
    </row>
    <row r="1941" spans="4:4">
      <c r="D1941" s="131"/>
    </row>
    <row r="1942" spans="4:4">
      <c r="D1942" s="131"/>
    </row>
    <row r="1943" spans="4:4">
      <c r="D1943" s="131"/>
    </row>
    <row r="1944" spans="4:4">
      <c r="D1944" s="131"/>
    </row>
    <row r="1945" spans="4:4">
      <c r="D1945" s="131"/>
    </row>
    <row r="1946" spans="4:4">
      <c r="D1946" s="131"/>
    </row>
    <row r="1947" spans="4:4">
      <c r="D1947" s="131"/>
    </row>
    <row r="1948" spans="4:4">
      <c r="D1948" s="131"/>
    </row>
    <row r="1949" spans="4:4">
      <c r="D1949" s="131"/>
    </row>
    <row r="1950" spans="4:4">
      <c r="D1950" s="131"/>
    </row>
    <row r="1951" spans="4:4">
      <c r="D1951" s="131"/>
    </row>
    <row r="1952" spans="4:4">
      <c r="D1952" s="131"/>
    </row>
    <row r="1953" spans="4:4">
      <c r="D1953" s="131"/>
    </row>
    <row r="1954" spans="4:4">
      <c r="D1954" s="131"/>
    </row>
    <row r="1955" spans="4:4">
      <c r="D1955" s="131"/>
    </row>
    <row r="1956" spans="4:4">
      <c r="D1956" s="131"/>
    </row>
    <row r="1957" spans="4:4">
      <c r="D1957" s="131"/>
    </row>
    <row r="1958" spans="4:4">
      <c r="D1958" s="131"/>
    </row>
    <row r="1959" spans="4:4">
      <c r="D1959" s="131"/>
    </row>
    <row r="1960" spans="4:4">
      <c r="D1960" s="131"/>
    </row>
    <row r="1961" spans="4:4">
      <c r="D1961" s="131"/>
    </row>
    <row r="1962" spans="4:4">
      <c r="D1962" s="131"/>
    </row>
    <row r="1963" spans="4:4">
      <c r="D1963" s="131"/>
    </row>
    <row r="1964" spans="4:4">
      <c r="D1964" s="131"/>
    </row>
    <row r="1965" spans="4:4">
      <c r="D1965" s="131"/>
    </row>
    <row r="1966" spans="4:4">
      <c r="D1966" s="131"/>
    </row>
    <row r="1967" spans="4:4">
      <c r="D1967" s="131"/>
    </row>
    <row r="1968" spans="4:4">
      <c r="D1968" s="131"/>
    </row>
    <row r="1969" spans="4:4">
      <c r="D1969" s="131"/>
    </row>
    <row r="1970" spans="4:4">
      <c r="D1970" s="131"/>
    </row>
    <row r="1971" spans="4:4">
      <c r="D1971" s="131"/>
    </row>
    <row r="1972" spans="4:4">
      <c r="D1972" s="131"/>
    </row>
    <row r="1973" spans="4:4">
      <c r="D1973" s="131"/>
    </row>
    <row r="1974" spans="4:4">
      <c r="D1974" s="131"/>
    </row>
    <row r="1975" spans="4:4">
      <c r="D1975" s="131"/>
    </row>
    <row r="1976" spans="4:4">
      <c r="D1976" s="131"/>
    </row>
    <row r="1977" spans="4:4">
      <c r="D1977" s="131"/>
    </row>
    <row r="1978" spans="4:4">
      <c r="D1978" s="131"/>
    </row>
    <row r="1979" spans="4:4">
      <c r="D1979" s="131"/>
    </row>
    <row r="1980" spans="4:4">
      <c r="D1980" s="131"/>
    </row>
    <row r="1981" spans="4:4">
      <c r="D1981" s="131"/>
    </row>
    <row r="1982" spans="4:4">
      <c r="D1982" s="131"/>
    </row>
    <row r="1983" spans="4:4">
      <c r="D1983" s="131"/>
    </row>
    <row r="1984" spans="4:4">
      <c r="D1984" s="131"/>
    </row>
    <row r="1985" spans="4:4">
      <c r="D1985" s="131"/>
    </row>
    <row r="1986" spans="4:4">
      <c r="D1986" s="131"/>
    </row>
    <row r="1987" spans="4:4">
      <c r="D1987" s="131"/>
    </row>
    <row r="1988" spans="4:4">
      <c r="D1988" s="131"/>
    </row>
    <row r="1989" spans="4:4">
      <c r="D1989" s="131"/>
    </row>
    <row r="1990" spans="4:4">
      <c r="D1990" s="131"/>
    </row>
    <row r="1991" spans="4:4">
      <c r="D1991" s="131"/>
    </row>
    <row r="1992" spans="4:4">
      <c r="D1992" s="131"/>
    </row>
    <row r="1993" spans="4:4">
      <c r="D1993" s="131"/>
    </row>
    <row r="1994" spans="4:4">
      <c r="D1994" s="131"/>
    </row>
    <row r="1995" spans="4:4">
      <c r="D1995" s="131"/>
    </row>
    <row r="1996" spans="4:4">
      <c r="D1996" s="131"/>
    </row>
    <row r="1997" spans="4:4">
      <c r="D1997" s="131"/>
    </row>
    <row r="1998" spans="4:4">
      <c r="D1998" s="131"/>
    </row>
    <row r="1999" spans="4:4">
      <c r="D1999" s="131"/>
    </row>
    <row r="2000" spans="4:4">
      <c r="D2000" s="131"/>
    </row>
    <row r="2001" spans="4:4">
      <c r="D2001" s="131"/>
    </row>
    <row r="2002" spans="4:4">
      <c r="D2002" s="131"/>
    </row>
    <row r="2003" spans="4:4">
      <c r="D2003" s="131"/>
    </row>
    <row r="2004" spans="4:4">
      <c r="D2004" s="131"/>
    </row>
    <row r="2005" spans="4:4">
      <c r="D2005" s="131"/>
    </row>
    <row r="2006" spans="4:4">
      <c r="D2006" s="131"/>
    </row>
    <row r="2007" spans="4:4">
      <c r="D2007" s="131"/>
    </row>
    <row r="2008" spans="4:4">
      <c r="D2008" s="131"/>
    </row>
    <row r="2009" spans="4:4">
      <c r="D2009" s="131"/>
    </row>
    <row r="2010" spans="4:4">
      <c r="D2010" s="131"/>
    </row>
    <row r="2011" spans="4:4">
      <c r="D2011" s="131"/>
    </row>
    <row r="2012" spans="4:4">
      <c r="D2012" s="131"/>
    </row>
    <row r="2013" spans="4:4">
      <c r="D2013" s="131"/>
    </row>
    <row r="2014" spans="4:4">
      <c r="D2014" s="131"/>
    </row>
    <row r="2015" spans="4:4">
      <c r="D2015" s="131"/>
    </row>
    <row r="2016" spans="4:4">
      <c r="D2016" s="131"/>
    </row>
    <row r="2017" spans="4:4">
      <c r="D2017" s="131"/>
    </row>
    <row r="2018" spans="4:4">
      <c r="D2018" s="131"/>
    </row>
    <row r="2019" spans="4:4">
      <c r="D2019" s="131"/>
    </row>
    <row r="2020" spans="4:4">
      <c r="D2020" s="131"/>
    </row>
    <row r="2021" spans="4:4">
      <c r="D2021" s="131"/>
    </row>
    <row r="2022" spans="4:4">
      <c r="D2022" s="131"/>
    </row>
    <row r="2023" spans="4:4">
      <c r="D2023" s="131"/>
    </row>
    <row r="2024" spans="4:4">
      <c r="D2024" s="131"/>
    </row>
    <row r="2025" spans="4:4">
      <c r="D2025" s="131"/>
    </row>
    <row r="2026" spans="4:4">
      <c r="D2026" s="131"/>
    </row>
    <row r="2027" spans="4:4">
      <c r="D2027" s="131"/>
    </row>
    <row r="2028" spans="4:4">
      <c r="D2028" s="131"/>
    </row>
    <row r="2029" spans="4:4">
      <c r="D2029" s="131"/>
    </row>
    <row r="2030" spans="4:4">
      <c r="D2030" s="131"/>
    </row>
    <row r="2031" spans="4:4">
      <c r="D2031" s="131"/>
    </row>
    <row r="2032" spans="4:4">
      <c r="D2032" s="131"/>
    </row>
    <row r="2033" spans="4:4">
      <c r="D2033" s="131"/>
    </row>
    <row r="2034" spans="4:4">
      <c r="D2034" s="131"/>
    </row>
    <row r="2035" spans="4:4">
      <c r="D2035" s="131"/>
    </row>
    <row r="2036" spans="4:4">
      <c r="D2036" s="131"/>
    </row>
    <row r="2037" spans="4:4">
      <c r="D2037" s="131"/>
    </row>
    <row r="2038" spans="4:4">
      <c r="D2038" s="131"/>
    </row>
    <row r="2039" spans="4:4">
      <c r="D2039" s="131"/>
    </row>
    <row r="2040" spans="4:4">
      <c r="D2040" s="131"/>
    </row>
    <row r="2041" spans="4:4">
      <c r="D2041" s="131"/>
    </row>
    <row r="2042" spans="4:4">
      <c r="D2042" s="131"/>
    </row>
    <row r="2043" spans="4:4">
      <c r="D2043" s="131"/>
    </row>
    <row r="2044" spans="4:4">
      <c r="D2044" s="131"/>
    </row>
    <row r="2045" spans="4:4">
      <c r="D2045" s="131"/>
    </row>
    <row r="2046" spans="4:4">
      <c r="D2046" s="131"/>
    </row>
    <row r="2047" spans="4:4">
      <c r="D2047" s="131"/>
    </row>
    <row r="2048" spans="4:4">
      <c r="D2048" s="131"/>
    </row>
    <row r="2049" spans="4:4">
      <c r="D2049" s="131"/>
    </row>
    <row r="2050" spans="4:4">
      <c r="D2050" s="131"/>
    </row>
    <row r="2051" spans="4:4">
      <c r="D2051" s="131"/>
    </row>
    <row r="2052" spans="4:4">
      <c r="D2052" s="131"/>
    </row>
    <row r="2053" spans="4:4">
      <c r="D2053" s="131"/>
    </row>
    <row r="2054" spans="4:4">
      <c r="D2054" s="131"/>
    </row>
    <row r="2055" spans="4:4">
      <c r="D2055" s="131"/>
    </row>
    <row r="2056" spans="4:4">
      <c r="D2056" s="131"/>
    </row>
    <row r="2057" spans="4:4">
      <c r="D2057" s="131"/>
    </row>
    <row r="2058" spans="4:4">
      <c r="D2058" s="131"/>
    </row>
    <row r="2059" spans="4:4">
      <c r="D2059" s="131"/>
    </row>
    <row r="2060" spans="4:4">
      <c r="D2060" s="131"/>
    </row>
    <row r="2061" spans="4:4">
      <c r="D2061" s="131"/>
    </row>
    <row r="2062" spans="4:4">
      <c r="D2062" s="131"/>
    </row>
    <row r="2063" spans="4:4">
      <c r="D2063" s="131"/>
    </row>
    <row r="2064" spans="4:4">
      <c r="D2064" s="131"/>
    </row>
    <row r="2065" spans="4:4">
      <c r="D2065" s="131"/>
    </row>
    <row r="2066" spans="4:4">
      <c r="D2066" s="131"/>
    </row>
    <row r="2067" spans="4:4">
      <c r="D2067" s="131"/>
    </row>
    <row r="2068" spans="4:4">
      <c r="D2068" s="131"/>
    </row>
    <row r="2069" spans="4:4">
      <c r="D2069" s="131"/>
    </row>
    <row r="2070" spans="4:4">
      <c r="D2070" s="131"/>
    </row>
    <row r="2071" spans="4:4">
      <c r="D2071" s="131"/>
    </row>
    <row r="2072" spans="4:4">
      <c r="D2072" s="131"/>
    </row>
    <row r="2073" spans="4:4">
      <c r="D2073" s="131"/>
    </row>
    <row r="2074" spans="4:4">
      <c r="D2074" s="131"/>
    </row>
    <row r="2075" spans="4:4">
      <c r="D2075" s="131"/>
    </row>
    <row r="2076" spans="4:4">
      <c r="D2076" s="131"/>
    </row>
    <row r="2077" spans="4:4">
      <c r="D2077" s="131"/>
    </row>
    <row r="2078" spans="4:4">
      <c r="D2078" s="131"/>
    </row>
    <row r="2079" spans="4:4">
      <c r="D2079" s="131"/>
    </row>
    <row r="2080" spans="4:4">
      <c r="D2080" s="131"/>
    </row>
    <row r="2081" spans="4:4">
      <c r="D2081" s="131"/>
    </row>
    <row r="2082" spans="4:4">
      <c r="D2082" s="131"/>
    </row>
    <row r="2083" spans="4:4">
      <c r="D2083" s="131"/>
    </row>
    <row r="2084" spans="4:4">
      <c r="D2084" s="131"/>
    </row>
    <row r="2085" spans="4:4">
      <c r="D2085" s="131"/>
    </row>
    <row r="2086" spans="4:4">
      <c r="D2086" s="131"/>
    </row>
    <row r="2087" spans="4:4">
      <c r="D2087" s="131"/>
    </row>
    <row r="2088" spans="4:4">
      <c r="D2088" s="131"/>
    </row>
    <row r="2089" spans="4:4">
      <c r="D2089" s="131"/>
    </row>
    <row r="2090" spans="4:4">
      <c r="D2090" s="131"/>
    </row>
    <row r="2091" spans="4:4">
      <c r="D2091" s="131"/>
    </row>
    <row r="2092" spans="4:4">
      <c r="D2092" s="131"/>
    </row>
    <row r="2093" spans="4:4">
      <c r="D2093" s="131"/>
    </row>
    <row r="2094" spans="4:4">
      <c r="D2094" s="131"/>
    </row>
    <row r="2095" spans="4:4">
      <c r="D2095" s="131"/>
    </row>
    <row r="2096" spans="4:4">
      <c r="D2096" s="131"/>
    </row>
    <row r="2097" spans="4:4">
      <c r="D2097" s="131"/>
    </row>
    <row r="2098" spans="4:4">
      <c r="D2098" s="131"/>
    </row>
    <row r="2099" spans="4:4">
      <c r="D2099" s="131"/>
    </row>
    <row r="2100" spans="4:4">
      <c r="D2100" s="131"/>
    </row>
    <row r="2101" spans="4:4">
      <c r="D2101" s="131"/>
    </row>
    <row r="2102" spans="4:4">
      <c r="D2102" s="131"/>
    </row>
    <row r="2103" spans="4:4">
      <c r="D2103" s="131"/>
    </row>
    <row r="2104" spans="4:4">
      <c r="D2104" s="131"/>
    </row>
    <row r="2105" spans="4:4">
      <c r="D2105" s="131"/>
    </row>
    <row r="2106" spans="4:4">
      <c r="D2106" s="131"/>
    </row>
    <row r="2107" spans="4:4">
      <c r="D2107" s="131"/>
    </row>
    <row r="2108" spans="4:4">
      <c r="D2108" s="131"/>
    </row>
    <row r="2109" spans="4:4">
      <c r="D2109" s="131"/>
    </row>
    <row r="2110" spans="4:4">
      <c r="D2110" s="131"/>
    </row>
    <row r="2111" spans="4:4">
      <c r="D2111" s="131"/>
    </row>
    <row r="2112" spans="4:4">
      <c r="D2112" s="131"/>
    </row>
    <row r="2113" spans="4:4">
      <c r="D2113" s="131"/>
    </row>
    <row r="2114" spans="4:4">
      <c r="D2114" s="131"/>
    </row>
    <row r="2115" spans="4:4">
      <c r="D2115" s="131"/>
    </row>
    <row r="2116" spans="4:4">
      <c r="D2116" s="131"/>
    </row>
    <row r="2117" spans="4:4">
      <c r="D2117" s="131"/>
    </row>
    <row r="2118" spans="4:4">
      <c r="D2118" s="131"/>
    </row>
    <row r="2119" spans="4:4">
      <c r="D2119" s="131"/>
    </row>
    <row r="2120" spans="4:4">
      <c r="D2120" s="131"/>
    </row>
    <row r="2121" spans="4:4">
      <c r="D2121" s="131"/>
    </row>
    <row r="2122" spans="4:4">
      <c r="D2122" s="131"/>
    </row>
    <row r="2123" spans="4:4">
      <c r="D2123" s="131"/>
    </row>
    <row r="2124" spans="4:4">
      <c r="D2124" s="131"/>
    </row>
    <row r="2125" spans="4:4">
      <c r="D2125" s="131"/>
    </row>
    <row r="2126" spans="4:4">
      <c r="D2126" s="131"/>
    </row>
    <row r="2127" spans="4:4">
      <c r="D2127" s="131"/>
    </row>
    <row r="2128" spans="4:4">
      <c r="D2128" s="131"/>
    </row>
    <row r="2129" spans="4:4">
      <c r="D2129" s="131"/>
    </row>
    <row r="2130" spans="4:4">
      <c r="D2130" s="131"/>
    </row>
    <row r="2131" spans="4:4">
      <c r="D2131" s="131"/>
    </row>
    <row r="2132" spans="4:4">
      <c r="D2132" s="131"/>
    </row>
    <row r="2133" spans="4:4">
      <c r="D2133" s="131"/>
    </row>
    <row r="2134" spans="4:4">
      <c r="D2134" s="131"/>
    </row>
    <row r="2135" spans="4:4">
      <c r="D2135" s="131"/>
    </row>
    <row r="2136" spans="4:4">
      <c r="D2136" s="131"/>
    </row>
    <row r="2137" spans="4:4">
      <c r="D2137" s="131"/>
    </row>
    <row r="2138" spans="4:4">
      <c r="D2138" s="131"/>
    </row>
    <row r="2139" spans="4:4">
      <c r="D2139" s="131"/>
    </row>
    <row r="2140" spans="4:4">
      <c r="D2140" s="131"/>
    </row>
    <row r="2141" spans="4:4">
      <c r="D2141" s="131"/>
    </row>
    <row r="2142" spans="4:4">
      <c r="D2142" s="131"/>
    </row>
    <row r="2143" spans="4:4">
      <c r="D2143" s="131"/>
    </row>
    <row r="2144" spans="4:4">
      <c r="D2144" s="131"/>
    </row>
    <row r="2145" spans="4:4">
      <c r="D2145" s="131"/>
    </row>
    <row r="2146" spans="4:4">
      <c r="D2146" s="131"/>
    </row>
    <row r="2147" spans="4:4">
      <c r="D2147" s="131"/>
    </row>
    <row r="2148" spans="4:4">
      <c r="D2148" s="131"/>
    </row>
    <row r="2149" spans="4:4">
      <c r="D2149" s="131"/>
    </row>
    <row r="2150" spans="4:4">
      <c r="D2150" s="131"/>
    </row>
    <row r="2151" spans="4:4">
      <c r="D2151" s="131"/>
    </row>
    <row r="2152" spans="4:4">
      <c r="D2152" s="131"/>
    </row>
    <row r="2153" spans="4:4">
      <c r="D2153" s="131"/>
    </row>
    <row r="2154" spans="4:4">
      <c r="D2154" s="131"/>
    </row>
    <row r="2155" spans="4:4">
      <c r="D2155" s="131"/>
    </row>
    <row r="2156" spans="4:4">
      <c r="D2156" s="131"/>
    </row>
    <row r="2157" spans="4:4">
      <c r="D2157" s="131"/>
    </row>
    <row r="2158" spans="4:4">
      <c r="D2158" s="131"/>
    </row>
    <row r="2159" spans="4:4">
      <c r="D2159" s="131"/>
    </row>
    <row r="2160" spans="4:4">
      <c r="D2160" s="131"/>
    </row>
    <row r="2161" spans="4:4">
      <c r="D2161" s="131"/>
    </row>
    <row r="2162" spans="4:4">
      <c r="D2162" s="131"/>
    </row>
    <row r="2163" spans="4:4">
      <c r="D2163" s="131"/>
    </row>
    <row r="2164" spans="4:4">
      <c r="D2164" s="131"/>
    </row>
    <row r="2165" spans="4:4">
      <c r="D2165" s="131"/>
    </row>
    <row r="2166" spans="4:4">
      <c r="D2166" s="131"/>
    </row>
    <row r="2167" spans="4:4">
      <c r="D2167" s="131"/>
    </row>
    <row r="2168" spans="4:4">
      <c r="D2168" s="131"/>
    </row>
    <row r="2169" spans="4:4">
      <c r="D2169" s="131"/>
    </row>
    <row r="2170" spans="4:4">
      <c r="D2170" s="131"/>
    </row>
    <row r="2171" spans="4:4">
      <c r="D2171" s="131"/>
    </row>
    <row r="2172" spans="4:4">
      <c r="D2172" s="131"/>
    </row>
    <row r="2173" spans="4:4">
      <c r="D2173" s="131"/>
    </row>
    <row r="2174" spans="4:4">
      <c r="D2174" s="131"/>
    </row>
    <row r="2175" spans="4:4">
      <c r="D2175" s="131"/>
    </row>
    <row r="2176" spans="4:4">
      <c r="D2176" s="131"/>
    </row>
    <row r="2177" spans="4:4">
      <c r="D2177" s="131"/>
    </row>
    <row r="2178" spans="4:4">
      <c r="D2178" s="131"/>
    </row>
    <row r="2179" spans="4:4">
      <c r="D2179" s="131"/>
    </row>
    <row r="2180" spans="4:4">
      <c r="D2180" s="131"/>
    </row>
    <row r="2181" spans="4:4">
      <c r="D2181" s="131"/>
    </row>
    <row r="2182" spans="4:4">
      <c r="D2182" s="131"/>
    </row>
    <row r="2183" spans="4:4">
      <c r="D2183" s="131"/>
    </row>
    <row r="2184" spans="4:4">
      <c r="D2184" s="131"/>
    </row>
    <row r="2185" spans="4:4">
      <c r="D2185" s="131"/>
    </row>
    <row r="2186" spans="4:4">
      <c r="D2186" s="131"/>
    </row>
    <row r="2187" spans="4:4">
      <c r="D2187" s="131"/>
    </row>
    <row r="2188" spans="4:4">
      <c r="D2188" s="131"/>
    </row>
    <row r="2189" spans="4:4">
      <c r="D2189" s="131"/>
    </row>
    <row r="2190" spans="4:4">
      <c r="D2190" s="131"/>
    </row>
    <row r="2191" spans="4:4">
      <c r="D2191" s="131"/>
    </row>
    <row r="2192" spans="4:4">
      <c r="D2192" s="131"/>
    </row>
    <row r="2193" spans="4:4">
      <c r="D2193" s="131"/>
    </row>
    <row r="2194" spans="4:4">
      <c r="D2194" s="131"/>
    </row>
    <row r="2195" spans="4:4">
      <c r="D2195" s="131"/>
    </row>
    <row r="2196" spans="4:4">
      <c r="D2196" s="131"/>
    </row>
    <row r="2197" spans="4:4">
      <c r="D2197" s="131"/>
    </row>
    <row r="2198" spans="4:4">
      <c r="D2198" s="131"/>
    </row>
    <row r="2199" spans="4:4">
      <c r="D2199" s="131"/>
    </row>
    <row r="2200" spans="4:4">
      <c r="D2200" s="131"/>
    </row>
    <row r="2201" spans="4:4">
      <c r="D2201" s="131"/>
    </row>
    <row r="2202" spans="4:4">
      <c r="D2202" s="131"/>
    </row>
    <row r="2203" spans="4:4">
      <c r="D2203" s="131"/>
    </row>
    <row r="2204" spans="4:4">
      <c r="D2204" s="131"/>
    </row>
    <row r="2205" spans="4:4">
      <c r="D2205" s="131"/>
    </row>
    <row r="2206" spans="4:4">
      <c r="D2206" s="131"/>
    </row>
    <row r="2207" spans="4:4">
      <c r="D2207" s="131"/>
    </row>
    <row r="2208" spans="4:4">
      <c r="D2208" s="131"/>
    </row>
    <row r="2209" spans="4:4">
      <c r="D2209" s="131"/>
    </row>
    <row r="2210" spans="4:4">
      <c r="D2210" s="131"/>
    </row>
    <row r="2211" spans="4:4">
      <c r="D2211" s="131"/>
    </row>
    <row r="2212" spans="4:4">
      <c r="D2212" s="131"/>
    </row>
    <row r="2213" spans="4:4">
      <c r="D2213" s="131"/>
    </row>
    <row r="2214" spans="4:4">
      <c r="D2214" s="131"/>
    </row>
    <row r="2215" spans="4:4">
      <c r="D2215" s="131"/>
    </row>
    <row r="2216" spans="4:4">
      <c r="D2216" s="131"/>
    </row>
    <row r="2217" spans="4:4">
      <c r="D2217" s="131"/>
    </row>
    <row r="2218" spans="4:4">
      <c r="D2218" s="131"/>
    </row>
    <row r="2219" spans="4:4">
      <c r="D2219" s="131"/>
    </row>
    <row r="2220" spans="4:4">
      <c r="D2220" s="131"/>
    </row>
    <row r="2221" spans="4:4">
      <c r="D2221" s="131"/>
    </row>
    <row r="2222" spans="4:4">
      <c r="D2222" s="131"/>
    </row>
    <row r="2223" spans="4:4">
      <c r="D2223" s="131"/>
    </row>
    <row r="2224" spans="4:4">
      <c r="D2224" s="131"/>
    </row>
    <row r="2225" spans="4:4">
      <c r="D2225" s="131"/>
    </row>
    <row r="2226" spans="4:4">
      <c r="D2226" s="131"/>
    </row>
    <row r="2227" spans="4:4">
      <c r="D2227" s="131"/>
    </row>
    <row r="2228" spans="4:4">
      <c r="D2228" s="131"/>
    </row>
    <row r="2229" spans="4:4">
      <c r="D2229" s="131"/>
    </row>
    <row r="2230" spans="4:4">
      <c r="D2230" s="131"/>
    </row>
    <row r="2231" spans="4:4">
      <c r="D2231" s="131"/>
    </row>
    <row r="2232" spans="4:4">
      <c r="D2232" s="131"/>
    </row>
    <row r="2233" spans="4:4">
      <c r="D2233" s="131"/>
    </row>
    <row r="2234" spans="4:4">
      <c r="D2234" s="131"/>
    </row>
    <row r="2235" spans="4:4">
      <c r="D2235" s="131"/>
    </row>
    <row r="2236" spans="4:4">
      <c r="D2236" s="131"/>
    </row>
    <row r="2237" spans="4:4">
      <c r="D2237" s="131"/>
    </row>
    <row r="2238" spans="4:4">
      <c r="D2238" s="131"/>
    </row>
    <row r="2239" spans="4:4">
      <c r="D2239" s="131"/>
    </row>
    <row r="2240" spans="4:4">
      <c r="D2240" s="131"/>
    </row>
    <row r="2241" spans="4:4">
      <c r="D2241" s="131"/>
    </row>
    <row r="2242" spans="4:4">
      <c r="D2242" s="131"/>
    </row>
    <row r="2243" spans="4:4">
      <c r="D2243" s="131"/>
    </row>
    <row r="2244" spans="4:4">
      <c r="D2244" s="131"/>
    </row>
    <row r="2245" spans="4:4">
      <c r="D2245" s="131"/>
    </row>
    <row r="2246" spans="4:4">
      <c r="D2246" s="131"/>
    </row>
    <row r="2247" spans="4:4">
      <c r="D2247" s="131"/>
    </row>
    <row r="2248" spans="4:4">
      <c r="D2248" s="131"/>
    </row>
    <row r="2249" spans="4:4">
      <c r="D2249" s="131"/>
    </row>
    <row r="2250" spans="4:4">
      <c r="D2250" s="131"/>
    </row>
    <row r="2251" spans="4:4">
      <c r="D2251" s="131"/>
    </row>
    <row r="2252" spans="4:4">
      <c r="D2252" s="131"/>
    </row>
    <row r="2253" spans="4:4">
      <c r="D2253" s="131"/>
    </row>
    <row r="2254" spans="4:4">
      <c r="D2254" s="131"/>
    </row>
    <row r="2255" spans="4:4">
      <c r="D2255" s="131"/>
    </row>
    <row r="2256" spans="4:4">
      <c r="D2256" s="131"/>
    </row>
    <row r="2257" spans="4:4">
      <c r="D2257" s="131"/>
    </row>
    <row r="2258" spans="4:4">
      <c r="D2258" s="131"/>
    </row>
    <row r="2259" spans="4:4">
      <c r="D2259" s="131"/>
    </row>
    <row r="2260" spans="4:4">
      <c r="D2260" s="131"/>
    </row>
    <row r="2261" spans="4:4">
      <c r="D2261" s="131"/>
    </row>
    <row r="2262" spans="4:4">
      <c r="D2262" s="131"/>
    </row>
    <row r="2263" spans="4:4">
      <c r="D2263" s="131"/>
    </row>
    <row r="2264" spans="4:4">
      <c r="D2264" s="131"/>
    </row>
    <row r="2265" spans="4:4">
      <c r="D2265" s="131"/>
    </row>
    <row r="2266" spans="4:4">
      <c r="D2266" s="131"/>
    </row>
    <row r="2267" spans="4:4">
      <c r="D2267" s="131"/>
    </row>
    <row r="2268" spans="4:4">
      <c r="D2268" s="131"/>
    </row>
    <row r="2269" spans="4:4">
      <c r="D2269" s="131"/>
    </row>
    <row r="2270" spans="4:4">
      <c r="D2270" s="131"/>
    </row>
    <row r="2271" spans="4:4">
      <c r="D2271" s="131"/>
    </row>
    <row r="2272" spans="4:4">
      <c r="D2272" s="131"/>
    </row>
    <row r="2273" spans="4:4">
      <c r="D2273" s="131"/>
    </row>
    <row r="2274" spans="4:4">
      <c r="D2274" s="131"/>
    </row>
    <row r="2275" spans="4:4">
      <c r="D2275" s="131"/>
    </row>
    <row r="2276" spans="4:4">
      <c r="D2276" s="131"/>
    </row>
    <row r="2277" spans="4:4">
      <c r="D2277" s="131"/>
    </row>
    <row r="2278" spans="4:4">
      <c r="D2278" s="131"/>
    </row>
    <row r="2279" spans="4:4">
      <c r="D2279" s="131"/>
    </row>
    <row r="2280" spans="4:4">
      <c r="D2280" s="131"/>
    </row>
    <row r="2281" spans="4:4">
      <c r="D2281" s="131"/>
    </row>
    <row r="2282" spans="4:4">
      <c r="D2282" s="131"/>
    </row>
    <row r="2283" spans="4:4">
      <c r="D2283" s="131"/>
    </row>
    <row r="2284" spans="4:4">
      <c r="D2284" s="131"/>
    </row>
    <row r="2285" spans="4:4">
      <c r="D2285" s="131"/>
    </row>
    <row r="2286" spans="4:4">
      <c r="D2286" s="131"/>
    </row>
    <row r="2287" spans="4:4">
      <c r="D2287" s="131"/>
    </row>
    <row r="2288" spans="4:4">
      <c r="D2288" s="131"/>
    </row>
    <row r="2289" spans="4:4">
      <c r="D2289" s="131"/>
    </row>
    <row r="2290" spans="4:4">
      <c r="D2290" s="131"/>
    </row>
    <row r="2291" spans="4:4">
      <c r="D2291" s="131"/>
    </row>
    <row r="2292" spans="4:4">
      <c r="D2292" s="131"/>
    </row>
    <row r="2293" spans="4:4">
      <c r="D2293" s="131"/>
    </row>
    <row r="2294" spans="4:4">
      <c r="D2294" s="131"/>
    </row>
    <row r="2295" spans="4:4">
      <c r="D2295" s="131"/>
    </row>
    <row r="2296" spans="4:4">
      <c r="D2296" s="131"/>
    </row>
    <row r="2297" spans="4:4">
      <c r="D2297" s="131"/>
    </row>
    <row r="2298" spans="4:4">
      <c r="D2298" s="131"/>
    </row>
    <row r="2299" spans="4:4">
      <c r="D2299" s="131"/>
    </row>
    <row r="2300" spans="4:4">
      <c r="D2300" s="131"/>
    </row>
    <row r="2301" spans="4:4">
      <c r="D2301" s="131"/>
    </row>
    <row r="2302" spans="4:4">
      <c r="D2302" s="131"/>
    </row>
    <row r="2303" spans="4:4">
      <c r="D2303" s="131"/>
    </row>
    <row r="2304" spans="4:4">
      <c r="D2304" s="131"/>
    </row>
    <row r="2305" spans="4:4">
      <c r="D2305" s="131"/>
    </row>
    <row r="2306" spans="4:4">
      <c r="D2306" s="131"/>
    </row>
    <row r="2307" spans="4:4">
      <c r="D2307" s="131"/>
    </row>
    <row r="2308" spans="4:4">
      <c r="D2308" s="131"/>
    </row>
    <row r="2309" spans="4:4">
      <c r="D2309" s="131"/>
    </row>
    <row r="2310" spans="4:4">
      <c r="D2310" s="131"/>
    </row>
    <row r="2311" spans="4:4">
      <c r="D2311" s="131"/>
    </row>
    <row r="2312" spans="4:4">
      <c r="D2312" s="131"/>
    </row>
    <row r="2313" spans="4:4">
      <c r="D2313" s="131"/>
    </row>
    <row r="2314" spans="4:4">
      <c r="D2314" s="131"/>
    </row>
    <row r="2315" spans="4:4">
      <c r="D2315" s="131"/>
    </row>
    <row r="2316" spans="4:4">
      <c r="D2316" s="131"/>
    </row>
    <row r="2317" spans="4:4">
      <c r="D2317" s="131"/>
    </row>
    <row r="2318" spans="4:4">
      <c r="D2318" s="131"/>
    </row>
    <row r="2319" spans="4:4">
      <c r="D2319" s="131"/>
    </row>
    <row r="2320" spans="4:4">
      <c r="D2320" s="131"/>
    </row>
    <row r="2321" spans="4:4">
      <c r="D2321" s="131"/>
    </row>
    <row r="2322" spans="4:4">
      <c r="D2322" s="131"/>
    </row>
    <row r="2323" spans="4:4">
      <c r="D2323" s="131"/>
    </row>
    <row r="2324" spans="4:4">
      <c r="D2324" s="131"/>
    </row>
    <row r="2325" spans="4:4">
      <c r="D2325" s="131"/>
    </row>
    <row r="2326" spans="4:4">
      <c r="D2326" s="131"/>
    </row>
    <row r="2327" spans="4:4">
      <c r="D2327" s="131"/>
    </row>
    <row r="2328" spans="4:4">
      <c r="D2328" s="131"/>
    </row>
    <row r="2329" spans="4:4">
      <c r="D2329" s="131"/>
    </row>
    <row r="2330" spans="4:4">
      <c r="D2330" s="131"/>
    </row>
    <row r="2331" spans="4:4">
      <c r="D2331" s="131"/>
    </row>
    <row r="2332" spans="4:4">
      <c r="D2332" s="131"/>
    </row>
    <row r="2333" spans="4:4">
      <c r="D2333" s="131"/>
    </row>
    <row r="2334" spans="4:4">
      <c r="D2334" s="131"/>
    </row>
    <row r="2335" spans="4:4">
      <c r="D2335" s="131"/>
    </row>
    <row r="2336" spans="4:4">
      <c r="D2336" s="131"/>
    </row>
    <row r="2337" spans="4:4">
      <c r="D2337" s="131"/>
    </row>
    <row r="2338" spans="4:4">
      <c r="D2338" s="131"/>
    </row>
    <row r="2339" spans="4:4">
      <c r="D2339" s="131"/>
    </row>
    <row r="2340" spans="4:4">
      <c r="D2340" s="131"/>
    </row>
    <row r="2341" spans="4:4">
      <c r="D2341" s="131"/>
    </row>
    <row r="2342" spans="4:4">
      <c r="D2342" s="131"/>
    </row>
    <row r="2343" spans="4:4">
      <c r="D2343" s="131"/>
    </row>
    <row r="2344" spans="4:4">
      <c r="D2344" s="131"/>
    </row>
    <row r="2345" spans="4:4">
      <c r="D2345" s="131"/>
    </row>
    <row r="2346" spans="4:4">
      <c r="D2346" s="131"/>
    </row>
    <row r="2347" spans="4:4">
      <c r="D2347" s="131"/>
    </row>
    <row r="2348" spans="4:4">
      <c r="D2348" s="131"/>
    </row>
    <row r="2349" spans="4:4">
      <c r="D2349" s="131"/>
    </row>
    <row r="2350" spans="4:4">
      <c r="D2350" s="131"/>
    </row>
    <row r="2351" spans="4:4">
      <c r="D2351" s="131"/>
    </row>
    <row r="2352" spans="4:4">
      <c r="D2352" s="131"/>
    </row>
    <row r="2353" spans="4:4">
      <c r="D2353" s="131"/>
    </row>
    <row r="2354" spans="4:4">
      <c r="D2354" s="131"/>
    </row>
    <row r="2355" spans="4:4">
      <c r="D2355" s="131"/>
    </row>
    <row r="2356" spans="4:4">
      <c r="D2356" s="131"/>
    </row>
    <row r="2357" spans="4:4">
      <c r="D2357" s="131"/>
    </row>
    <row r="2358" spans="4:4">
      <c r="D2358" s="131"/>
    </row>
    <row r="2359" spans="4:4">
      <c r="D2359" s="131"/>
    </row>
    <row r="2360" spans="4:4">
      <c r="D2360" s="131"/>
    </row>
    <row r="2361" spans="4:4">
      <c r="D2361" s="131"/>
    </row>
    <row r="2362" spans="4:4">
      <c r="D2362" s="131"/>
    </row>
    <row r="2363" spans="4:4">
      <c r="D2363" s="131"/>
    </row>
    <row r="2364" spans="4:4">
      <c r="D2364" s="131"/>
    </row>
    <row r="2365" spans="4:4">
      <c r="D2365" s="131"/>
    </row>
    <row r="2366" spans="4:4">
      <c r="D2366" s="131"/>
    </row>
    <row r="2367" spans="4:4">
      <c r="D2367" s="131"/>
    </row>
    <row r="2368" spans="4:4">
      <c r="D2368" s="131"/>
    </row>
    <row r="2369" spans="4:4">
      <c r="D2369" s="131"/>
    </row>
    <row r="2370" spans="4:4">
      <c r="D2370" s="131"/>
    </row>
    <row r="2371" spans="4:4">
      <c r="D2371" s="131"/>
    </row>
    <row r="2372" spans="4:4">
      <c r="D2372" s="131"/>
    </row>
    <row r="2373" spans="4:4">
      <c r="D2373" s="131"/>
    </row>
    <row r="2374" spans="4:4">
      <c r="D2374" s="131"/>
    </row>
    <row r="2375" spans="4:4">
      <c r="D2375" s="131"/>
    </row>
    <row r="2376" spans="4:4">
      <c r="D2376" s="131"/>
    </row>
    <row r="2377" spans="4:4">
      <c r="D2377" s="131"/>
    </row>
    <row r="2378" spans="4:4">
      <c r="D2378" s="131"/>
    </row>
    <row r="2379" spans="4:4">
      <c r="D2379" s="131"/>
    </row>
    <row r="2380" spans="4:4">
      <c r="D2380" s="131"/>
    </row>
    <row r="2381" spans="4:4">
      <c r="D2381" s="131"/>
    </row>
    <row r="2382" spans="4:4">
      <c r="D2382" s="131"/>
    </row>
    <row r="2383" spans="4:4">
      <c r="D2383" s="131"/>
    </row>
    <row r="2384" spans="4:4">
      <c r="D2384" s="131"/>
    </row>
    <row r="2385" spans="4:4">
      <c r="D2385" s="131"/>
    </row>
    <row r="2386" spans="4:4">
      <c r="D2386" s="131"/>
    </row>
    <row r="2387" spans="4:4">
      <c r="D2387" s="131"/>
    </row>
    <row r="2388" spans="4:4">
      <c r="D2388" s="131"/>
    </row>
    <row r="2389" spans="4:4">
      <c r="D2389" s="131"/>
    </row>
    <row r="2390" spans="4:4">
      <c r="D2390" s="131"/>
    </row>
    <row r="2391" spans="4:4">
      <c r="D2391" s="131"/>
    </row>
    <row r="2392" spans="4:4">
      <c r="D2392" s="131"/>
    </row>
    <row r="2393" spans="4:4">
      <c r="D2393" s="131"/>
    </row>
    <row r="2394" spans="4:4">
      <c r="D2394" s="131"/>
    </row>
    <row r="2395" spans="4:4">
      <c r="D2395" s="131"/>
    </row>
    <row r="2396" spans="4:4">
      <c r="D2396" s="131"/>
    </row>
    <row r="2397" spans="4:4">
      <c r="D2397" s="131"/>
    </row>
    <row r="2398" spans="4:4">
      <c r="D2398" s="131"/>
    </row>
    <row r="2399" spans="4:4">
      <c r="D2399" s="131"/>
    </row>
    <row r="2400" spans="4:4">
      <c r="D2400" s="131"/>
    </row>
    <row r="2401" spans="4:4">
      <c r="D2401" s="131"/>
    </row>
    <row r="2402" spans="4:4">
      <c r="D2402" s="131"/>
    </row>
    <row r="2403" spans="4:4">
      <c r="D2403" s="131"/>
    </row>
    <row r="2404" spans="4:4">
      <c r="D2404" s="131"/>
    </row>
    <row r="2405" spans="4:4">
      <c r="D2405" s="131"/>
    </row>
    <row r="2406" spans="4:4">
      <c r="D2406" s="131"/>
    </row>
    <row r="2407" spans="4:4">
      <c r="D2407" s="131"/>
    </row>
    <row r="2408" spans="4:4">
      <c r="D2408" s="131"/>
    </row>
    <row r="2409" spans="4:4">
      <c r="D2409" s="131"/>
    </row>
    <row r="2410" spans="4:4">
      <c r="D2410" s="131"/>
    </row>
    <row r="2411" spans="4:4">
      <c r="D2411" s="131"/>
    </row>
    <row r="2412" spans="4:4">
      <c r="D2412" s="131"/>
    </row>
    <row r="2413" spans="4:4">
      <c r="D2413" s="131"/>
    </row>
    <row r="2414" spans="4:4">
      <c r="D2414" s="131"/>
    </row>
    <row r="2415" spans="4:4">
      <c r="D2415" s="131"/>
    </row>
    <row r="2416" spans="4:4">
      <c r="D2416" s="131"/>
    </row>
    <row r="2417" spans="4:4">
      <c r="D2417" s="131"/>
    </row>
    <row r="2418" spans="4:4">
      <c r="D2418" s="131"/>
    </row>
    <row r="2419" spans="4:4">
      <c r="D2419" s="131"/>
    </row>
    <row r="2420" spans="4:4">
      <c r="D2420" s="131"/>
    </row>
    <row r="2421" spans="4:4">
      <c r="D2421" s="131"/>
    </row>
    <row r="2422" spans="4:4">
      <c r="D2422" s="131"/>
    </row>
    <row r="2423" spans="4:4">
      <c r="D2423" s="131"/>
    </row>
    <row r="2424" spans="4:4">
      <c r="D2424" s="131"/>
    </row>
    <row r="2425" spans="4:4">
      <c r="D2425" s="131"/>
    </row>
    <row r="2426" spans="4:4">
      <c r="D2426" s="131"/>
    </row>
    <row r="2427" spans="4:4">
      <c r="D2427" s="131"/>
    </row>
    <row r="2428" spans="4:4">
      <c r="D2428" s="131"/>
    </row>
    <row r="2429" spans="4:4">
      <c r="D2429" s="131"/>
    </row>
    <row r="2430" spans="4:4">
      <c r="D2430" s="131"/>
    </row>
    <row r="2431" spans="4:4">
      <c r="D2431" s="131"/>
    </row>
    <row r="2432" spans="4:4">
      <c r="D2432" s="131"/>
    </row>
    <row r="2433" spans="4:4">
      <c r="D2433" s="131"/>
    </row>
    <row r="2434" spans="4:4">
      <c r="D2434" s="131"/>
    </row>
    <row r="2435" spans="4:4">
      <c r="D2435" s="131"/>
    </row>
    <row r="2436" spans="4:4">
      <c r="D2436" s="131"/>
    </row>
    <row r="2437" spans="4:4">
      <c r="D2437" s="131"/>
    </row>
    <row r="2438" spans="4:4">
      <c r="D2438" s="131"/>
    </row>
    <row r="2439" spans="4:4">
      <c r="D2439" s="131"/>
    </row>
    <row r="2440" spans="4:4">
      <c r="D2440" s="131"/>
    </row>
    <row r="2441" spans="4:4">
      <c r="D2441" s="131"/>
    </row>
    <row r="2442" spans="4:4">
      <c r="D2442" s="131"/>
    </row>
    <row r="2443" spans="4:4">
      <c r="D2443" s="131"/>
    </row>
    <row r="2444" spans="4:4">
      <c r="D2444" s="131"/>
    </row>
    <row r="2445" spans="4:4">
      <c r="D2445" s="131"/>
    </row>
    <row r="2446" spans="4:4">
      <c r="D2446" s="131"/>
    </row>
    <row r="2447" spans="4:4">
      <c r="D2447" s="131"/>
    </row>
    <row r="2448" spans="4:4">
      <c r="D2448" s="131"/>
    </row>
    <row r="2449" spans="4:4">
      <c r="D2449" s="131"/>
    </row>
    <row r="2450" spans="4:4">
      <c r="D2450" s="131"/>
    </row>
    <row r="2451" spans="4:4">
      <c r="D2451" s="131"/>
    </row>
    <row r="2452" spans="4:4">
      <c r="D2452" s="131"/>
    </row>
    <row r="2453" spans="4:4">
      <c r="D2453" s="131"/>
    </row>
    <row r="2454" spans="4:4">
      <c r="D2454" s="131"/>
    </row>
    <row r="2455" spans="4:4">
      <c r="D2455" s="131"/>
    </row>
    <row r="2456" spans="4:4">
      <c r="D2456" s="131"/>
    </row>
    <row r="2457" spans="4:4">
      <c r="D2457" s="131"/>
    </row>
    <row r="2458" spans="4:4">
      <c r="D2458" s="131"/>
    </row>
    <row r="2459" spans="4:4">
      <c r="D2459" s="131"/>
    </row>
    <row r="2460" spans="4:4">
      <c r="D2460" s="131"/>
    </row>
    <row r="2461" spans="4:4">
      <c r="D2461" s="131"/>
    </row>
    <row r="2462" spans="4:4">
      <c r="D2462" s="131"/>
    </row>
    <row r="2463" spans="4:4">
      <c r="D2463" s="131"/>
    </row>
    <row r="2464" spans="4:4">
      <c r="D2464" s="131"/>
    </row>
    <row r="2465" spans="4:4">
      <c r="D2465" s="131"/>
    </row>
    <row r="2466" spans="4:4">
      <c r="D2466" s="131"/>
    </row>
    <row r="2467" spans="4:4">
      <c r="D2467" s="131"/>
    </row>
    <row r="2468" spans="4:4">
      <c r="D2468" s="131"/>
    </row>
    <row r="2469" spans="4:4">
      <c r="D2469" s="131"/>
    </row>
    <row r="2470" spans="4:4">
      <c r="D2470" s="131"/>
    </row>
    <row r="2471" spans="4:4">
      <c r="D2471" s="131"/>
    </row>
    <row r="2472" spans="4:4">
      <c r="D2472" s="131"/>
    </row>
    <row r="2473" spans="4:4">
      <c r="D2473" s="131"/>
    </row>
    <row r="2474" spans="4:4">
      <c r="D2474" s="131"/>
    </row>
    <row r="2475" spans="4:4">
      <c r="D2475" s="131"/>
    </row>
    <row r="2476" spans="4:4">
      <c r="D2476" s="131"/>
    </row>
    <row r="2477" spans="4:4">
      <c r="D2477" s="131"/>
    </row>
    <row r="2478" spans="4:4">
      <c r="D2478" s="131"/>
    </row>
    <row r="2479" spans="4:4">
      <c r="D2479" s="131"/>
    </row>
    <row r="2480" spans="4:4">
      <c r="D2480" s="131"/>
    </row>
    <row r="2481" spans="4:4">
      <c r="D2481" s="131"/>
    </row>
    <row r="2482" spans="4:4">
      <c r="D2482" s="131"/>
    </row>
    <row r="2483" spans="4:4">
      <c r="D2483" s="131"/>
    </row>
    <row r="2484" spans="4:4">
      <c r="D2484" s="131"/>
    </row>
    <row r="2485" spans="4:4">
      <c r="D2485" s="131"/>
    </row>
    <row r="2486" spans="4:4">
      <c r="D2486" s="131"/>
    </row>
    <row r="2487" spans="4:4">
      <c r="D2487" s="131"/>
    </row>
    <row r="2488" spans="4:4">
      <c r="D2488" s="131"/>
    </row>
    <row r="2489" spans="4:4">
      <c r="D2489" s="131"/>
    </row>
    <row r="2490" spans="4:4">
      <c r="D2490" s="131"/>
    </row>
    <row r="2491" spans="4:4">
      <c r="D2491" s="131"/>
    </row>
    <row r="2492" spans="4:4">
      <c r="D2492" s="131"/>
    </row>
    <row r="2493" spans="4:4">
      <c r="D2493" s="131"/>
    </row>
    <row r="2494" spans="4:4">
      <c r="D2494" s="131"/>
    </row>
    <row r="2495" spans="4:4">
      <c r="D2495" s="131"/>
    </row>
    <row r="2496" spans="4:4">
      <c r="D2496" s="131"/>
    </row>
    <row r="2497" spans="4:4">
      <c r="D2497" s="131"/>
    </row>
    <row r="2498" spans="4:4">
      <c r="D2498" s="131"/>
    </row>
    <row r="2499" spans="4:4">
      <c r="D2499" s="131"/>
    </row>
    <row r="2500" spans="4:4">
      <c r="D2500" s="131"/>
    </row>
    <row r="2501" spans="4:4">
      <c r="D2501" s="131"/>
    </row>
    <row r="2502" spans="4:4">
      <c r="D2502" s="131"/>
    </row>
    <row r="2503" spans="4:4">
      <c r="D2503" s="131"/>
    </row>
    <row r="2504" spans="4:4">
      <c r="D2504" s="131"/>
    </row>
    <row r="2505" spans="4:4">
      <c r="D2505" s="131"/>
    </row>
    <row r="2506" spans="4:4">
      <c r="D2506" s="131"/>
    </row>
    <row r="2507" spans="4:4">
      <c r="D2507" s="131"/>
    </row>
    <row r="2508" spans="4:4">
      <c r="D2508" s="131"/>
    </row>
    <row r="2509" spans="4:4">
      <c r="D2509" s="131"/>
    </row>
    <row r="2510" spans="4:4">
      <c r="D2510" s="131"/>
    </row>
    <row r="2511" spans="4:4">
      <c r="D2511" s="131"/>
    </row>
    <row r="2512" spans="4:4">
      <c r="D2512" s="131"/>
    </row>
    <row r="2513" spans="4:4">
      <c r="D2513" s="131"/>
    </row>
    <row r="2514" spans="4:4">
      <c r="D2514" s="131"/>
    </row>
    <row r="2515" spans="4:4">
      <c r="D2515" s="131"/>
    </row>
    <row r="2516" spans="4:4">
      <c r="D2516" s="131"/>
    </row>
    <row r="2517" spans="4:4">
      <c r="D2517" s="131"/>
    </row>
    <row r="2518" spans="4:4">
      <c r="D2518" s="131"/>
    </row>
    <row r="2519" spans="4:4">
      <c r="D2519" s="131"/>
    </row>
    <row r="2520" spans="4:4">
      <c r="D2520" s="131"/>
    </row>
    <row r="2521" spans="4:4">
      <c r="D2521" s="131"/>
    </row>
    <row r="2522" spans="4:4">
      <c r="D2522" s="131"/>
    </row>
    <row r="2523" spans="4:4">
      <c r="D2523" s="131"/>
    </row>
    <row r="2524" spans="4:4">
      <c r="D2524" s="131"/>
    </row>
    <row r="2525" spans="4:4">
      <c r="D2525" s="131"/>
    </row>
    <row r="2526" spans="4:4">
      <c r="D2526" s="131"/>
    </row>
    <row r="2527" spans="4:4">
      <c r="D2527" s="131"/>
    </row>
    <row r="2528" spans="4:4">
      <c r="D2528" s="131"/>
    </row>
    <row r="2529" spans="4:4">
      <c r="D2529" s="131"/>
    </row>
    <row r="2530" spans="4:4">
      <c r="D2530" s="131"/>
    </row>
    <row r="2531" spans="4:4">
      <c r="D2531" s="131"/>
    </row>
    <row r="2532" spans="4:4">
      <c r="D2532" s="131"/>
    </row>
    <row r="2533" spans="4:4">
      <c r="D2533" s="131"/>
    </row>
    <row r="2534" spans="4:4">
      <c r="D2534" s="131"/>
    </row>
    <row r="2535" spans="4:4">
      <c r="D2535" s="131"/>
    </row>
    <row r="2536" spans="4:4">
      <c r="D2536" s="131"/>
    </row>
    <row r="2537" spans="4:4">
      <c r="D2537" s="131"/>
    </row>
    <row r="2538" spans="4:4">
      <c r="D2538" s="131"/>
    </row>
    <row r="2539" spans="4:4">
      <c r="D2539" s="131"/>
    </row>
    <row r="2540" spans="4:4">
      <c r="D2540" s="131"/>
    </row>
    <row r="2541" spans="4:4">
      <c r="D2541" s="131"/>
    </row>
    <row r="2542" spans="4:4">
      <c r="D2542" s="131"/>
    </row>
    <row r="2543" spans="4:4">
      <c r="D2543" s="131"/>
    </row>
    <row r="2544" spans="4:4">
      <c r="D2544" s="131"/>
    </row>
    <row r="2545" spans="4:4">
      <c r="D2545" s="131"/>
    </row>
    <row r="2546" spans="4:4">
      <c r="D2546" s="131"/>
    </row>
    <row r="2547" spans="4:4">
      <c r="D2547" s="131"/>
    </row>
    <row r="2548" spans="4:4">
      <c r="D2548" s="131"/>
    </row>
    <row r="2549" spans="4:4">
      <c r="D2549" s="131"/>
    </row>
    <row r="2550" spans="4:4">
      <c r="D2550" s="131"/>
    </row>
    <row r="2551" spans="4:4">
      <c r="D2551" s="131"/>
    </row>
    <row r="2552" spans="4:4">
      <c r="D2552" s="131"/>
    </row>
    <row r="2553" spans="4:4">
      <c r="D2553" s="131"/>
    </row>
    <row r="2554" spans="4:4">
      <c r="D2554" s="131"/>
    </row>
    <row r="2555" spans="4:4">
      <c r="D2555" s="131"/>
    </row>
    <row r="2556" spans="4:4">
      <c r="D2556" s="131"/>
    </row>
    <row r="2557" spans="4:4">
      <c r="D2557" s="131"/>
    </row>
    <row r="2558" spans="4:4">
      <c r="D2558" s="131"/>
    </row>
    <row r="2559" spans="4:4">
      <c r="D2559" s="131"/>
    </row>
    <row r="2560" spans="4:4">
      <c r="D2560" s="131"/>
    </row>
    <row r="2561" spans="4:4">
      <c r="D2561" s="131"/>
    </row>
    <row r="2562" spans="4:4">
      <c r="D2562" s="131"/>
    </row>
    <row r="2563" spans="4:4">
      <c r="D2563" s="131"/>
    </row>
    <row r="2564" spans="4:4">
      <c r="D2564" s="131"/>
    </row>
    <row r="2565" spans="4:4">
      <c r="D2565" s="131"/>
    </row>
    <row r="2566" spans="4:4">
      <c r="D2566" s="131"/>
    </row>
    <row r="2567" spans="4:4">
      <c r="D2567" s="131"/>
    </row>
    <row r="2568" spans="4:4">
      <c r="D2568" s="131"/>
    </row>
    <row r="2569" spans="4:4">
      <c r="D2569" s="131"/>
    </row>
    <row r="2570" spans="4:4">
      <c r="D2570" s="131"/>
    </row>
    <row r="2571" spans="4:4">
      <c r="D2571" s="131"/>
    </row>
    <row r="2572" spans="4:4">
      <c r="D2572" s="131"/>
    </row>
    <row r="2573" spans="4:4">
      <c r="D2573" s="131"/>
    </row>
    <row r="2574" spans="4:4">
      <c r="D2574" s="131"/>
    </row>
    <row r="2575" spans="4:4">
      <c r="D2575" s="131"/>
    </row>
    <row r="2576" spans="4:4">
      <c r="D2576" s="131"/>
    </row>
    <row r="2577" spans="4:4">
      <c r="D2577" s="131"/>
    </row>
    <row r="2578" spans="4:4">
      <c r="D2578" s="131"/>
    </row>
    <row r="2579" spans="4:4">
      <c r="D2579" s="131"/>
    </row>
    <row r="2580" spans="4:4">
      <c r="D2580" s="131"/>
    </row>
    <row r="2581" spans="4:4">
      <c r="D2581" s="131"/>
    </row>
    <row r="2582" spans="4:4">
      <c r="D2582" s="131"/>
    </row>
    <row r="2583" spans="4:4">
      <c r="D2583" s="131"/>
    </row>
    <row r="2584" spans="4:4">
      <c r="D2584" s="131"/>
    </row>
    <row r="2585" spans="4:4">
      <c r="D2585" s="131"/>
    </row>
    <row r="2586" spans="4:4">
      <c r="D2586" s="131"/>
    </row>
    <row r="2587" spans="4:4">
      <c r="D2587" s="131"/>
    </row>
    <row r="2588" spans="4:4">
      <c r="D2588" s="131"/>
    </row>
    <row r="2589" spans="4:4">
      <c r="D2589" s="131"/>
    </row>
    <row r="2590" spans="4:4">
      <c r="D2590" s="131"/>
    </row>
    <row r="2591" spans="4:4">
      <c r="D2591" s="131"/>
    </row>
    <row r="2592" spans="4:4">
      <c r="D2592" s="131"/>
    </row>
    <row r="2593" spans="4:4">
      <c r="D2593" s="131"/>
    </row>
    <row r="2594" spans="4:4">
      <c r="D2594" s="131"/>
    </row>
    <row r="2595" spans="4:4">
      <c r="D2595" s="131"/>
    </row>
    <row r="2596" spans="4:4">
      <c r="D2596" s="131"/>
    </row>
    <row r="2597" spans="4:4">
      <c r="D2597" s="131"/>
    </row>
    <row r="2598" spans="4:4">
      <c r="D2598" s="131"/>
    </row>
    <row r="2599" spans="4:4">
      <c r="D2599" s="131"/>
    </row>
    <row r="2600" spans="4:4">
      <c r="D2600" s="131"/>
    </row>
    <row r="2601" spans="4:4">
      <c r="D2601" s="131"/>
    </row>
    <row r="2602" spans="4:4">
      <c r="D2602" s="131"/>
    </row>
    <row r="2603" spans="4:4">
      <c r="D2603" s="131"/>
    </row>
    <row r="2604" spans="4:4">
      <c r="D2604" s="131"/>
    </row>
    <row r="2605" spans="4:4">
      <c r="D2605" s="131"/>
    </row>
    <row r="2606" spans="4:4">
      <c r="D2606" s="131"/>
    </row>
    <row r="2607" spans="4:4">
      <c r="D2607" s="131"/>
    </row>
    <row r="2608" spans="4:4">
      <c r="D2608" s="131"/>
    </row>
    <row r="2609" spans="4:4">
      <c r="D2609" s="131"/>
    </row>
    <row r="2610" spans="4:4">
      <c r="D2610" s="131"/>
    </row>
    <row r="2611" spans="4:4">
      <c r="D2611" s="131"/>
    </row>
    <row r="2612" spans="4:4">
      <c r="D2612" s="131"/>
    </row>
    <row r="2613" spans="4:4">
      <c r="D2613" s="131"/>
    </row>
    <row r="2614" spans="4:4">
      <c r="D2614" s="131"/>
    </row>
    <row r="2615" spans="4:4">
      <c r="D2615" s="131"/>
    </row>
    <row r="2616" spans="4:4">
      <c r="D2616" s="131"/>
    </row>
    <row r="2617" spans="4:4">
      <c r="D2617" s="131"/>
    </row>
    <row r="2618" spans="4:4">
      <c r="D2618" s="131"/>
    </row>
    <row r="2619" spans="4:4">
      <c r="D2619" s="131"/>
    </row>
    <row r="2620" spans="4:4">
      <c r="D2620" s="131"/>
    </row>
    <row r="2621" spans="4:4">
      <c r="D2621" s="131"/>
    </row>
    <row r="2622" spans="4:4">
      <c r="D2622" s="131"/>
    </row>
    <row r="2623" spans="4:4">
      <c r="D2623" s="131"/>
    </row>
    <row r="2624" spans="4:4">
      <c r="D2624" s="131"/>
    </row>
    <row r="2625" spans="4:4">
      <c r="D2625" s="131"/>
    </row>
    <row r="2626" spans="4:4">
      <c r="D2626" s="131"/>
    </row>
    <row r="2627" spans="4:4">
      <c r="D2627" s="131"/>
    </row>
    <row r="2628" spans="4:4">
      <c r="D2628" s="131"/>
    </row>
    <row r="2629" spans="4:4">
      <c r="D2629" s="131"/>
    </row>
    <row r="2630" spans="4:4">
      <c r="D2630" s="131"/>
    </row>
    <row r="2631" spans="4:4">
      <c r="D2631" s="131"/>
    </row>
    <row r="2632" spans="4:4">
      <c r="D2632" s="131"/>
    </row>
    <row r="2633" spans="4:4">
      <c r="D2633" s="131"/>
    </row>
    <row r="2634" spans="4:4">
      <c r="D2634" s="131"/>
    </row>
    <row r="2635" spans="4:4">
      <c r="D2635" s="131"/>
    </row>
    <row r="2636" spans="4:4">
      <c r="D2636" s="131"/>
    </row>
    <row r="2637" spans="4:4">
      <c r="D2637" s="131"/>
    </row>
    <row r="2638" spans="4:4">
      <c r="D2638" s="131"/>
    </row>
    <row r="2639" spans="4:4">
      <c r="D2639" s="131"/>
    </row>
    <row r="2640" spans="4:4">
      <c r="D2640" s="131"/>
    </row>
    <row r="2641" spans="4:4">
      <c r="D2641" s="131"/>
    </row>
    <row r="2642" spans="4:4">
      <c r="D2642" s="131"/>
    </row>
    <row r="2643" spans="4:4">
      <c r="D2643" s="131"/>
    </row>
    <row r="2644" spans="4:4">
      <c r="D2644" s="131"/>
    </row>
    <row r="2645" spans="4:4">
      <c r="D2645" s="131"/>
    </row>
    <row r="2646" spans="4:4">
      <c r="D2646" s="131"/>
    </row>
    <row r="2647" spans="4:4">
      <c r="D2647" s="131"/>
    </row>
    <row r="2648" spans="4:4">
      <c r="D2648" s="131"/>
    </row>
    <row r="2649" spans="4:4">
      <c r="D2649" s="131"/>
    </row>
    <row r="2650" spans="4:4">
      <c r="D2650" s="131"/>
    </row>
    <row r="2651" spans="4:4">
      <c r="D2651" s="131"/>
    </row>
    <row r="2652" spans="4:4">
      <c r="D2652" s="131"/>
    </row>
    <row r="2653" spans="4:4">
      <c r="D2653" s="131"/>
    </row>
    <row r="2654" spans="4:4">
      <c r="D2654" s="131"/>
    </row>
    <row r="2655" spans="4:4">
      <c r="D2655" s="131"/>
    </row>
    <row r="2656" spans="4:4">
      <c r="D2656" s="131"/>
    </row>
    <row r="2657" spans="4:4">
      <c r="D2657" s="131"/>
    </row>
    <row r="2658" spans="4:4">
      <c r="D2658" s="131"/>
    </row>
    <row r="2659" spans="4:4">
      <c r="D2659" s="131"/>
    </row>
    <row r="2660" spans="4:4">
      <c r="D2660" s="131"/>
    </row>
    <row r="2661" spans="4:4">
      <c r="D2661" s="131"/>
    </row>
    <row r="2662" spans="4:4">
      <c r="D2662" s="131"/>
    </row>
    <row r="2663" spans="4:4">
      <c r="D2663" s="131"/>
    </row>
    <row r="2664" spans="4:4">
      <c r="D2664" s="131"/>
    </row>
    <row r="2665" spans="4:4">
      <c r="D2665" s="131"/>
    </row>
    <row r="2666" spans="4:4">
      <c r="D2666" s="131"/>
    </row>
    <row r="2667" spans="4:4">
      <c r="D2667" s="131"/>
    </row>
    <row r="2668" spans="4:4">
      <c r="D2668" s="131"/>
    </row>
    <row r="2669" spans="4:4">
      <c r="D2669" s="131"/>
    </row>
    <row r="2670" spans="4:4">
      <c r="D2670" s="131"/>
    </row>
    <row r="2671" spans="4:4">
      <c r="D2671" s="131"/>
    </row>
    <row r="2672" spans="4:4">
      <c r="D2672" s="131"/>
    </row>
    <row r="2673" spans="4:4">
      <c r="D2673" s="131"/>
    </row>
    <row r="2674" spans="4:4">
      <c r="D2674" s="131"/>
    </row>
    <row r="2675" spans="4:4">
      <c r="D2675" s="131"/>
    </row>
    <row r="2676" spans="4:4">
      <c r="D2676" s="131"/>
    </row>
    <row r="2677" spans="4:4">
      <c r="D2677" s="131"/>
    </row>
    <row r="2678" spans="4:4">
      <c r="D2678" s="131"/>
    </row>
    <row r="2679" spans="4:4">
      <c r="D2679" s="131"/>
    </row>
    <row r="2680" spans="4:4">
      <c r="D2680" s="131"/>
    </row>
    <row r="2681" spans="4:4">
      <c r="D2681" s="131"/>
    </row>
    <row r="2682" spans="4:4">
      <c r="D2682" s="131"/>
    </row>
    <row r="2683" spans="4:4">
      <c r="D2683" s="131"/>
    </row>
    <row r="2684" spans="4:4">
      <c r="D2684" s="131"/>
    </row>
    <row r="2685" spans="4:4">
      <c r="D2685" s="131"/>
    </row>
    <row r="2686" spans="4:4">
      <c r="D2686" s="131"/>
    </row>
    <row r="2687" spans="4:4">
      <c r="D2687" s="131"/>
    </row>
    <row r="2688" spans="4:4">
      <c r="D2688" s="131"/>
    </row>
    <row r="2689" spans="4:4">
      <c r="D2689" s="131"/>
    </row>
    <row r="2690" spans="4:4">
      <c r="D2690" s="131"/>
    </row>
    <row r="2691" spans="4:4">
      <c r="D2691" s="131"/>
    </row>
    <row r="2692" spans="4:4">
      <c r="D2692" s="131"/>
    </row>
    <row r="2693" spans="4:4">
      <c r="D2693" s="131"/>
    </row>
    <row r="2694" spans="4:4">
      <c r="D2694" s="131"/>
    </row>
    <row r="2695" spans="4:4">
      <c r="D2695" s="131"/>
    </row>
    <row r="2696" spans="4:4">
      <c r="D2696" s="131"/>
    </row>
    <row r="2697" spans="4:4">
      <c r="D2697" s="131"/>
    </row>
    <row r="2698" spans="4:4">
      <c r="D2698" s="131"/>
    </row>
    <row r="2699" spans="4:4">
      <c r="D2699" s="131"/>
    </row>
    <row r="2700" spans="4:4">
      <c r="D2700" s="131"/>
    </row>
    <row r="2701" spans="4:4">
      <c r="D2701" s="131"/>
    </row>
    <row r="2702" spans="4:4">
      <c r="D2702" s="131"/>
    </row>
    <row r="2703" spans="4:4">
      <c r="D2703" s="131"/>
    </row>
    <row r="2704" spans="4:4">
      <c r="D2704" s="131"/>
    </row>
    <row r="2705" spans="4:4">
      <c r="D2705" s="131"/>
    </row>
    <row r="2706" spans="4:4">
      <c r="D2706" s="131"/>
    </row>
    <row r="2707" spans="4:4">
      <c r="D2707" s="131"/>
    </row>
    <row r="2708" spans="4:4">
      <c r="D2708" s="131"/>
    </row>
    <row r="2709" spans="4:4">
      <c r="D2709" s="131"/>
    </row>
    <row r="2710" spans="4:4">
      <c r="D2710" s="131"/>
    </row>
    <row r="2711" spans="4:4">
      <c r="D2711" s="131"/>
    </row>
    <row r="2712" spans="4:4">
      <c r="D2712" s="131"/>
    </row>
    <row r="2713" spans="4:4">
      <c r="D2713" s="131"/>
    </row>
    <row r="2714" spans="4:4">
      <c r="D2714" s="131"/>
    </row>
    <row r="2715" spans="4:4">
      <c r="D2715" s="131"/>
    </row>
    <row r="2716" spans="4:4">
      <c r="D2716" s="131"/>
    </row>
    <row r="2717" spans="4:4">
      <c r="D2717" s="131"/>
    </row>
    <row r="2718" spans="4:4">
      <c r="D2718" s="131"/>
    </row>
    <row r="2719" spans="4:4">
      <c r="D2719" s="131"/>
    </row>
    <row r="2720" spans="4:4">
      <c r="D2720" s="131"/>
    </row>
    <row r="2721" spans="4:4">
      <c r="D2721" s="131"/>
    </row>
    <row r="2722" spans="4:4">
      <c r="D2722" s="131"/>
    </row>
    <row r="2723" spans="4:4">
      <c r="D2723" s="131"/>
    </row>
    <row r="2724" spans="4:4">
      <c r="D2724" s="131"/>
    </row>
    <row r="2725" spans="4:4">
      <c r="D2725" s="131"/>
    </row>
    <row r="2726" spans="4:4">
      <c r="D2726" s="131"/>
    </row>
    <row r="2727" spans="4:4">
      <c r="D2727" s="131"/>
    </row>
    <row r="2728" spans="4:4">
      <c r="D2728" s="131"/>
    </row>
    <row r="2729" spans="4:4">
      <c r="D2729" s="131"/>
    </row>
    <row r="2730" spans="4:4">
      <c r="D2730" s="131"/>
    </row>
    <row r="2731" spans="4:4">
      <c r="D2731" s="131"/>
    </row>
    <row r="2732" spans="4:4">
      <c r="D2732" s="131"/>
    </row>
    <row r="2733" spans="4:4">
      <c r="D2733" s="131"/>
    </row>
    <row r="2734" spans="4:4">
      <c r="D2734" s="131"/>
    </row>
    <row r="2735" spans="4:4">
      <c r="D2735" s="131"/>
    </row>
    <row r="2736" spans="4:4">
      <c r="D2736" s="131"/>
    </row>
    <row r="2737" spans="4:4">
      <c r="D2737" s="131"/>
    </row>
    <row r="2738" spans="4:4">
      <c r="D2738" s="131"/>
    </row>
    <row r="2739" spans="4:4">
      <c r="D2739" s="131"/>
    </row>
    <row r="2740" spans="4:4">
      <c r="D2740" s="131"/>
    </row>
    <row r="2741" spans="4:4">
      <c r="D2741" s="131"/>
    </row>
    <row r="2742" spans="4:4">
      <c r="D2742" s="131"/>
    </row>
    <row r="2743" spans="4:4">
      <c r="D2743" s="131"/>
    </row>
    <row r="2744" spans="4:4">
      <c r="D2744" s="131"/>
    </row>
    <row r="2745" spans="4:4">
      <c r="D2745" s="131"/>
    </row>
    <row r="2746" spans="4:4">
      <c r="D2746" s="131"/>
    </row>
    <row r="2747" spans="4:4">
      <c r="D2747" s="131"/>
    </row>
    <row r="2748" spans="4:4">
      <c r="D2748" s="131"/>
    </row>
    <row r="2749" spans="4:4">
      <c r="D2749" s="131"/>
    </row>
    <row r="2750" spans="4:4">
      <c r="D2750" s="131"/>
    </row>
    <row r="2751" spans="4:4">
      <c r="D2751" s="131"/>
    </row>
    <row r="2752" spans="4:4">
      <c r="D2752" s="131"/>
    </row>
    <row r="2753" spans="4:4">
      <c r="D2753" s="131"/>
    </row>
    <row r="2754" spans="4:4">
      <c r="D2754" s="131"/>
    </row>
    <row r="2755" spans="4:4">
      <c r="D2755" s="131"/>
    </row>
    <row r="2756" spans="4:4">
      <c r="D2756" s="131"/>
    </row>
    <row r="2757" spans="4:4">
      <c r="D2757" s="131"/>
    </row>
    <row r="2758" spans="4:4">
      <c r="D2758" s="131"/>
    </row>
    <row r="2759" spans="4:4">
      <c r="D2759" s="131"/>
    </row>
    <row r="2760" spans="4:4">
      <c r="D2760" s="131"/>
    </row>
    <row r="2761" spans="4:4">
      <c r="D2761" s="131"/>
    </row>
    <row r="2762" spans="4:4">
      <c r="D2762" s="131"/>
    </row>
    <row r="2763" spans="4:4">
      <c r="D2763" s="131"/>
    </row>
    <row r="2764" spans="4:4">
      <c r="D2764" s="131"/>
    </row>
    <row r="2765" spans="4:4">
      <c r="D2765" s="131"/>
    </row>
    <row r="2766" spans="4:4">
      <c r="D2766" s="131"/>
    </row>
    <row r="2767" spans="4:4">
      <c r="D2767" s="131"/>
    </row>
    <row r="2768" spans="4:4">
      <c r="D2768" s="131"/>
    </row>
    <row r="2769" spans="4:4">
      <c r="D2769" s="131"/>
    </row>
    <row r="2770" spans="4:4">
      <c r="D2770" s="131"/>
    </row>
    <row r="2771" spans="4:4">
      <c r="D2771" s="131"/>
    </row>
    <row r="2772" spans="4:4">
      <c r="D2772" s="131"/>
    </row>
    <row r="2773" spans="4:4">
      <c r="D2773" s="131"/>
    </row>
    <row r="2774" spans="4:4">
      <c r="D2774" s="131"/>
    </row>
    <row r="2775" spans="4:4">
      <c r="D2775" s="131"/>
    </row>
    <row r="2776" spans="4:4">
      <c r="D2776" s="131"/>
    </row>
    <row r="2777" spans="4:4">
      <c r="D2777" s="131"/>
    </row>
    <row r="2778" spans="4:4">
      <c r="D2778" s="131"/>
    </row>
    <row r="2779" spans="4:4">
      <c r="D2779" s="131"/>
    </row>
    <row r="2780" spans="4:4">
      <c r="D2780" s="131"/>
    </row>
    <row r="2781" spans="4:4">
      <c r="D2781" s="131"/>
    </row>
    <row r="2782" spans="4:4">
      <c r="D2782" s="131"/>
    </row>
    <row r="2783" spans="4:4">
      <c r="D2783" s="131"/>
    </row>
    <row r="2784" spans="4:4">
      <c r="D2784" s="131"/>
    </row>
    <row r="2785" spans="4:4">
      <c r="D2785" s="131"/>
    </row>
    <row r="2786" spans="4:4">
      <c r="D2786" s="131"/>
    </row>
    <row r="2787" spans="4:4">
      <c r="D2787" s="131"/>
    </row>
    <row r="2788" spans="4:4">
      <c r="D2788" s="131"/>
    </row>
    <row r="2789" spans="4:4">
      <c r="D2789" s="131"/>
    </row>
    <row r="2790" spans="4:4">
      <c r="D2790" s="131"/>
    </row>
    <row r="2791" spans="4:4">
      <c r="D2791" s="131"/>
    </row>
    <row r="2792" spans="4:4">
      <c r="D2792" s="131"/>
    </row>
    <row r="2793" spans="4:4">
      <c r="D2793" s="131"/>
    </row>
    <row r="2794" spans="4:4">
      <c r="D2794" s="131"/>
    </row>
    <row r="2795" spans="4:4">
      <c r="D2795" s="131"/>
    </row>
    <row r="2796" spans="4:4">
      <c r="D2796" s="131"/>
    </row>
    <row r="2797" spans="4:4">
      <c r="D2797" s="131"/>
    </row>
    <row r="2798" spans="4:4">
      <c r="D2798" s="131"/>
    </row>
    <row r="2799" spans="4:4">
      <c r="D2799" s="131"/>
    </row>
    <row r="2800" spans="4:4">
      <c r="D2800" s="131"/>
    </row>
    <row r="2801" spans="4:4">
      <c r="D2801" s="131"/>
    </row>
    <row r="2802" spans="4:4">
      <c r="D2802" s="131"/>
    </row>
    <row r="2803" spans="4:4">
      <c r="D2803" s="131"/>
    </row>
    <row r="2804" spans="4:4">
      <c r="D2804" s="131"/>
    </row>
    <row r="2805" spans="4:4">
      <c r="D2805" s="131"/>
    </row>
    <row r="2806" spans="4:4">
      <c r="D2806" s="131"/>
    </row>
    <row r="2807" spans="4:4">
      <c r="D2807" s="131"/>
    </row>
    <row r="2808" spans="4:4">
      <c r="D2808" s="131"/>
    </row>
    <row r="2809" spans="4:4">
      <c r="D2809" s="131"/>
    </row>
    <row r="2810" spans="4:4">
      <c r="D2810" s="131"/>
    </row>
    <row r="2811" spans="4:4">
      <c r="D2811" s="131"/>
    </row>
    <row r="2812" spans="4:4">
      <c r="D2812" s="131"/>
    </row>
    <row r="2813" spans="4:4">
      <c r="D2813" s="131"/>
    </row>
    <row r="2814" spans="4:4">
      <c r="D2814" s="131"/>
    </row>
    <row r="2815" spans="4:4">
      <c r="D2815" s="131"/>
    </row>
    <row r="2816" spans="4:4">
      <c r="D2816" s="131"/>
    </row>
    <row r="2817" spans="4:4">
      <c r="D2817" s="131"/>
    </row>
    <row r="2818" spans="4:4">
      <c r="D2818" s="131"/>
    </row>
    <row r="2819" spans="4:4">
      <c r="D2819" s="131"/>
    </row>
    <row r="2820" spans="4:4">
      <c r="D2820" s="131"/>
    </row>
    <row r="2821" spans="4:4">
      <c r="D2821" s="131"/>
    </row>
    <row r="2822" spans="4:4">
      <c r="D2822" s="131"/>
    </row>
    <row r="2823" spans="4:4">
      <c r="D2823" s="131"/>
    </row>
    <row r="2824" spans="4:4">
      <c r="D2824" s="131"/>
    </row>
    <row r="2825" spans="4:4">
      <c r="D2825" s="131"/>
    </row>
    <row r="2826" spans="4:4">
      <c r="D2826" s="131"/>
    </row>
    <row r="2827" spans="4:4">
      <c r="D2827" s="131"/>
    </row>
    <row r="2828" spans="4:4">
      <c r="D2828" s="131"/>
    </row>
    <row r="2829" spans="4:4">
      <c r="D2829" s="131"/>
    </row>
    <row r="2830" spans="4:4">
      <c r="D2830" s="131"/>
    </row>
    <row r="2831" spans="4:4">
      <c r="D2831" s="131"/>
    </row>
    <row r="2832" spans="4:4">
      <c r="D2832" s="131"/>
    </row>
    <row r="2833" spans="4:4">
      <c r="D2833" s="131"/>
    </row>
    <row r="2834" spans="4:4">
      <c r="D2834" s="131"/>
    </row>
    <row r="2835" spans="4:4">
      <c r="D2835" s="131"/>
    </row>
    <row r="2836" spans="4:4">
      <c r="D2836" s="131"/>
    </row>
    <row r="2837" spans="4:4">
      <c r="D2837" s="131"/>
    </row>
    <row r="2838" spans="4:4">
      <c r="D2838" s="131"/>
    </row>
    <row r="2839" spans="4:4">
      <c r="D2839" s="131"/>
    </row>
    <row r="2840" spans="4:4">
      <c r="D2840" s="131"/>
    </row>
    <row r="2841" spans="4:4">
      <c r="D2841" s="131"/>
    </row>
    <row r="2842" spans="4:4">
      <c r="D2842" s="131"/>
    </row>
    <row r="2843" spans="4:4">
      <c r="D2843" s="131"/>
    </row>
    <row r="2844" spans="4:4">
      <c r="D2844" s="131"/>
    </row>
    <row r="2845" spans="4:4">
      <c r="D2845" s="131"/>
    </row>
    <row r="2846" spans="4:4">
      <c r="D2846" s="131"/>
    </row>
    <row r="2847" spans="4:4">
      <c r="D2847" s="131"/>
    </row>
    <row r="2848" spans="4:4">
      <c r="D2848" s="131"/>
    </row>
    <row r="2849" spans="4:4">
      <c r="D2849" s="131"/>
    </row>
    <row r="2850" spans="4:4">
      <c r="D2850" s="131"/>
    </row>
    <row r="2851" spans="4:4">
      <c r="D2851" s="131"/>
    </row>
    <row r="2852" spans="4:4">
      <c r="D2852" s="131"/>
    </row>
    <row r="2853" spans="4:4">
      <c r="D2853" s="131"/>
    </row>
    <row r="2854" spans="4:4">
      <c r="D2854" s="131"/>
    </row>
    <row r="2855" spans="4:4">
      <c r="D2855" s="131"/>
    </row>
    <row r="2856" spans="4:4">
      <c r="D2856" s="131"/>
    </row>
    <row r="2857" spans="4:4">
      <c r="D2857" s="131"/>
    </row>
    <row r="2858" spans="4:4">
      <c r="D2858" s="131"/>
    </row>
    <row r="2859" spans="4:4">
      <c r="D2859" s="131"/>
    </row>
    <row r="2860" spans="4:4">
      <c r="D2860" s="131"/>
    </row>
    <row r="2861" spans="4:4">
      <c r="D2861" s="131"/>
    </row>
    <row r="2862" spans="4:4">
      <c r="D2862" s="131"/>
    </row>
    <row r="2863" spans="4:4">
      <c r="D2863" s="131"/>
    </row>
    <row r="2864" spans="4:4">
      <c r="D2864" s="131"/>
    </row>
    <row r="2865" spans="4:4">
      <c r="D2865" s="131"/>
    </row>
    <row r="2866" spans="4:4">
      <c r="D2866" s="131"/>
    </row>
    <row r="2867" spans="4:4">
      <c r="D2867" s="131"/>
    </row>
    <row r="2868" spans="4:4">
      <c r="D2868" s="131"/>
    </row>
    <row r="2869" spans="4:4">
      <c r="D2869" s="131"/>
    </row>
    <row r="2870" spans="4:4">
      <c r="D2870" s="131"/>
    </row>
    <row r="2871" spans="4:4">
      <c r="D2871" s="131"/>
    </row>
    <row r="2872" spans="4:4">
      <c r="D2872" s="131"/>
    </row>
    <row r="2873" spans="4:4">
      <c r="D2873" s="131"/>
    </row>
    <row r="2874" spans="4:4">
      <c r="D2874" s="131"/>
    </row>
    <row r="2875" spans="4:4">
      <c r="D2875" s="131"/>
    </row>
    <row r="2876" spans="4:4">
      <c r="D2876" s="131"/>
    </row>
    <row r="2877" spans="4:4">
      <c r="D2877" s="131"/>
    </row>
    <row r="2878" spans="4:4">
      <c r="D2878" s="131"/>
    </row>
    <row r="2879" spans="4:4">
      <c r="D2879" s="131"/>
    </row>
    <row r="2880" spans="4:4">
      <c r="D2880" s="131"/>
    </row>
    <row r="2881" spans="4:4">
      <c r="D2881" s="131"/>
    </row>
    <row r="2882" spans="4:4">
      <c r="D2882" s="131"/>
    </row>
    <row r="2883" spans="4:4">
      <c r="D2883" s="131"/>
    </row>
    <row r="2884" spans="4:4">
      <c r="D2884" s="131"/>
    </row>
    <row r="2885" spans="4:4">
      <c r="D2885" s="131"/>
    </row>
    <row r="2886" spans="4:4">
      <c r="D2886" s="131"/>
    </row>
    <row r="2887" spans="4:4">
      <c r="D2887" s="131"/>
    </row>
    <row r="2888" spans="4:4">
      <c r="D2888" s="131"/>
    </row>
    <row r="2889" spans="4:4">
      <c r="D2889" s="131"/>
    </row>
    <row r="2890" spans="4:4">
      <c r="D2890" s="131"/>
    </row>
    <row r="2891" spans="4:4">
      <c r="D2891" s="131"/>
    </row>
    <row r="2892" spans="4:4">
      <c r="D2892" s="131"/>
    </row>
    <row r="2893" spans="4:4">
      <c r="D2893" s="131"/>
    </row>
    <row r="2894" spans="4:4">
      <c r="D2894" s="131"/>
    </row>
    <row r="2895" spans="4:4">
      <c r="D2895" s="131"/>
    </row>
    <row r="2896" spans="4:4">
      <c r="D2896" s="131"/>
    </row>
    <row r="2897" spans="4:4">
      <c r="D2897" s="131"/>
    </row>
    <row r="2898" spans="4:4">
      <c r="D2898" s="131"/>
    </row>
    <row r="2899" spans="4:4">
      <c r="D2899" s="131"/>
    </row>
    <row r="2900" spans="4:4">
      <c r="D2900" s="131"/>
    </row>
    <row r="2901" spans="4:4">
      <c r="D2901" s="131"/>
    </row>
    <row r="2902" spans="4:4">
      <c r="D2902" s="131"/>
    </row>
    <row r="2903" spans="4:4">
      <c r="D2903" s="131"/>
    </row>
    <row r="2904" spans="4:4">
      <c r="D2904" s="131"/>
    </row>
    <row r="2905" spans="4:4">
      <c r="D2905" s="131"/>
    </row>
    <row r="2906" spans="4:4">
      <c r="D2906" s="131"/>
    </row>
    <row r="2907" spans="4:4">
      <c r="D2907" s="131"/>
    </row>
    <row r="2908" spans="4:4">
      <c r="D2908" s="131"/>
    </row>
    <row r="2909" spans="4:4">
      <c r="D2909" s="131"/>
    </row>
    <row r="2910" spans="4:4">
      <c r="D2910" s="131"/>
    </row>
    <row r="2911" spans="4:4">
      <c r="D2911" s="131"/>
    </row>
    <row r="2912" spans="4:4">
      <c r="D2912" s="131"/>
    </row>
    <row r="2913" spans="4:4">
      <c r="D2913" s="131"/>
    </row>
    <row r="2914" spans="4:4">
      <c r="D2914" s="131"/>
    </row>
    <row r="2915" spans="4:4">
      <c r="D2915" s="131"/>
    </row>
    <row r="2916" spans="4:4">
      <c r="D2916" s="131"/>
    </row>
    <row r="2917" spans="4:4">
      <c r="D2917" s="131"/>
    </row>
    <row r="2918" spans="4:4">
      <c r="D2918" s="131"/>
    </row>
    <row r="2919" spans="4:4">
      <c r="D2919" s="131"/>
    </row>
    <row r="2920" spans="4:4">
      <c r="D2920" s="131"/>
    </row>
    <row r="2921" spans="4:4">
      <c r="D2921" s="131"/>
    </row>
    <row r="2922" spans="4:4">
      <c r="D2922" s="131"/>
    </row>
    <row r="2923" spans="4:4">
      <c r="D2923" s="131"/>
    </row>
    <row r="2924" spans="4:4">
      <c r="D2924" s="131"/>
    </row>
    <row r="2925" spans="4:4">
      <c r="D2925" s="131"/>
    </row>
    <row r="2926" spans="4:4">
      <c r="D2926" s="131"/>
    </row>
    <row r="2927" spans="4:4">
      <c r="D2927" s="131"/>
    </row>
    <row r="2928" spans="4:4">
      <c r="D2928" s="131"/>
    </row>
    <row r="2929" spans="4:4">
      <c r="D2929" s="131"/>
    </row>
    <row r="2930" spans="4:4">
      <c r="D2930" s="131"/>
    </row>
    <row r="2931" spans="4:4">
      <c r="D2931" s="131"/>
    </row>
    <row r="2932" spans="4:4">
      <c r="D2932" s="131"/>
    </row>
    <row r="2933" spans="4:4">
      <c r="D2933" s="131"/>
    </row>
    <row r="2934" spans="4:4">
      <c r="D2934" s="131"/>
    </row>
    <row r="2935" spans="4:4">
      <c r="D2935" s="131"/>
    </row>
    <row r="2936" spans="4:4">
      <c r="D2936" s="131"/>
    </row>
    <row r="2937" spans="4:4">
      <c r="D2937" s="131"/>
    </row>
    <row r="2938" spans="4:4">
      <c r="D2938" s="131"/>
    </row>
    <row r="2939" spans="4:4">
      <c r="D2939" s="131"/>
    </row>
    <row r="2940" spans="4:4">
      <c r="D2940" s="131"/>
    </row>
    <row r="2941" spans="4:4">
      <c r="D2941" s="131"/>
    </row>
    <row r="2942" spans="4:4">
      <c r="D2942" s="131"/>
    </row>
    <row r="2943" spans="4:4">
      <c r="D2943" s="131"/>
    </row>
    <row r="2944" spans="4:4">
      <c r="D2944" s="131"/>
    </row>
    <row r="2945" spans="4:4">
      <c r="D2945" s="131"/>
    </row>
    <row r="2946" spans="4:4">
      <c r="D2946" s="131"/>
    </row>
    <row r="2947" spans="4:4">
      <c r="D2947" s="131"/>
    </row>
    <row r="2948" spans="4:4">
      <c r="D2948" s="131"/>
    </row>
    <row r="2949" spans="4:4">
      <c r="D2949" s="131"/>
    </row>
    <row r="2950" spans="4:4">
      <c r="D2950" s="131"/>
    </row>
    <row r="2951" spans="4:4">
      <c r="D2951" s="131"/>
    </row>
    <row r="2952" spans="4:4">
      <c r="D2952" s="131"/>
    </row>
    <row r="2953" spans="4:4">
      <c r="D2953" s="131"/>
    </row>
    <row r="2954" spans="4:4">
      <c r="D2954" s="131"/>
    </row>
    <row r="2955" spans="4:4">
      <c r="D2955" s="131"/>
    </row>
    <row r="2956" spans="4:4">
      <c r="D2956" s="131"/>
    </row>
    <row r="2957" spans="4:4">
      <c r="D2957" s="131"/>
    </row>
    <row r="2958" spans="4:4">
      <c r="D2958" s="131"/>
    </row>
    <row r="2959" spans="4:4">
      <c r="D2959" s="131"/>
    </row>
    <row r="2960" spans="4:4">
      <c r="D2960" s="131"/>
    </row>
    <row r="2961" spans="4:4">
      <c r="D2961" s="131"/>
    </row>
    <row r="2962" spans="4:4">
      <c r="D2962" s="131"/>
    </row>
    <row r="2963" spans="4:4">
      <c r="D2963" s="131"/>
    </row>
    <row r="2964" spans="4:4">
      <c r="D2964" s="131"/>
    </row>
    <row r="2965" spans="4:4">
      <c r="D2965" s="131"/>
    </row>
    <row r="2966" spans="4:4">
      <c r="D2966" s="131"/>
    </row>
    <row r="2967" spans="4:4">
      <c r="D2967" s="131"/>
    </row>
    <row r="2968" spans="4:4">
      <c r="D2968" s="131"/>
    </row>
    <row r="2969" spans="4:4">
      <c r="D2969" s="131"/>
    </row>
    <row r="2970" spans="4:4">
      <c r="D2970" s="131"/>
    </row>
    <row r="2971" spans="4:4">
      <c r="D2971" s="131"/>
    </row>
    <row r="2972" spans="4:4">
      <c r="D2972" s="131"/>
    </row>
    <row r="2973" spans="4:4">
      <c r="D2973" s="131"/>
    </row>
    <row r="2974" spans="4:4">
      <c r="D2974" s="131"/>
    </row>
    <row r="2975" spans="4:4">
      <c r="D2975" s="131"/>
    </row>
    <row r="2976" spans="4:4">
      <c r="D2976" s="131"/>
    </row>
    <row r="2977" spans="4:4">
      <c r="D2977" s="131"/>
    </row>
    <row r="2978" spans="4:4">
      <c r="D2978" s="131"/>
    </row>
    <row r="2979" spans="4:4">
      <c r="D2979" s="131"/>
    </row>
    <row r="2980" spans="4:4">
      <c r="D2980" s="131"/>
    </row>
    <row r="2981" spans="4:4">
      <c r="D2981" s="131"/>
    </row>
    <row r="2982" spans="4:4">
      <c r="D2982" s="131"/>
    </row>
    <row r="2983" spans="4:4">
      <c r="D2983" s="131"/>
    </row>
    <row r="2984" spans="4:4">
      <c r="D2984" s="131"/>
    </row>
    <row r="2985" spans="4:4">
      <c r="D2985" s="131"/>
    </row>
    <row r="2986" spans="4:4">
      <c r="D2986" s="131"/>
    </row>
    <row r="2987" spans="4:4">
      <c r="D2987" s="131"/>
    </row>
    <row r="2988" spans="4:4">
      <c r="D2988" s="131"/>
    </row>
    <row r="2989" spans="4:4">
      <c r="D2989" s="131"/>
    </row>
    <row r="2990" spans="4:4">
      <c r="D2990" s="131"/>
    </row>
    <row r="2991" spans="4:4">
      <c r="D2991" s="131"/>
    </row>
    <row r="2992" spans="4:4">
      <c r="D2992" s="131"/>
    </row>
    <row r="2993" spans="4:4">
      <c r="D2993" s="131"/>
    </row>
    <row r="2994" spans="4:4">
      <c r="D2994" s="131"/>
    </row>
    <row r="2995" spans="4:4">
      <c r="D2995" s="131"/>
    </row>
    <row r="2996" spans="4:4">
      <c r="D2996" s="131"/>
    </row>
    <row r="2997" spans="4:4">
      <c r="D2997" s="131"/>
    </row>
    <row r="2998" spans="4:4">
      <c r="D2998" s="131"/>
    </row>
    <row r="2999" spans="4:4">
      <c r="D2999" s="131"/>
    </row>
    <row r="3000" spans="4:4">
      <c r="D3000" s="131"/>
    </row>
    <row r="3001" spans="4:4">
      <c r="D3001" s="131"/>
    </row>
    <row r="3002" spans="4:4">
      <c r="D3002" s="131"/>
    </row>
    <row r="3003" spans="4:4">
      <c r="D3003" s="131"/>
    </row>
    <row r="3004" spans="4:4">
      <c r="D3004" s="131"/>
    </row>
    <row r="3005" spans="4:4">
      <c r="D3005" s="131"/>
    </row>
    <row r="3006" spans="4:4">
      <c r="D3006" s="131"/>
    </row>
    <row r="3007" spans="4:4">
      <c r="D3007" s="131"/>
    </row>
    <row r="3008" spans="4:4">
      <c r="D3008" s="131"/>
    </row>
    <row r="3009" spans="4:4">
      <c r="D3009" s="131"/>
    </row>
    <row r="3010" spans="4:4">
      <c r="D3010" s="131"/>
    </row>
    <row r="3011" spans="4:4">
      <c r="D3011" s="131"/>
    </row>
    <row r="3012" spans="4:4">
      <c r="D3012" s="131"/>
    </row>
    <row r="3013" spans="4:4">
      <c r="D3013" s="131"/>
    </row>
    <row r="3014" spans="4:4">
      <c r="D3014" s="131"/>
    </row>
    <row r="3015" spans="4:4">
      <c r="D3015" s="131"/>
    </row>
    <row r="3016" spans="4:4">
      <c r="D3016" s="131"/>
    </row>
    <row r="3017" spans="4:4">
      <c r="D3017" s="131"/>
    </row>
    <row r="3018" spans="4:4">
      <c r="D3018" s="131"/>
    </row>
    <row r="3019" spans="4:4">
      <c r="D3019" s="131"/>
    </row>
    <row r="3020" spans="4:4">
      <c r="D3020" s="131"/>
    </row>
    <row r="3021" spans="4:4">
      <c r="D3021" s="131"/>
    </row>
    <row r="3022" spans="4:4">
      <c r="D3022" s="131"/>
    </row>
    <row r="3023" spans="4:4">
      <c r="D3023" s="131"/>
    </row>
    <row r="3024" spans="4:4">
      <c r="D3024" s="131"/>
    </row>
    <row r="3025" spans="4:4">
      <c r="D3025" s="131"/>
    </row>
    <row r="3026" spans="4:4">
      <c r="D3026" s="131"/>
    </row>
    <row r="3027" spans="4:4">
      <c r="D3027" s="131"/>
    </row>
    <row r="3028" spans="4:4">
      <c r="D3028" s="131"/>
    </row>
    <row r="3029" spans="4:4">
      <c r="D3029" s="131"/>
    </row>
    <row r="3030" spans="4:4">
      <c r="D3030" s="131"/>
    </row>
    <row r="3031" spans="4:4">
      <c r="D3031" s="131"/>
    </row>
    <row r="3032" spans="4:4">
      <c r="D3032" s="131"/>
    </row>
    <row r="3033" spans="4:4">
      <c r="D3033" s="131"/>
    </row>
    <row r="3034" spans="4:4">
      <c r="D3034" s="131"/>
    </row>
    <row r="3035" spans="4:4">
      <c r="D3035" s="131"/>
    </row>
    <row r="3036" spans="4:4">
      <c r="D3036" s="131"/>
    </row>
    <row r="3037" spans="4:4">
      <c r="D3037" s="131"/>
    </row>
    <row r="3038" spans="4:4">
      <c r="D3038" s="131"/>
    </row>
    <row r="3039" spans="4:4">
      <c r="D3039" s="131"/>
    </row>
    <row r="3040" spans="4:4">
      <c r="D3040" s="131"/>
    </row>
    <row r="3041" spans="4:4">
      <c r="D3041" s="131"/>
    </row>
    <row r="3042" spans="4:4">
      <c r="D3042" s="131"/>
    </row>
    <row r="3043" spans="4:4">
      <c r="D3043" s="131"/>
    </row>
    <row r="3044" spans="4:4">
      <c r="D3044" s="131"/>
    </row>
    <row r="3045" spans="4:4">
      <c r="D3045" s="131"/>
    </row>
    <row r="3046" spans="4:4">
      <c r="D3046" s="131"/>
    </row>
    <row r="3047" spans="4:4">
      <c r="D3047" s="131"/>
    </row>
    <row r="3048" spans="4:4">
      <c r="D3048" s="131"/>
    </row>
    <row r="3049" spans="4:4">
      <c r="D3049" s="131"/>
    </row>
    <row r="3050" spans="4:4">
      <c r="D3050" s="131"/>
    </row>
    <row r="3051" spans="4:4">
      <c r="D3051" s="131"/>
    </row>
    <row r="3052" spans="4:4">
      <c r="D3052" s="131"/>
    </row>
    <row r="3053" spans="4:4">
      <c r="D3053" s="131"/>
    </row>
    <row r="3054" spans="4:4">
      <c r="D3054" s="131"/>
    </row>
    <row r="3055" spans="4:4">
      <c r="D3055" s="131"/>
    </row>
    <row r="3056" spans="4:4">
      <c r="D3056" s="131"/>
    </row>
    <row r="3057" spans="4:4">
      <c r="D3057" s="131"/>
    </row>
    <row r="3058" spans="4:4">
      <c r="D3058" s="131"/>
    </row>
    <row r="3059" spans="4:4">
      <c r="D3059" s="131"/>
    </row>
    <row r="3060" spans="4:4">
      <c r="D3060" s="131"/>
    </row>
    <row r="3061" spans="4:4">
      <c r="D3061" s="131"/>
    </row>
    <row r="3062" spans="4:4">
      <c r="D3062" s="131"/>
    </row>
    <row r="3063" spans="4:4">
      <c r="D3063" s="131"/>
    </row>
    <row r="3064" spans="4:4">
      <c r="D3064" s="131"/>
    </row>
    <row r="3065" spans="4:4">
      <c r="D3065" s="131"/>
    </row>
    <row r="3066" spans="4:4">
      <c r="D3066" s="131"/>
    </row>
    <row r="3067" spans="4:4">
      <c r="D3067" s="131"/>
    </row>
    <row r="3068" spans="4:4">
      <c r="D3068" s="131"/>
    </row>
    <row r="3069" spans="4:4">
      <c r="D3069" s="131"/>
    </row>
    <row r="3070" spans="4:4">
      <c r="D3070" s="131"/>
    </row>
    <row r="3071" spans="4:4">
      <c r="D3071" s="131"/>
    </row>
    <row r="3072" spans="4:4">
      <c r="D3072" s="131"/>
    </row>
    <row r="3073" spans="4:4">
      <c r="D3073" s="131"/>
    </row>
    <row r="3074" spans="4:4">
      <c r="D3074" s="131"/>
    </row>
    <row r="3075" spans="4:4">
      <c r="D3075" s="131"/>
    </row>
    <row r="3076" spans="4:4">
      <c r="D3076" s="131"/>
    </row>
    <row r="3077" spans="4:4">
      <c r="D3077" s="131"/>
    </row>
    <row r="3078" spans="4:4">
      <c r="D3078" s="131"/>
    </row>
    <row r="3079" spans="4:4">
      <c r="D3079" s="131"/>
    </row>
    <row r="3080" spans="4:4">
      <c r="D3080" s="131"/>
    </row>
    <row r="3081" spans="4:4">
      <c r="D3081" s="131"/>
    </row>
    <row r="3082" spans="4:4">
      <c r="D3082" s="131"/>
    </row>
    <row r="3083" spans="4:4">
      <c r="D3083" s="131"/>
    </row>
    <row r="3084" spans="4:4">
      <c r="D3084" s="131"/>
    </row>
    <row r="3085" spans="4:4">
      <c r="D3085" s="131"/>
    </row>
    <row r="3086" spans="4:4">
      <c r="D3086" s="131"/>
    </row>
    <row r="3087" spans="4:4">
      <c r="D3087" s="131"/>
    </row>
    <row r="3088" spans="4:4">
      <c r="D3088" s="131"/>
    </row>
    <row r="3089" spans="4:4">
      <c r="D3089" s="131"/>
    </row>
    <row r="3090" spans="4:4">
      <c r="D3090" s="131"/>
    </row>
    <row r="3091" spans="4:4">
      <c r="D3091" s="131"/>
    </row>
    <row r="3092" spans="4:4">
      <c r="D3092" s="131"/>
    </row>
    <row r="3093" spans="4:4">
      <c r="D3093" s="131"/>
    </row>
    <row r="3094" spans="4:4">
      <c r="D3094" s="131"/>
    </row>
    <row r="3095" spans="4:4">
      <c r="D3095" s="131"/>
    </row>
    <row r="3096" spans="4:4">
      <c r="D3096" s="131"/>
    </row>
    <row r="3097" spans="4:4">
      <c r="D3097" s="131"/>
    </row>
    <row r="3098" spans="4:4">
      <c r="D3098" s="131"/>
    </row>
    <row r="3099" spans="4:4">
      <c r="D3099" s="131"/>
    </row>
    <row r="3100" spans="4:4">
      <c r="D3100" s="131"/>
    </row>
    <row r="3101" spans="4:4">
      <c r="D3101" s="131"/>
    </row>
    <row r="3102" spans="4:4">
      <c r="D3102" s="131"/>
    </row>
    <row r="3103" spans="4:4">
      <c r="D3103" s="131"/>
    </row>
    <row r="3104" spans="4:4">
      <c r="D3104" s="131"/>
    </row>
    <row r="3105" spans="4:4">
      <c r="D3105" s="131"/>
    </row>
    <row r="3106" spans="4:4">
      <c r="D3106" s="131"/>
    </row>
    <row r="3107" spans="4:4">
      <c r="D3107" s="131"/>
    </row>
    <row r="3108" spans="4:4">
      <c r="D3108" s="131"/>
    </row>
    <row r="3109" spans="4:4">
      <c r="D3109" s="131"/>
    </row>
    <row r="3110" spans="4:4">
      <c r="D3110" s="131"/>
    </row>
    <row r="3111" spans="4:4">
      <c r="D3111" s="131"/>
    </row>
    <row r="3112" spans="4:4">
      <c r="D3112" s="131"/>
    </row>
    <row r="3113" spans="4:4">
      <c r="D3113" s="131"/>
    </row>
    <row r="3114" spans="4:4">
      <c r="D3114" s="131"/>
    </row>
    <row r="3115" spans="4:4">
      <c r="D3115" s="131"/>
    </row>
    <row r="3116" spans="4:4">
      <c r="D3116" s="131"/>
    </row>
    <row r="3117" spans="4:4">
      <c r="D3117" s="131"/>
    </row>
    <row r="3118" spans="4:4">
      <c r="D3118" s="131"/>
    </row>
    <row r="3119" spans="4:4">
      <c r="D3119" s="131"/>
    </row>
    <row r="3120" spans="4:4">
      <c r="D3120" s="131"/>
    </row>
    <row r="3121" spans="4:4">
      <c r="D3121" s="131"/>
    </row>
    <row r="3122" spans="4:4">
      <c r="D3122" s="131"/>
    </row>
    <row r="3123" spans="4:4">
      <c r="D3123" s="131"/>
    </row>
    <row r="3124" spans="4:4">
      <c r="D3124" s="131"/>
    </row>
    <row r="3125" spans="4:4">
      <c r="D3125" s="131"/>
    </row>
    <row r="3126" spans="4:4">
      <c r="D3126" s="131"/>
    </row>
    <row r="3127" spans="4:4">
      <c r="D3127" s="131"/>
    </row>
    <row r="3128" spans="4:4">
      <c r="D3128" s="131"/>
    </row>
    <row r="3129" spans="4:4">
      <c r="D3129" s="131"/>
    </row>
    <row r="3130" spans="4:4">
      <c r="D3130" s="131"/>
    </row>
    <row r="3131" spans="4:4">
      <c r="D3131" s="131"/>
    </row>
    <row r="3132" spans="4:4">
      <c r="D3132" s="131"/>
    </row>
    <row r="3133" spans="4:4">
      <c r="D3133" s="131"/>
    </row>
    <row r="3134" spans="4:4">
      <c r="D3134" s="131"/>
    </row>
    <row r="3135" spans="4:4">
      <c r="D3135" s="131"/>
    </row>
    <row r="3136" spans="4:4">
      <c r="D3136" s="131"/>
    </row>
    <row r="3137" spans="4:4">
      <c r="D3137" s="131"/>
    </row>
    <row r="3138" spans="4:4">
      <c r="D3138" s="131"/>
    </row>
    <row r="3139" spans="4:4">
      <c r="D3139" s="131"/>
    </row>
    <row r="3140" spans="4:4">
      <c r="D3140" s="131"/>
    </row>
    <row r="3141" spans="4:4">
      <c r="D3141" s="131"/>
    </row>
    <row r="3142" spans="4:4">
      <c r="D3142" s="131"/>
    </row>
    <row r="3143" spans="4:4">
      <c r="D3143" s="131"/>
    </row>
    <row r="3144" spans="4:4">
      <c r="D3144" s="131"/>
    </row>
    <row r="3145" spans="4:4">
      <c r="D3145" s="131"/>
    </row>
    <row r="3146" spans="4:4">
      <c r="D3146" s="131"/>
    </row>
    <row r="3147" spans="4:4">
      <c r="D3147" s="131"/>
    </row>
    <row r="3148" spans="4:4">
      <c r="D3148" s="131"/>
    </row>
    <row r="3149" spans="4:4">
      <c r="D3149" s="131"/>
    </row>
    <row r="3150" spans="4:4">
      <c r="D3150" s="131"/>
    </row>
    <row r="3151" spans="4:4">
      <c r="D3151" s="131"/>
    </row>
    <row r="3152" spans="4:4">
      <c r="D3152" s="131"/>
    </row>
    <row r="3153" spans="4:4">
      <c r="D3153" s="131"/>
    </row>
    <row r="3154" spans="4:4">
      <c r="D3154" s="131"/>
    </row>
    <row r="3155" spans="4:4">
      <c r="D3155" s="131"/>
    </row>
    <row r="3156" spans="4:4">
      <c r="D3156" s="131"/>
    </row>
    <row r="3157" spans="4:4">
      <c r="D3157" s="131"/>
    </row>
    <row r="3158" spans="4:4">
      <c r="D3158" s="131"/>
    </row>
    <row r="3159" spans="4:4">
      <c r="D3159" s="131"/>
    </row>
    <row r="3160" spans="4:4">
      <c r="D3160" s="131"/>
    </row>
    <row r="3161" spans="4:4">
      <c r="D3161" s="131"/>
    </row>
    <row r="3162" spans="4:4">
      <c r="D3162" s="131"/>
    </row>
    <row r="3163" spans="4:4">
      <c r="D3163" s="131"/>
    </row>
    <row r="3164" spans="4:4">
      <c r="D3164" s="131"/>
    </row>
    <row r="3165" spans="4:4">
      <c r="D3165" s="131"/>
    </row>
    <row r="3166" spans="4:4">
      <c r="D3166" s="131"/>
    </row>
    <row r="3167" spans="4:4">
      <c r="D3167" s="131"/>
    </row>
    <row r="3168" spans="4:4">
      <c r="D3168" s="131"/>
    </row>
    <row r="3169" spans="4:4">
      <c r="D3169" s="131"/>
    </row>
    <row r="3170" spans="4:4">
      <c r="D3170" s="131"/>
    </row>
    <row r="3171" spans="4:4">
      <c r="D3171" s="131"/>
    </row>
    <row r="3172" spans="4:4">
      <c r="D3172" s="131"/>
    </row>
    <row r="3173" spans="4:4">
      <c r="D3173" s="131"/>
    </row>
    <row r="3174" spans="4:4">
      <c r="D3174" s="131"/>
    </row>
    <row r="3175" spans="4:4">
      <c r="D3175" s="131"/>
    </row>
    <row r="3176" spans="4:4">
      <c r="D3176" s="131"/>
    </row>
    <row r="3177" spans="4:4">
      <c r="D3177" s="131"/>
    </row>
    <row r="3178" spans="4:4">
      <c r="D3178" s="131"/>
    </row>
    <row r="3179" spans="4:4">
      <c r="D3179" s="131"/>
    </row>
    <row r="3180" spans="4:4">
      <c r="D3180" s="131"/>
    </row>
    <row r="3181" spans="4:4">
      <c r="D3181" s="131"/>
    </row>
    <row r="3182" spans="4:4">
      <c r="D3182" s="131"/>
    </row>
    <row r="3183" spans="4:4">
      <c r="D3183" s="131"/>
    </row>
    <row r="3184" spans="4:4">
      <c r="D3184" s="131"/>
    </row>
    <row r="3185" spans="4:4">
      <c r="D3185" s="131"/>
    </row>
    <row r="3186" spans="4:4">
      <c r="D3186" s="131"/>
    </row>
    <row r="3187" spans="4:4">
      <c r="D3187" s="131"/>
    </row>
    <row r="3188" spans="4:4">
      <c r="D3188" s="131"/>
    </row>
    <row r="3189" spans="4:4">
      <c r="D3189" s="131"/>
    </row>
    <row r="3190" spans="4:4">
      <c r="D3190" s="131"/>
    </row>
    <row r="3191" spans="4:4">
      <c r="D3191" s="131"/>
    </row>
    <row r="3192" spans="4:4">
      <c r="D3192" s="131"/>
    </row>
    <row r="3193" spans="4:4">
      <c r="D3193" s="131"/>
    </row>
    <row r="3194" spans="4:4">
      <c r="D3194" s="131"/>
    </row>
    <row r="3195" spans="4:4">
      <c r="D3195" s="131"/>
    </row>
    <row r="3196" spans="4:4">
      <c r="D3196" s="131"/>
    </row>
    <row r="3197" spans="4:4">
      <c r="D3197" s="131"/>
    </row>
    <row r="3198" spans="4:4">
      <c r="D3198" s="131"/>
    </row>
    <row r="3199" spans="4:4">
      <c r="D3199" s="131"/>
    </row>
    <row r="3200" spans="4:4">
      <c r="D3200" s="131"/>
    </row>
    <row r="3201" spans="4:4">
      <c r="D3201" s="131"/>
    </row>
    <row r="3202" spans="4:4">
      <c r="D3202" s="131"/>
    </row>
    <row r="3203" spans="4:4">
      <c r="D3203" s="131"/>
    </row>
    <row r="3204" spans="4:4">
      <c r="D3204" s="131"/>
    </row>
    <row r="3205" spans="4:4">
      <c r="D3205" s="131"/>
    </row>
    <row r="3206" spans="4:4">
      <c r="D3206" s="131"/>
    </row>
    <row r="3207" spans="4:4">
      <c r="D3207" s="131"/>
    </row>
    <row r="3208" spans="4:4">
      <c r="D3208" s="131"/>
    </row>
    <row r="3209" spans="4:4">
      <c r="D3209" s="131"/>
    </row>
    <row r="3210" spans="4:4">
      <c r="D3210" s="131"/>
    </row>
    <row r="3211" spans="4:4">
      <c r="D3211" s="131"/>
    </row>
    <row r="3212" spans="4:4">
      <c r="D3212" s="131"/>
    </row>
    <row r="3213" spans="4:4">
      <c r="D3213" s="131"/>
    </row>
    <row r="3214" spans="4:4">
      <c r="D3214" s="131"/>
    </row>
    <row r="3215" spans="4:4">
      <c r="D3215" s="131"/>
    </row>
    <row r="3216" spans="4:4">
      <c r="D3216" s="131"/>
    </row>
    <row r="3217" spans="4:4">
      <c r="D3217" s="131"/>
    </row>
    <row r="3218" spans="4:4">
      <c r="D3218" s="131"/>
    </row>
    <row r="3219" spans="4:4">
      <c r="D3219" s="131"/>
    </row>
    <row r="3220" spans="4:4">
      <c r="D3220" s="131"/>
    </row>
    <row r="3221" spans="4:4">
      <c r="D3221" s="131"/>
    </row>
    <row r="3222" spans="4:4">
      <c r="D3222" s="131"/>
    </row>
    <row r="3223" spans="4:4">
      <c r="D3223" s="131"/>
    </row>
    <row r="3224" spans="4:4">
      <c r="D3224" s="131"/>
    </row>
    <row r="3225" spans="4:4">
      <c r="D3225" s="131"/>
    </row>
    <row r="3226" spans="4:4">
      <c r="D3226" s="131"/>
    </row>
    <row r="3227" spans="4:4">
      <c r="D3227" s="131"/>
    </row>
    <row r="3228" spans="4:4">
      <c r="D3228" s="131"/>
    </row>
    <row r="3229" spans="4:4">
      <c r="D3229" s="131"/>
    </row>
    <row r="3230" spans="4:4">
      <c r="D3230" s="131"/>
    </row>
    <row r="3231" spans="4:4">
      <c r="D3231" s="131"/>
    </row>
    <row r="3232" spans="4:4">
      <c r="D3232" s="131"/>
    </row>
    <row r="3233" spans="4:4">
      <c r="D3233" s="131"/>
    </row>
    <row r="3234" spans="4:4">
      <c r="D3234" s="131"/>
    </row>
    <row r="3235" spans="4:4">
      <c r="D3235" s="131"/>
    </row>
    <row r="3236" spans="4:4">
      <c r="D3236" s="131"/>
    </row>
    <row r="3237" spans="4:4">
      <c r="D3237" s="131"/>
    </row>
    <row r="3238" spans="4:4">
      <c r="D3238" s="131"/>
    </row>
    <row r="3239" spans="4:4">
      <c r="D3239" s="131"/>
    </row>
    <row r="3240" spans="4:4">
      <c r="D3240" s="131"/>
    </row>
    <row r="3241" spans="4:4">
      <c r="D3241" s="131"/>
    </row>
    <row r="3242" spans="4:4">
      <c r="D3242" s="131"/>
    </row>
    <row r="3243" spans="4:4">
      <c r="D3243" s="131"/>
    </row>
    <row r="3244" spans="4:4">
      <c r="D3244" s="131"/>
    </row>
    <row r="3245" spans="4:4">
      <c r="D3245" s="131"/>
    </row>
    <row r="3246" spans="4:4">
      <c r="D3246" s="131"/>
    </row>
    <row r="3247" spans="4:4">
      <c r="D3247" s="131"/>
    </row>
    <row r="3248" spans="4:4">
      <c r="D3248" s="131"/>
    </row>
    <row r="3249" spans="4:4">
      <c r="D3249" s="131"/>
    </row>
    <row r="3250" spans="4:4">
      <c r="D3250" s="131"/>
    </row>
    <row r="3251" spans="4:4">
      <c r="D3251" s="131"/>
    </row>
    <row r="3252" spans="4:4">
      <c r="D3252" s="131"/>
    </row>
    <row r="3253" spans="4:4">
      <c r="D3253" s="131"/>
    </row>
    <row r="3254" spans="4:4">
      <c r="D3254" s="131"/>
    </row>
    <row r="3255" spans="4:4">
      <c r="D3255" s="131"/>
    </row>
    <row r="3256" spans="4:4">
      <c r="D3256" s="131"/>
    </row>
    <row r="3257" spans="4:4">
      <c r="D3257" s="131"/>
    </row>
    <row r="3258" spans="4:4">
      <c r="D3258" s="131"/>
    </row>
    <row r="3259" spans="4:4">
      <c r="D3259" s="131"/>
    </row>
    <row r="3260" spans="4:4">
      <c r="D3260" s="131"/>
    </row>
    <row r="3261" spans="4:4">
      <c r="D3261" s="131"/>
    </row>
    <row r="3262" spans="4:4">
      <c r="D3262" s="131"/>
    </row>
    <row r="3263" spans="4:4">
      <c r="D3263" s="131"/>
    </row>
    <row r="3264" spans="4:4">
      <c r="D3264" s="131"/>
    </row>
    <row r="3265" spans="4:4">
      <c r="D3265" s="131"/>
    </row>
    <row r="3266" spans="4:4">
      <c r="D3266" s="131"/>
    </row>
    <row r="3267" spans="4:4">
      <c r="D3267" s="131"/>
    </row>
    <row r="3268" spans="4:4">
      <c r="D3268" s="131"/>
    </row>
    <row r="3269" spans="4:4">
      <c r="D3269" s="131"/>
    </row>
    <row r="3270" spans="4:4">
      <c r="D3270" s="131"/>
    </row>
    <row r="3271" spans="4:4">
      <c r="D3271" s="131"/>
    </row>
    <row r="3272" spans="4:4">
      <c r="D3272" s="131"/>
    </row>
    <row r="3273" spans="4:4">
      <c r="D3273" s="131"/>
    </row>
    <row r="3274" spans="4:4">
      <c r="D3274" s="131"/>
    </row>
    <row r="3275" spans="4:4">
      <c r="D3275" s="131"/>
    </row>
    <row r="3276" spans="4:4">
      <c r="D3276" s="131"/>
    </row>
    <row r="3277" spans="4:4">
      <c r="D3277" s="131"/>
    </row>
    <row r="3278" spans="4:4">
      <c r="D3278" s="131"/>
    </row>
    <row r="3279" spans="4:4">
      <c r="D3279" s="131"/>
    </row>
    <row r="3280" spans="4:4">
      <c r="D3280" s="131"/>
    </row>
    <row r="3281" spans="4:4">
      <c r="D3281" s="131"/>
    </row>
    <row r="3282" spans="4:4">
      <c r="D3282" s="131"/>
    </row>
    <row r="3283" spans="4:4">
      <c r="D3283" s="131"/>
    </row>
    <row r="3284" spans="4:4">
      <c r="D3284" s="131"/>
    </row>
    <row r="3285" spans="4:4">
      <c r="D3285" s="131"/>
    </row>
    <row r="3286" spans="4:4">
      <c r="D3286" s="131"/>
    </row>
    <row r="3287" spans="4:4">
      <c r="D3287" s="131"/>
    </row>
    <row r="3288" spans="4:4">
      <c r="D3288" s="131"/>
    </row>
    <row r="3289" spans="4:4">
      <c r="D3289" s="131"/>
    </row>
    <row r="3290" spans="4:4">
      <c r="D3290" s="131"/>
    </row>
    <row r="3291" spans="4:4">
      <c r="D3291" s="131"/>
    </row>
    <row r="3292" spans="4:4">
      <c r="D3292" s="131"/>
    </row>
    <row r="3293" spans="4:4">
      <c r="D3293" s="131"/>
    </row>
    <row r="3294" spans="4:4">
      <c r="D3294" s="131"/>
    </row>
    <row r="3295" spans="4:4">
      <c r="D3295" s="131"/>
    </row>
    <row r="3296" spans="4:4">
      <c r="D3296" s="131"/>
    </row>
    <row r="3297" spans="4:4">
      <c r="D3297" s="131"/>
    </row>
    <row r="3298" spans="4:4">
      <c r="D3298" s="131"/>
    </row>
    <row r="3299" spans="4:4">
      <c r="D3299" s="131"/>
    </row>
    <row r="3300" spans="4:4">
      <c r="D3300" s="131"/>
    </row>
    <row r="3301" spans="4:4">
      <c r="D3301" s="131"/>
    </row>
    <row r="3302" spans="4:4">
      <c r="D3302" s="131"/>
    </row>
    <row r="3303" spans="4:4">
      <c r="D3303" s="131"/>
    </row>
    <row r="3304" spans="4:4">
      <c r="D3304" s="131"/>
    </row>
    <row r="3305" spans="4:4">
      <c r="D3305" s="131"/>
    </row>
    <row r="3306" spans="4:4">
      <c r="D3306" s="131"/>
    </row>
    <row r="3307" spans="4:4">
      <c r="D3307" s="131"/>
    </row>
    <row r="3308" spans="4:4">
      <c r="D3308" s="131"/>
    </row>
    <row r="3309" spans="4:4">
      <c r="D3309" s="131"/>
    </row>
    <row r="3310" spans="4:4">
      <c r="D3310" s="131"/>
    </row>
    <row r="3311" spans="4:4">
      <c r="D3311" s="131"/>
    </row>
    <row r="3312" spans="4:4">
      <c r="D3312" s="131"/>
    </row>
    <row r="3313" spans="4:4">
      <c r="D3313" s="131"/>
    </row>
    <row r="3314" spans="4:4">
      <c r="D3314" s="131"/>
    </row>
    <row r="3315" spans="4:4">
      <c r="D3315" s="131"/>
    </row>
    <row r="3316" spans="4:4">
      <c r="D3316" s="131"/>
    </row>
    <row r="3317" spans="4:4">
      <c r="D3317" s="131"/>
    </row>
    <row r="3318" spans="4:4">
      <c r="D3318" s="131"/>
    </row>
    <row r="3319" spans="4:4">
      <c r="D3319" s="131"/>
    </row>
    <row r="3320" spans="4:4">
      <c r="D3320" s="131"/>
    </row>
    <row r="3321" spans="4:4">
      <c r="D3321" s="131"/>
    </row>
    <row r="3322" spans="4:4">
      <c r="D3322" s="131"/>
    </row>
    <row r="3323" spans="4:4">
      <c r="D3323" s="131"/>
    </row>
    <row r="3324" spans="4:4">
      <c r="D3324" s="131"/>
    </row>
    <row r="3325" spans="4:4">
      <c r="D3325" s="131"/>
    </row>
    <row r="3326" spans="4:4">
      <c r="D3326" s="131"/>
    </row>
    <row r="3327" spans="4:4">
      <c r="D3327" s="131"/>
    </row>
    <row r="3328" spans="4:4">
      <c r="D3328" s="131"/>
    </row>
    <row r="3329" spans="4:4">
      <c r="D3329" s="131"/>
    </row>
    <row r="3330" spans="4:4">
      <c r="D3330" s="131"/>
    </row>
    <row r="3331" spans="4:4">
      <c r="D3331" s="131"/>
    </row>
    <row r="3332" spans="4:4">
      <c r="D3332" s="131"/>
    </row>
    <row r="3333" spans="4:4">
      <c r="D3333" s="131"/>
    </row>
    <row r="3334" spans="4:4">
      <c r="D3334" s="131"/>
    </row>
    <row r="3335" spans="4:4">
      <c r="D3335" s="131"/>
    </row>
    <row r="3336" spans="4:4">
      <c r="D3336" s="131"/>
    </row>
    <row r="3337" spans="4:4">
      <c r="D3337" s="131"/>
    </row>
    <row r="3338" spans="4:4">
      <c r="D3338" s="131"/>
    </row>
    <row r="3339" spans="4:4">
      <c r="D3339" s="131"/>
    </row>
    <row r="3340" spans="4:4">
      <c r="D3340" s="131"/>
    </row>
    <row r="3341" spans="4:4">
      <c r="D3341" s="131"/>
    </row>
    <row r="3342" spans="4:4">
      <c r="D3342" s="131"/>
    </row>
    <row r="3343" spans="4:4">
      <c r="D3343" s="131"/>
    </row>
    <row r="3344" spans="4:4">
      <c r="D3344" s="131"/>
    </row>
    <row r="3345" spans="4:4">
      <c r="D3345" s="131"/>
    </row>
    <row r="3346" spans="4:4">
      <c r="D3346" s="131"/>
    </row>
    <row r="3347" spans="4:4">
      <c r="D3347" s="131"/>
    </row>
    <row r="3348" spans="4:4">
      <c r="D3348" s="131"/>
    </row>
    <row r="3349" spans="4:4">
      <c r="D3349" s="131"/>
    </row>
    <row r="3350" spans="4:4">
      <c r="D3350" s="131"/>
    </row>
    <row r="3351" spans="4:4">
      <c r="D3351" s="131"/>
    </row>
    <row r="3352" spans="4:4">
      <c r="D3352" s="131"/>
    </row>
    <row r="3353" spans="4:4">
      <c r="D3353" s="131"/>
    </row>
    <row r="3354" spans="4:4">
      <c r="D3354" s="131"/>
    </row>
    <row r="3355" spans="4:4">
      <c r="D3355" s="131"/>
    </row>
    <row r="3356" spans="4:4">
      <c r="D3356" s="131"/>
    </row>
    <row r="3357" spans="4:4">
      <c r="D3357" s="131"/>
    </row>
    <row r="3358" spans="4:4">
      <c r="D3358" s="131"/>
    </row>
    <row r="3359" spans="4:4">
      <c r="D3359" s="131"/>
    </row>
    <row r="3360" spans="4:4">
      <c r="D3360" s="131"/>
    </row>
    <row r="3361" spans="4:4">
      <c r="D3361" s="131"/>
    </row>
    <row r="3362" spans="4:4">
      <c r="D3362" s="131"/>
    </row>
    <row r="3363" spans="4:4">
      <c r="D3363" s="131"/>
    </row>
    <row r="3364" spans="4:4">
      <c r="D3364" s="131"/>
    </row>
    <row r="3365" spans="4:4">
      <c r="D3365" s="131"/>
    </row>
    <row r="3366" spans="4:4">
      <c r="D3366" s="131"/>
    </row>
    <row r="3367" spans="4:4">
      <c r="D3367" s="131"/>
    </row>
    <row r="3368" spans="4:4">
      <c r="D3368" s="131"/>
    </row>
    <row r="3369" spans="4:4">
      <c r="D3369" s="131"/>
    </row>
    <row r="3370" spans="4:4">
      <c r="D3370" s="131"/>
    </row>
    <row r="3371" spans="4:4">
      <c r="D3371" s="131"/>
    </row>
    <row r="3372" spans="4:4">
      <c r="D3372" s="131"/>
    </row>
    <row r="3373" spans="4:4">
      <c r="D3373" s="131"/>
    </row>
    <row r="3374" spans="4:4">
      <c r="D3374" s="131"/>
    </row>
    <row r="3375" spans="4:4">
      <c r="D3375" s="131"/>
    </row>
    <row r="3376" spans="4:4">
      <c r="D3376" s="131"/>
    </row>
    <row r="3377" spans="4:4">
      <c r="D3377" s="131"/>
    </row>
    <row r="3378" spans="4:4">
      <c r="D3378" s="131"/>
    </row>
    <row r="3379" spans="4:4">
      <c r="D3379" s="131"/>
    </row>
    <row r="3380" spans="4:4">
      <c r="D3380" s="131"/>
    </row>
    <row r="3381" spans="4:4">
      <c r="D3381" s="131"/>
    </row>
    <row r="3382" spans="4:4">
      <c r="D3382" s="131"/>
    </row>
    <row r="3383" spans="4:4">
      <c r="D3383" s="131"/>
    </row>
    <row r="3384" spans="4:4">
      <c r="D3384" s="131"/>
    </row>
    <row r="3385" spans="4:4">
      <c r="D3385" s="131"/>
    </row>
    <row r="3386" spans="4:4">
      <c r="D3386" s="131"/>
    </row>
    <row r="3387" spans="4:4">
      <c r="D3387" s="131"/>
    </row>
    <row r="3388" spans="4:4">
      <c r="D3388" s="131"/>
    </row>
    <row r="3389" spans="4:4">
      <c r="D3389" s="131"/>
    </row>
    <row r="3390" spans="4:4">
      <c r="D3390" s="131"/>
    </row>
    <row r="3391" spans="4:4">
      <c r="D3391" s="131"/>
    </row>
    <row r="3392" spans="4:4">
      <c r="D3392" s="131"/>
    </row>
    <row r="3393" spans="4:4">
      <c r="D3393" s="131"/>
    </row>
    <row r="3394" spans="4:4">
      <c r="D3394" s="131"/>
    </row>
    <row r="3395" spans="4:4">
      <c r="D3395" s="131"/>
    </row>
    <row r="3396" spans="4:4">
      <c r="D3396" s="131"/>
    </row>
    <row r="3397" spans="4:4">
      <c r="D3397" s="131"/>
    </row>
    <row r="3398" spans="4:4">
      <c r="D3398" s="131"/>
    </row>
    <row r="3399" spans="4:4">
      <c r="D3399" s="131"/>
    </row>
    <row r="3400" spans="4:4">
      <c r="D3400" s="131"/>
    </row>
    <row r="3401" spans="4:4">
      <c r="D3401" s="131"/>
    </row>
    <row r="3402" spans="4:4">
      <c r="D3402" s="131"/>
    </row>
    <row r="3403" spans="4:4">
      <c r="D3403" s="131"/>
    </row>
    <row r="3404" spans="4:4">
      <c r="D3404" s="131"/>
    </row>
    <row r="3405" spans="4:4">
      <c r="D3405" s="131"/>
    </row>
    <row r="3406" spans="4:4">
      <c r="D3406" s="131"/>
    </row>
    <row r="3407" spans="4:4">
      <c r="D3407" s="131"/>
    </row>
    <row r="3408" spans="4:4">
      <c r="D3408" s="131"/>
    </row>
    <row r="3409" spans="4:4">
      <c r="D3409" s="131"/>
    </row>
    <row r="3410" spans="4:4">
      <c r="D3410" s="131"/>
    </row>
    <row r="3411" spans="4:4">
      <c r="D3411" s="131"/>
    </row>
    <row r="3412" spans="4:4">
      <c r="D3412" s="131"/>
    </row>
    <row r="3413" spans="4:4">
      <c r="D3413" s="131"/>
    </row>
    <row r="3414" spans="4:4">
      <c r="D3414" s="131"/>
    </row>
    <row r="3415" spans="4:4">
      <c r="D3415" s="131"/>
    </row>
    <row r="3416" spans="4:4">
      <c r="D3416" s="131"/>
    </row>
    <row r="3417" spans="4:4">
      <c r="D3417" s="131"/>
    </row>
    <row r="3418" spans="4:4">
      <c r="D3418" s="131"/>
    </row>
    <row r="3419" spans="4:4">
      <c r="D3419" s="131"/>
    </row>
    <row r="3420" spans="4:4">
      <c r="D3420" s="131"/>
    </row>
    <row r="3421" spans="4:4">
      <c r="D3421" s="131"/>
    </row>
    <row r="3422" spans="4:4">
      <c r="D3422" s="131"/>
    </row>
    <row r="3423" spans="4:4">
      <c r="D3423" s="131"/>
    </row>
    <row r="3424" spans="4:4">
      <c r="D3424" s="131"/>
    </row>
    <row r="3425" spans="4:4">
      <c r="D3425" s="131"/>
    </row>
    <row r="3426" spans="4:4">
      <c r="D3426" s="131"/>
    </row>
    <row r="3427" spans="4:4">
      <c r="D3427" s="131"/>
    </row>
    <row r="3428" spans="4:4">
      <c r="D3428" s="131"/>
    </row>
    <row r="3429" spans="4:4">
      <c r="D3429" s="131"/>
    </row>
    <row r="3430" spans="4:4">
      <c r="D3430" s="131"/>
    </row>
    <row r="3431" spans="4:4">
      <c r="D3431" s="131"/>
    </row>
    <row r="3432" spans="4:4">
      <c r="D3432" s="131"/>
    </row>
    <row r="3433" spans="4:4">
      <c r="D3433" s="131"/>
    </row>
    <row r="3434" spans="4:4">
      <c r="D3434" s="131"/>
    </row>
    <row r="3435" spans="4:4">
      <c r="D3435" s="131"/>
    </row>
    <row r="3436" spans="4:4">
      <c r="D3436" s="131"/>
    </row>
    <row r="3437" spans="4:4">
      <c r="D3437" s="131"/>
    </row>
    <row r="3438" spans="4:4">
      <c r="D3438" s="131"/>
    </row>
    <row r="3439" spans="4:4">
      <c r="D3439" s="131"/>
    </row>
    <row r="3440" spans="4:4">
      <c r="D3440" s="131"/>
    </row>
    <row r="3441" spans="4:4">
      <c r="D3441" s="131"/>
    </row>
    <row r="3442" spans="4:4">
      <c r="D3442" s="131"/>
    </row>
    <row r="3443" spans="4:4">
      <c r="D3443" s="131"/>
    </row>
    <row r="3444" spans="4:4">
      <c r="D3444" s="131"/>
    </row>
    <row r="3445" spans="4:4">
      <c r="D3445" s="131"/>
    </row>
    <row r="3446" spans="4:4">
      <c r="D3446" s="131"/>
    </row>
    <row r="3447" spans="4:4">
      <c r="D3447" s="131"/>
    </row>
    <row r="3448" spans="4:4">
      <c r="D3448" s="131"/>
    </row>
    <row r="3449" spans="4:4">
      <c r="D3449" s="131"/>
    </row>
    <row r="3450" spans="4:4">
      <c r="D3450" s="131"/>
    </row>
    <row r="3451" spans="4:4">
      <c r="D3451" s="131"/>
    </row>
    <row r="3452" spans="4:4">
      <c r="D3452" s="131"/>
    </row>
    <row r="3453" spans="4:4">
      <c r="D3453" s="131"/>
    </row>
    <row r="3454" spans="4:4">
      <c r="D3454" s="131"/>
    </row>
    <row r="3455" spans="4:4">
      <c r="D3455" s="131"/>
    </row>
    <row r="3456" spans="4:4">
      <c r="D3456" s="131"/>
    </row>
    <row r="3457" spans="4:4">
      <c r="D3457" s="131"/>
    </row>
    <row r="3458" spans="4:4">
      <c r="D3458" s="131"/>
    </row>
    <row r="3459" spans="4:4">
      <c r="D3459" s="131"/>
    </row>
    <row r="3460" spans="4:4">
      <c r="D3460" s="131"/>
    </row>
    <row r="3461" spans="4:4">
      <c r="D3461" s="131"/>
    </row>
    <row r="3462" spans="4:4">
      <c r="D3462" s="131"/>
    </row>
    <row r="3463" spans="4:4">
      <c r="D3463" s="131"/>
    </row>
    <row r="3464" spans="4:4">
      <c r="D3464" s="131"/>
    </row>
    <row r="3465" spans="4:4">
      <c r="D3465" s="131"/>
    </row>
    <row r="3466" spans="4:4">
      <c r="D3466" s="131"/>
    </row>
    <row r="3467" spans="4:4">
      <c r="D3467" s="131"/>
    </row>
    <row r="3468" spans="4:4">
      <c r="D3468" s="131"/>
    </row>
    <row r="3469" spans="4:4">
      <c r="D3469" s="131"/>
    </row>
    <row r="3470" spans="4:4">
      <c r="D3470" s="131"/>
    </row>
    <row r="3471" spans="4:4">
      <c r="D3471" s="131"/>
    </row>
    <row r="3472" spans="4:4">
      <c r="D3472" s="131"/>
    </row>
    <row r="3473" spans="4:4">
      <c r="D3473" s="131"/>
    </row>
    <row r="3474" spans="4:4">
      <c r="D3474" s="131"/>
    </row>
    <row r="3475" spans="4:4">
      <c r="D3475" s="131"/>
    </row>
    <row r="3476" spans="4:4">
      <c r="D3476" s="131"/>
    </row>
    <row r="3477" spans="4:4">
      <c r="D3477" s="131"/>
    </row>
    <row r="3478" spans="4:4">
      <c r="D3478" s="131"/>
    </row>
    <row r="3479" spans="4:4">
      <c r="D3479" s="131"/>
    </row>
    <row r="3480" spans="4:4">
      <c r="D3480" s="131"/>
    </row>
    <row r="3481" spans="4:4">
      <c r="D3481" s="131"/>
    </row>
    <row r="3482" spans="4:4">
      <c r="D3482" s="131"/>
    </row>
    <row r="3483" spans="4:4">
      <c r="D3483" s="131"/>
    </row>
    <row r="3484" spans="4:4">
      <c r="D3484" s="131"/>
    </row>
    <row r="3485" spans="4:4">
      <c r="D3485" s="131"/>
    </row>
    <row r="3486" spans="4:4">
      <c r="D3486" s="131"/>
    </row>
    <row r="3487" spans="4:4">
      <c r="D3487" s="131"/>
    </row>
    <row r="3488" spans="4:4">
      <c r="D3488" s="131"/>
    </row>
    <row r="3489" spans="4:4">
      <c r="D3489" s="131"/>
    </row>
    <row r="3490" spans="4:4">
      <c r="D3490" s="131"/>
    </row>
    <row r="3491" spans="4:4">
      <c r="D3491" s="131"/>
    </row>
    <row r="3492" spans="4:4">
      <c r="D3492" s="131"/>
    </row>
    <row r="3493" spans="4:4">
      <c r="D3493" s="131"/>
    </row>
    <row r="3494" spans="4:4">
      <c r="D3494" s="131"/>
    </row>
    <row r="3495" spans="4:4">
      <c r="D3495" s="131"/>
    </row>
    <row r="3496" spans="4:4">
      <c r="D3496" s="131"/>
    </row>
    <row r="3497" spans="4:4">
      <c r="D3497" s="131"/>
    </row>
    <row r="3498" spans="4:4">
      <c r="D3498" s="131"/>
    </row>
    <row r="3499" spans="4:4">
      <c r="D3499" s="131"/>
    </row>
    <row r="3500" spans="4:4">
      <c r="D3500" s="131"/>
    </row>
    <row r="3501" spans="4:4">
      <c r="D3501" s="131"/>
    </row>
    <row r="3502" spans="4:4">
      <c r="D3502" s="131"/>
    </row>
    <row r="3503" spans="4:4">
      <c r="D3503" s="131"/>
    </row>
    <row r="3504" spans="4:4">
      <c r="D3504" s="131"/>
    </row>
    <row r="3505" spans="4:4">
      <c r="D3505" s="131"/>
    </row>
    <row r="3506" spans="4:4">
      <c r="D3506" s="131"/>
    </row>
    <row r="3507" spans="4:4">
      <c r="D3507" s="131"/>
    </row>
    <row r="3508" spans="4:4">
      <c r="D3508" s="131"/>
    </row>
    <row r="3509" spans="4:4">
      <c r="D3509" s="131"/>
    </row>
    <row r="3510" spans="4:4">
      <c r="D3510" s="131"/>
    </row>
    <row r="3511" spans="4:4">
      <c r="D3511" s="131"/>
    </row>
    <row r="3512" spans="4:4">
      <c r="D3512" s="131"/>
    </row>
    <row r="3513" spans="4:4">
      <c r="D3513" s="131"/>
    </row>
    <row r="3514" spans="4:4">
      <c r="D3514" s="131"/>
    </row>
    <row r="3515" spans="4:4">
      <c r="D3515" s="131"/>
    </row>
    <row r="3516" spans="4:4">
      <c r="D3516" s="131"/>
    </row>
    <row r="3517" spans="4:4">
      <c r="D3517" s="131"/>
    </row>
    <row r="3518" spans="4:4">
      <c r="D3518" s="131"/>
    </row>
    <row r="3519" spans="4:4">
      <c r="D3519" s="131"/>
    </row>
    <row r="3520" spans="4:4">
      <c r="D3520" s="131"/>
    </row>
    <row r="3521" spans="4:4">
      <c r="D3521" s="131"/>
    </row>
    <row r="3522" spans="4:4">
      <c r="D3522" s="131"/>
    </row>
    <row r="3523" spans="4:4">
      <c r="D3523" s="131"/>
    </row>
    <row r="3524" spans="4:4">
      <c r="D3524" s="131"/>
    </row>
    <row r="3525" spans="4:4">
      <c r="D3525" s="131"/>
    </row>
    <row r="3526" spans="4:4">
      <c r="D3526" s="131"/>
    </row>
    <row r="3527" spans="4:4">
      <c r="D3527" s="131"/>
    </row>
    <row r="3528" spans="4:4">
      <c r="D3528" s="131"/>
    </row>
    <row r="3529" spans="4:4">
      <c r="D3529" s="131"/>
    </row>
    <row r="3530" spans="4:4">
      <c r="D3530" s="131"/>
    </row>
    <row r="3531" spans="4:4">
      <c r="D3531" s="131"/>
    </row>
    <row r="3532" spans="4:4">
      <c r="D3532" s="131"/>
    </row>
    <row r="3533" spans="4:4">
      <c r="D3533" s="131"/>
    </row>
    <row r="3534" spans="4:4">
      <c r="D3534" s="131"/>
    </row>
    <row r="3535" spans="4:4">
      <c r="D3535" s="131"/>
    </row>
    <row r="3536" spans="4:4">
      <c r="D3536" s="131"/>
    </row>
    <row r="3537" spans="4:4">
      <c r="D3537" s="131"/>
    </row>
    <row r="3538" spans="4:4">
      <c r="D3538" s="131"/>
    </row>
    <row r="3539" spans="4:4">
      <c r="D3539" s="131"/>
    </row>
    <row r="3540" spans="4:4">
      <c r="D3540" s="131"/>
    </row>
    <row r="3541" spans="4:4">
      <c r="D3541" s="131"/>
    </row>
    <row r="3542" spans="4:4">
      <c r="D3542" s="131"/>
    </row>
    <row r="3543" spans="4:4">
      <c r="D3543" s="131"/>
    </row>
    <row r="3544" spans="4:4">
      <c r="D3544" s="131"/>
    </row>
    <row r="3545" spans="4:4">
      <c r="D3545" s="131"/>
    </row>
    <row r="3546" spans="4:4">
      <c r="D3546" s="131"/>
    </row>
    <row r="3547" spans="4:4">
      <c r="D3547" s="131"/>
    </row>
    <row r="3548" spans="4:4">
      <c r="D3548" s="131"/>
    </row>
    <row r="3549" spans="4:4">
      <c r="D3549" s="131"/>
    </row>
    <row r="3550" spans="4:4">
      <c r="D3550" s="131"/>
    </row>
    <row r="3551" spans="4:4">
      <c r="D3551" s="131"/>
    </row>
    <row r="3552" spans="4:4">
      <c r="D3552" s="131"/>
    </row>
    <row r="3553" spans="4:4">
      <c r="D3553" s="131"/>
    </row>
    <row r="3554" spans="4:4">
      <c r="D3554" s="131"/>
    </row>
    <row r="3555" spans="4:4">
      <c r="D3555" s="131"/>
    </row>
    <row r="3556" spans="4:4">
      <c r="D3556" s="131"/>
    </row>
    <row r="3557" spans="4:4">
      <c r="D3557" s="131"/>
    </row>
    <row r="3558" spans="4:4">
      <c r="D3558" s="131"/>
    </row>
    <row r="3559" spans="4:4">
      <c r="D3559" s="131"/>
    </row>
    <row r="3560" spans="4:4">
      <c r="D3560" s="131"/>
    </row>
    <row r="3561" spans="4:4">
      <c r="D3561" s="131"/>
    </row>
    <row r="3562" spans="4:4">
      <c r="D3562" s="131"/>
    </row>
    <row r="3563" spans="4:4">
      <c r="D3563" s="131"/>
    </row>
    <row r="3564" spans="4:4">
      <c r="D3564" s="131"/>
    </row>
    <row r="3565" spans="4:4">
      <c r="D3565" s="131"/>
    </row>
    <row r="3566" spans="4:4">
      <c r="D3566" s="131"/>
    </row>
    <row r="3567" spans="4:4">
      <c r="D3567" s="131"/>
    </row>
    <row r="3568" spans="4:4">
      <c r="D3568" s="131"/>
    </row>
    <row r="3569" spans="4:4">
      <c r="D3569" s="131"/>
    </row>
    <row r="3570" spans="4:4">
      <c r="D3570" s="131"/>
    </row>
    <row r="3571" spans="4:4">
      <c r="D3571" s="131"/>
    </row>
    <row r="3572" spans="4:4">
      <c r="D3572" s="131"/>
    </row>
    <row r="3573" spans="4:4">
      <c r="D3573" s="131"/>
    </row>
    <row r="3574" spans="4:4">
      <c r="D3574" s="131"/>
    </row>
    <row r="3575" spans="4:4">
      <c r="D3575" s="131"/>
    </row>
    <row r="3576" spans="4:4">
      <c r="D3576" s="131"/>
    </row>
    <row r="3577" spans="4:4">
      <c r="D3577" s="131"/>
    </row>
    <row r="3578" spans="4:4">
      <c r="D3578" s="131"/>
    </row>
    <row r="3579" spans="4:4">
      <c r="D3579" s="131"/>
    </row>
    <row r="3580" spans="4:4">
      <c r="D3580" s="131"/>
    </row>
    <row r="3581" spans="4:4">
      <c r="D3581" s="131"/>
    </row>
    <row r="3582" spans="4:4">
      <c r="D3582" s="131"/>
    </row>
    <row r="3583" spans="4:4">
      <c r="D3583" s="131"/>
    </row>
    <row r="3584" spans="4:4">
      <c r="D3584" s="131"/>
    </row>
    <row r="3585" spans="4:4">
      <c r="D3585" s="131"/>
    </row>
    <row r="3586" spans="4:4">
      <c r="D3586" s="131"/>
    </row>
    <row r="3587" spans="4:4">
      <c r="D3587" s="131"/>
    </row>
    <row r="3588" spans="4:4">
      <c r="D3588" s="131"/>
    </row>
    <row r="3589" spans="4:4">
      <c r="D3589" s="131"/>
    </row>
    <row r="3590" spans="4:4">
      <c r="D3590" s="131"/>
    </row>
    <row r="3591" spans="4:4">
      <c r="D3591" s="131"/>
    </row>
    <row r="3592" spans="4:4">
      <c r="D3592" s="131"/>
    </row>
    <row r="3593" spans="4:4">
      <c r="D3593" s="131"/>
    </row>
    <row r="3594" spans="4:4">
      <c r="D3594" s="131"/>
    </row>
    <row r="3595" spans="4:4">
      <c r="D3595" s="131"/>
    </row>
    <row r="3596" spans="4:4">
      <c r="D3596" s="131"/>
    </row>
    <row r="3597" spans="4:4">
      <c r="D3597" s="131"/>
    </row>
    <row r="3598" spans="4:4">
      <c r="D3598" s="131"/>
    </row>
    <row r="3599" spans="4:4">
      <c r="D3599" s="131"/>
    </row>
    <row r="3600" spans="4:4">
      <c r="D3600" s="131"/>
    </row>
    <row r="3601" spans="4:4">
      <c r="D3601" s="131"/>
    </row>
    <row r="3602" spans="4:4">
      <c r="D3602" s="131"/>
    </row>
    <row r="3603" spans="4:4">
      <c r="D3603" s="131"/>
    </row>
    <row r="3604" spans="4:4">
      <c r="D3604" s="131"/>
    </row>
    <row r="3605" spans="4:4">
      <c r="D3605" s="131"/>
    </row>
    <row r="3606" spans="4:4">
      <c r="D3606" s="131"/>
    </row>
    <row r="3607" spans="4:4">
      <c r="D3607" s="131"/>
    </row>
    <row r="3608" spans="4:4">
      <c r="D3608" s="131"/>
    </row>
    <row r="3609" spans="4:4">
      <c r="D3609" s="131"/>
    </row>
    <row r="3610" spans="4:4">
      <c r="D3610" s="131"/>
    </row>
    <row r="3611" spans="4:4">
      <c r="D3611" s="131"/>
    </row>
    <row r="3612" spans="4:4">
      <c r="D3612" s="131"/>
    </row>
    <row r="3613" spans="4:4">
      <c r="D3613" s="131"/>
    </row>
    <row r="3614" spans="4:4">
      <c r="D3614" s="131"/>
    </row>
    <row r="3615" spans="4:4">
      <c r="D3615" s="131"/>
    </row>
    <row r="3616" spans="4:4">
      <c r="D3616" s="131"/>
    </row>
    <row r="3617" spans="4:4">
      <c r="D3617" s="131"/>
    </row>
    <row r="3618" spans="4:4">
      <c r="D3618" s="131"/>
    </row>
    <row r="3619" spans="4:4">
      <c r="D3619" s="131"/>
    </row>
    <row r="3620" spans="4:4">
      <c r="D3620" s="131"/>
    </row>
    <row r="3621" spans="4:4">
      <c r="D3621" s="131"/>
    </row>
    <row r="3622" spans="4:4">
      <c r="D3622" s="131"/>
    </row>
    <row r="3623" spans="4:4">
      <c r="D3623" s="131"/>
    </row>
    <row r="3624" spans="4:4">
      <c r="D3624" s="131"/>
    </row>
    <row r="3625" spans="4:4">
      <c r="D3625" s="131"/>
    </row>
    <row r="3626" spans="4:4">
      <c r="D3626" s="131"/>
    </row>
    <row r="3627" spans="4:4">
      <c r="D3627" s="131"/>
    </row>
    <row r="3628" spans="4:4">
      <c r="D3628" s="131"/>
    </row>
    <row r="3629" spans="4:4">
      <c r="D3629" s="131"/>
    </row>
    <row r="3630" spans="4:4">
      <c r="D3630" s="131"/>
    </row>
    <row r="3631" spans="4:4">
      <c r="D3631" s="131"/>
    </row>
    <row r="3632" spans="4:4">
      <c r="D3632" s="131"/>
    </row>
    <row r="3633" spans="4:4">
      <c r="D3633" s="131"/>
    </row>
    <row r="3634" spans="4:4">
      <c r="D3634" s="131"/>
    </row>
    <row r="3635" spans="4:4">
      <c r="D3635" s="131"/>
    </row>
    <row r="3636" spans="4:4">
      <c r="D3636" s="131"/>
    </row>
    <row r="3637" spans="4:4">
      <c r="D3637" s="131"/>
    </row>
    <row r="3638" spans="4:4">
      <c r="D3638" s="131"/>
    </row>
    <row r="3639" spans="4:4">
      <c r="D3639" s="131"/>
    </row>
    <row r="3640" spans="4:4">
      <c r="D3640" s="131"/>
    </row>
    <row r="3641" spans="4:4">
      <c r="D3641" s="131"/>
    </row>
    <row r="3642" spans="4:4">
      <c r="D3642" s="131"/>
    </row>
    <row r="3643" spans="4:4">
      <c r="D3643" s="131"/>
    </row>
    <row r="3644" spans="4:4">
      <c r="D3644" s="131"/>
    </row>
    <row r="3645" spans="4:4">
      <c r="D3645" s="131"/>
    </row>
    <row r="3646" spans="4:4">
      <c r="D3646" s="131"/>
    </row>
    <row r="3647" spans="4:4">
      <c r="D3647" s="131"/>
    </row>
    <row r="3648" spans="4:4">
      <c r="D3648" s="131"/>
    </row>
    <row r="3649" spans="4:4">
      <c r="D3649" s="131"/>
    </row>
    <row r="3650" spans="4:4">
      <c r="D3650" s="131"/>
    </row>
    <row r="3651" spans="4:4">
      <c r="D3651" s="131"/>
    </row>
    <row r="3652" spans="4:4">
      <c r="D3652" s="131"/>
    </row>
    <row r="3653" spans="4:4">
      <c r="D3653" s="131"/>
    </row>
    <row r="3654" spans="4:4">
      <c r="D3654" s="131"/>
    </row>
    <row r="3655" spans="4:4">
      <c r="D3655" s="131"/>
    </row>
    <row r="3656" spans="4:4">
      <c r="D3656" s="131"/>
    </row>
    <row r="3657" spans="4:4">
      <c r="D3657" s="131"/>
    </row>
    <row r="3658" spans="4:4">
      <c r="D3658" s="131"/>
    </row>
    <row r="3659" spans="4:4">
      <c r="D3659" s="131"/>
    </row>
    <row r="3660" spans="4:4">
      <c r="D3660" s="131"/>
    </row>
    <row r="3661" spans="4:4">
      <c r="D3661" s="131"/>
    </row>
    <row r="3662" spans="4:4">
      <c r="D3662" s="131"/>
    </row>
    <row r="3663" spans="4:4">
      <c r="D3663" s="131"/>
    </row>
    <row r="3664" spans="4:4">
      <c r="D3664" s="131"/>
    </row>
    <row r="3665" spans="4:4">
      <c r="D3665" s="131"/>
    </row>
    <row r="3666" spans="4:4">
      <c r="D3666" s="131"/>
    </row>
    <row r="3667" spans="4:4">
      <c r="D3667" s="131"/>
    </row>
    <row r="3668" spans="4:4">
      <c r="D3668" s="131"/>
    </row>
    <row r="3669" spans="4:4">
      <c r="D3669" s="131"/>
    </row>
    <row r="3670" spans="4:4">
      <c r="D3670" s="131"/>
    </row>
    <row r="3671" spans="4:4">
      <c r="D3671" s="131"/>
    </row>
    <row r="3672" spans="4:4">
      <c r="D3672" s="131"/>
    </row>
    <row r="3673" spans="4:4">
      <c r="D3673" s="131"/>
    </row>
    <row r="3674" spans="4:4">
      <c r="D3674" s="131"/>
    </row>
    <row r="3675" spans="4:4">
      <c r="D3675" s="131"/>
    </row>
    <row r="3676" spans="4:4">
      <c r="D3676" s="131"/>
    </row>
    <row r="3677" spans="4:4">
      <c r="D3677" s="131"/>
    </row>
    <row r="3678" spans="4:4">
      <c r="D3678" s="131"/>
    </row>
    <row r="3679" spans="4:4">
      <c r="D3679" s="131"/>
    </row>
    <row r="3680" spans="4:4">
      <c r="D3680" s="131"/>
    </row>
    <row r="3681" spans="4:4">
      <c r="D3681" s="131"/>
    </row>
    <row r="3682" spans="4:4">
      <c r="D3682" s="131"/>
    </row>
    <row r="3683" spans="4:4">
      <c r="D3683" s="131"/>
    </row>
    <row r="3684" spans="4:4">
      <c r="D3684" s="131"/>
    </row>
    <row r="3685" spans="4:4">
      <c r="D3685" s="131"/>
    </row>
    <row r="3686" spans="4:4">
      <c r="D3686" s="131"/>
    </row>
    <row r="3687" spans="4:4">
      <c r="D3687" s="131"/>
    </row>
    <row r="3688" spans="4:4">
      <c r="D3688" s="131"/>
    </row>
    <row r="3689" spans="4:4">
      <c r="D3689" s="131"/>
    </row>
    <row r="3690" spans="4:4">
      <c r="D3690" s="131"/>
    </row>
    <row r="3691" spans="4:4">
      <c r="D3691" s="131"/>
    </row>
    <row r="3692" spans="4:4">
      <c r="D3692" s="131"/>
    </row>
    <row r="3693" spans="4:4">
      <c r="D3693" s="131"/>
    </row>
    <row r="3694" spans="4:4">
      <c r="D3694" s="131"/>
    </row>
    <row r="3695" spans="4:4">
      <c r="D3695" s="131"/>
    </row>
    <row r="3696" spans="4:4">
      <c r="D3696" s="131"/>
    </row>
    <row r="3697" spans="4:4">
      <c r="D3697" s="131"/>
    </row>
    <row r="3698" spans="4:4">
      <c r="D3698" s="131"/>
    </row>
    <row r="3699" spans="4:4">
      <c r="D3699" s="131"/>
    </row>
    <row r="3700" spans="4:4">
      <c r="D3700" s="131"/>
    </row>
    <row r="3701" spans="4:4">
      <c r="D3701" s="131"/>
    </row>
    <row r="3702" spans="4:4">
      <c r="D3702" s="131"/>
    </row>
    <row r="3703" spans="4:4">
      <c r="D3703" s="131"/>
    </row>
    <row r="3704" spans="4:4">
      <c r="D3704" s="131"/>
    </row>
    <row r="3705" spans="4:4">
      <c r="D3705" s="131"/>
    </row>
    <row r="3706" spans="4:4">
      <c r="D3706" s="131"/>
    </row>
    <row r="3707" spans="4:4">
      <c r="D3707" s="131"/>
    </row>
    <row r="3708" spans="4:4">
      <c r="D3708" s="131"/>
    </row>
    <row r="3709" spans="4:4">
      <c r="D3709" s="131"/>
    </row>
    <row r="3710" spans="4:4">
      <c r="D3710" s="131"/>
    </row>
    <row r="3711" spans="4:4">
      <c r="D3711" s="131"/>
    </row>
    <row r="3712" spans="4:4">
      <c r="D3712" s="131"/>
    </row>
    <row r="3713" spans="4:4">
      <c r="D3713" s="131"/>
    </row>
    <row r="3714" spans="4:4">
      <c r="D3714" s="131"/>
    </row>
    <row r="3715" spans="4:4">
      <c r="D3715" s="131"/>
    </row>
    <row r="3716" spans="4:4">
      <c r="D3716" s="131"/>
    </row>
    <row r="3717" spans="4:4">
      <c r="D3717" s="131"/>
    </row>
    <row r="3718" spans="4:4">
      <c r="D3718" s="131"/>
    </row>
    <row r="3719" spans="4:4">
      <c r="D3719" s="131"/>
    </row>
    <row r="3720" spans="4:4">
      <c r="D3720" s="131"/>
    </row>
    <row r="3721" spans="4:4">
      <c r="D3721" s="131"/>
    </row>
    <row r="3722" spans="4:4">
      <c r="D3722" s="131"/>
    </row>
    <row r="3723" spans="4:4">
      <c r="D3723" s="131"/>
    </row>
    <row r="3724" spans="4:4">
      <c r="D3724" s="131"/>
    </row>
    <row r="3725" spans="4:4">
      <c r="D3725" s="131"/>
    </row>
    <row r="3726" spans="4:4">
      <c r="D3726" s="131"/>
    </row>
    <row r="3727" spans="4:4">
      <c r="D3727" s="131"/>
    </row>
    <row r="3728" spans="4:4">
      <c r="D3728" s="131"/>
    </row>
    <row r="3729" spans="4:4">
      <c r="D3729" s="131"/>
    </row>
    <row r="3730" spans="4:4">
      <c r="D3730" s="131"/>
    </row>
    <row r="3731" spans="4:4">
      <c r="D3731" s="131"/>
    </row>
    <row r="3732" spans="4:4">
      <c r="D3732" s="131"/>
    </row>
    <row r="3733" spans="4:4">
      <c r="D3733" s="131"/>
    </row>
    <row r="3734" spans="4:4">
      <c r="D3734" s="131"/>
    </row>
    <row r="3735" spans="4:4">
      <c r="D3735" s="131"/>
    </row>
    <row r="3736" spans="4:4">
      <c r="D3736" s="131"/>
    </row>
    <row r="3737" spans="4:4">
      <c r="D3737" s="131"/>
    </row>
    <row r="3738" spans="4:4">
      <c r="D3738" s="131"/>
    </row>
    <row r="3739" spans="4:4">
      <c r="D3739" s="131"/>
    </row>
    <row r="3740" spans="4:4">
      <c r="D3740" s="131"/>
    </row>
    <row r="3741" spans="4:4">
      <c r="D3741" s="131"/>
    </row>
    <row r="3742" spans="4:4">
      <c r="D3742" s="131"/>
    </row>
    <row r="3743" spans="4:4">
      <c r="D3743" s="131"/>
    </row>
    <row r="3744" spans="4:4">
      <c r="D3744" s="131"/>
    </row>
    <row r="3745" spans="4:4">
      <c r="D3745" s="131"/>
    </row>
    <row r="3746" spans="4:4">
      <c r="D3746" s="131"/>
    </row>
    <row r="3747" spans="4:4">
      <c r="D3747" s="131"/>
    </row>
    <row r="3748" spans="4:4">
      <c r="D3748" s="131"/>
    </row>
    <row r="3749" spans="4:4">
      <c r="D3749" s="131"/>
    </row>
    <row r="3750" spans="4:4">
      <c r="D3750" s="131"/>
    </row>
    <row r="3751" spans="4:4">
      <c r="D3751" s="131"/>
    </row>
    <row r="3752" spans="4:4">
      <c r="D3752" s="131"/>
    </row>
    <row r="3753" spans="4:4">
      <c r="D3753" s="131"/>
    </row>
    <row r="3754" spans="4:4">
      <c r="D3754" s="131"/>
    </row>
    <row r="3755" spans="4:4">
      <c r="D3755" s="131"/>
    </row>
    <row r="3756" spans="4:4">
      <c r="D3756" s="131"/>
    </row>
    <row r="3757" spans="4:4">
      <c r="D3757" s="131"/>
    </row>
    <row r="3758" spans="4:4">
      <c r="D3758" s="131"/>
    </row>
    <row r="3759" spans="4:4">
      <c r="D3759" s="131"/>
    </row>
    <row r="3760" spans="4:4">
      <c r="D3760" s="131"/>
    </row>
    <row r="3761" spans="4:4">
      <c r="D3761" s="131"/>
    </row>
    <row r="3762" spans="4:4">
      <c r="D3762" s="131"/>
    </row>
    <row r="3763" spans="4:4">
      <c r="D3763" s="131"/>
    </row>
    <row r="3764" spans="4:4">
      <c r="D3764" s="131"/>
    </row>
    <row r="3765" spans="4:4">
      <c r="D3765" s="131"/>
    </row>
    <row r="3766" spans="4:4">
      <c r="D3766" s="131"/>
    </row>
    <row r="3767" spans="4:4">
      <c r="D3767" s="131"/>
    </row>
    <row r="3768" spans="4:4">
      <c r="D3768" s="131"/>
    </row>
    <row r="3769" spans="4:4">
      <c r="D3769" s="131"/>
    </row>
    <row r="3770" spans="4:4">
      <c r="D3770" s="131"/>
    </row>
    <row r="3771" spans="4:4">
      <c r="D3771" s="131"/>
    </row>
    <row r="3772" spans="4:4">
      <c r="D3772" s="131"/>
    </row>
    <row r="3773" spans="4:4">
      <c r="D3773" s="131"/>
    </row>
    <row r="3774" spans="4:4">
      <c r="D3774" s="131"/>
    </row>
    <row r="3775" spans="4:4">
      <c r="D3775" s="131"/>
    </row>
    <row r="3776" spans="4:4">
      <c r="D3776" s="131"/>
    </row>
    <row r="3777" spans="4:4">
      <c r="D3777" s="131"/>
    </row>
    <row r="3778" spans="4:4">
      <c r="D3778" s="131"/>
    </row>
    <row r="3779" spans="4:4">
      <c r="D3779" s="131"/>
    </row>
    <row r="3780" spans="4:4">
      <c r="D3780" s="131"/>
    </row>
    <row r="3781" spans="4:4">
      <c r="D3781" s="131"/>
    </row>
    <row r="3782" spans="4:4">
      <c r="D3782" s="131"/>
    </row>
    <row r="3783" spans="4:4">
      <c r="D3783" s="131"/>
    </row>
    <row r="3784" spans="4:4">
      <c r="D3784" s="131"/>
    </row>
    <row r="3785" spans="4:4">
      <c r="D3785" s="131"/>
    </row>
    <row r="3786" spans="4:4">
      <c r="D3786" s="131"/>
    </row>
    <row r="3787" spans="4:4">
      <c r="D3787" s="131"/>
    </row>
    <row r="3788" spans="4:4">
      <c r="D3788" s="131"/>
    </row>
    <row r="3789" spans="4:4">
      <c r="D3789" s="131"/>
    </row>
    <row r="3790" spans="4:4">
      <c r="D3790" s="131"/>
    </row>
    <row r="3791" spans="4:4">
      <c r="D3791" s="131"/>
    </row>
    <row r="3792" spans="4:4">
      <c r="D3792" s="131"/>
    </row>
    <row r="3793" spans="4:4">
      <c r="D3793" s="131"/>
    </row>
    <row r="3794" spans="4:4">
      <c r="D3794" s="131"/>
    </row>
    <row r="3795" spans="4:4">
      <c r="D3795" s="131"/>
    </row>
    <row r="3796" spans="4:4">
      <c r="D3796" s="131"/>
    </row>
    <row r="3797" spans="4:4">
      <c r="D3797" s="131"/>
    </row>
    <row r="3798" spans="4:4">
      <c r="D3798" s="131"/>
    </row>
    <row r="3799" spans="4:4">
      <c r="D3799" s="131"/>
    </row>
    <row r="3800" spans="4:4">
      <c r="D3800" s="131"/>
    </row>
    <row r="3801" spans="4:4">
      <c r="D3801" s="131"/>
    </row>
    <row r="3802" spans="4:4">
      <c r="D3802" s="131"/>
    </row>
    <row r="3803" spans="4:4">
      <c r="D3803" s="131"/>
    </row>
    <row r="3804" spans="4:4">
      <c r="D3804" s="131"/>
    </row>
    <row r="3805" spans="4:4">
      <c r="D3805" s="131"/>
    </row>
    <row r="3806" spans="4:4">
      <c r="D3806" s="131"/>
    </row>
    <row r="3807" spans="4:4">
      <c r="D3807" s="131"/>
    </row>
    <row r="3808" spans="4:4">
      <c r="D3808" s="131"/>
    </row>
    <row r="3809" spans="4:4">
      <c r="D3809" s="131"/>
    </row>
    <row r="3810" spans="4:4">
      <c r="D3810" s="131"/>
    </row>
    <row r="3811" spans="4:4">
      <c r="D3811" s="131"/>
    </row>
    <row r="3812" spans="4:4">
      <c r="D3812" s="131"/>
    </row>
    <row r="3813" spans="4:4">
      <c r="D3813" s="131"/>
    </row>
    <row r="3814" spans="4:4">
      <c r="D3814" s="131"/>
    </row>
    <row r="3815" spans="4:4">
      <c r="D3815" s="131"/>
    </row>
    <row r="3816" spans="4:4">
      <c r="D3816" s="131"/>
    </row>
    <row r="3817" spans="4:4">
      <c r="D3817" s="131"/>
    </row>
    <row r="3818" spans="4:4">
      <c r="D3818" s="131"/>
    </row>
    <row r="3819" spans="4:4">
      <c r="D3819" s="131"/>
    </row>
    <row r="3820" spans="4:4">
      <c r="D3820" s="131"/>
    </row>
    <row r="3821" spans="4:4">
      <c r="D3821" s="131"/>
    </row>
    <row r="3822" spans="4:4">
      <c r="D3822" s="131"/>
    </row>
    <row r="3823" spans="4:4">
      <c r="D3823" s="131"/>
    </row>
    <row r="3824" spans="4:4">
      <c r="D3824" s="131"/>
    </row>
    <row r="3825" spans="4:4">
      <c r="D3825" s="131"/>
    </row>
    <row r="3826" spans="4:4">
      <c r="D3826" s="131"/>
    </row>
    <row r="3827" spans="4:4">
      <c r="D3827" s="131"/>
    </row>
    <row r="3828" spans="4:4">
      <c r="D3828" s="131"/>
    </row>
    <row r="3829" spans="4:4">
      <c r="D3829" s="131"/>
    </row>
    <row r="3830" spans="4:4">
      <c r="D3830" s="131"/>
    </row>
    <row r="3831" spans="4:4">
      <c r="D3831" s="131"/>
    </row>
    <row r="3832" spans="4:4">
      <c r="D3832" s="131"/>
    </row>
    <row r="3833" spans="4:4">
      <c r="D3833" s="131"/>
    </row>
    <row r="3834" spans="4:4">
      <c r="D3834" s="131"/>
    </row>
    <row r="3835" spans="4:4">
      <c r="D3835" s="131"/>
    </row>
    <row r="3836" spans="4:4">
      <c r="D3836" s="131"/>
    </row>
    <row r="3837" spans="4:4">
      <c r="D3837" s="131"/>
    </row>
    <row r="3838" spans="4:4">
      <c r="D3838" s="131"/>
    </row>
    <row r="3839" spans="4:4">
      <c r="D3839" s="131"/>
    </row>
    <row r="3840" spans="4:4">
      <c r="D3840" s="131"/>
    </row>
    <row r="3841" spans="4:4">
      <c r="D3841" s="131"/>
    </row>
    <row r="3842" spans="4:4">
      <c r="D3842" s="131"/>
    </row>
    <row r="3843" spans="4:4">
      <c r="D3843" s="131"/>
    </row>
    <row r="3844" spans="4:4">
      <c r="D3844" s="131"/>
    </row>
    <row r="3845" spans="4:4">
      <c r="D3845" s="131"/>
    </row>
    <row r="3846" spans="4:4">
      <c r="D3846" s="131"/>
    </row>
    <row r="3847" spans="4:4">
      <c r="D3847" s="131"/>
    </row>
    <row r="3848" spans="4:4">
      <c r="D3848" s="131"/>
    </row>
    <row r="3849" spans="4:4">
      <c r="D3849" s="131"/>
    </row>
    <row r="3850" spans="4:4">
      <c r="D3850" s="131"/>
    </row>
    <row r="3851" spans="4:4">
      <c r="D3851" s="131"/>
    </row>
    <row r="3852" spans="4:4">
      <c r="D3852" s="131"/>
    </row>
    <row r="3853" spans="4:4">
      <c r="D3853" s="131"/>
    </row>
    <row r="3854" spans="4:4">
      <c r="D3854" s="131"/>
    </row>
    <row r="3855" spans="4:4">
      <c r="D3855" s="131"/>
    </row>
    <row r="3856" spans="4:4">
      <c r="D3856" s="131"/>
    </row>
    <row r="3857" spans="4:4">
      <c r="D3857" s="131"/>
    </row>
    <row r="3858" spans="4:4">
      <c r="D3858" s="131"/>
    </row>
    <row r="3859" spans="4:4">
      <c r="D3859" s="131"/>
    </row>
    <row r="3860" spans="4:4">
      <c r="D3860" s="131"/>
    </row>
    <row r="3861" spans="4:4">
      <c r="D3861" s="131"/>
    </row>
    <row r="3862" spans="4:4">
      <c r="D3862" s="131"/>
    </row>
    <row r="3863" spans="4:4">
      <c r="D3863" s="131"/>
    </row>
    <row r="3864" spans="4:4">
      <c r="D3864" s="131"/>
    </row>
    <row r="3865" spans="4:4">
      <c r="D3865" s="131"/>
    </row>
    <row r="3866" spans="4:4">
      <c r="D3866" s="131"/>
    </row>
    <row r="3867" spans="4:4">
      <c r="D3867" s="131"/>
    </row>
    <row r="3868" spans="4:4">
      <c r="D3868" s="131"/>
    </row>
    <row r="3869" spans="4:4">
      <c r="D3869" s="131"/>
    </row>
    <row r="3870" spans="4:4">
      <c r="D3870" s="131"/>
    </row>
    <row r="3871" spans="4:4">
      <c r="D3871" s="131"/>
    </row>
    <row r="3872" spans="4:4">
      <c r="D3872" s="131"/>
    </row>
    <row r="3873" spans="4:4">
      <c r="D3873" s="131"/>
    </row>
    <row r="3874" spans="4:4">
      <c r="D3874" s="131"/>
    </row>
    <row r="3875" spans="4:4">
      <c r="D3875" s="131"/>
    </row>
    <row r="3876" spans="4:4">
      <c r="D3876" s="131"/>
    </row>
    <row r="3877" spans="4:4">
      <c r="D3877" s="131"/>
    </row>
    <row r="3878" spans="4:4">
      <c r="D3878" s="131"/>
    </row>
    <row r="3879" spans="4:4">
      <c r="D3879" s="131"/>
    </row>
    <row r="3880" spans="4:4">
      <c r="D3880" s="131"/>
    </row>
    <row r="3881" spans="4:4">
      <c r="D3881" s="131"/>
    </row>
    <row r="3882" spans="4:4">
      <c r="D3882" s="131"/>
    </row>
    <row r="3883" spans="4:4">
      <c r="D3883" s="131"/>
    </row>
    <row r="3884" spans="4:4">
      <c r="D3884" s="131"/>
    </row>
    <row r="3885" spans="4:4">
      <c r="D3885" s="131"/>
    </row>
    <row r="3886" spans="4:4">
      <c r="D3886" s="131"/>
    </row>
    <row r="3887" spans="4:4">
      <c r="D3887" s="131"/>
    </row>
    <row r="3888" spans="4:4">
      <c r="D3888" s="131"/>
    </row>
    <row r="3889" spans="4:4">
      <c r="D3889" s="131"/>
    </row>
    <row r="3890" spans="4:4">
      <c r="D3890" s="131"/>
    </row>
    <row r="3891" spans="4:4">
      <c r="D3891" s="131"/>
    </row>
    <row r="3892" spans="4:4">
      <c r="D3892" s="131"/>
    </row>
    <row r="3893" spans="4:4">
      <c r="D3893" s="131"/>
    </row>
    <row r="3894" spans="4:4">
      <c r="D3894" s="131"/>
    </row>
    <row r="3895" spans="4:4">
      <c r="D3895" s="131"/>
    </row>
    <row r="3896" spans="4:4">
      <c r="D3896" s="131"/>
    </row>
    <row r="3897" spans="4:4">
      <c r="D3897" s="131"/>
    </row>
    <row r="3898" spans="4:4">
      <c r="D3898" s="131"/>
    </row>
    <row r="3899" spans="4:4">
      <c r="D3899" s="131"/>
    </row>
    <row r="3900" spans="4:4">
      <c r="D3900" s="131"/>
    </row>
    <row r="3901" spans="4:4">
      <c r="D3901" s="131"/>
    </row>
    <row r="3902" spans="4:4">
      <c r="D3902" s="131"/>
    </row>
    <row r="3903" spans="4:4">
      <c r="D3903" s="131"/>
    </row>
    <row r="3904" spans="4:4">
      <c r="D3904" s="131"/>
    </row>
    <row r="3905" spans="4:4">
      <c r="D3905" s="131"/>
    </row>
    <row r="3906" spans="4:4">
      <c r="D3906" s="131"/>
    </row>
    <row r="3907" spans="4:4">
      <c r="D3907" s="131"/>
    </row>
    <row r="3908" spans="4:4">
      <c r="D3908" s="131"/>
    </row>
    <row r="3909" spans="4:4">
      <c r="D3909" s="131"/>
    </row>
    <row r="3910" spans="4:4">
      <c r="D3910" s="131"/>
    </row>
    <row r="3911" spans="4:4">
      <c r="D3911" s="131"/>
    </row>
    <row r="3912" spans="4:4">
      <c r="D3912" s="131"/>
    </row>
    <row r="3913" spans="4:4">
      <c r="D3913" s="131"/>
    </row>
    <row r="3914" spans="4:4">
      <c r="D3914" s="131"/>
    </row>
    <row r="3915" spans="4:4">
      <c r="D3915" s="131"/>
    </row>
    <row r="3916" spans="4:4">
      <c r="D3916" s="131"/>
    </row>
    <row r="3917" spans="4:4">
      <c r="D3917" s="131"/>
    </row>
    <row r="3918" spans="4:4">
      <c r="D3918" s="131"/>
    </row>
    <row r="3919" spans="4:4">
      <c r="D3919" s="131"/>
    </row>
    <row r="3920" spans="4:4">
      <c r="D3920" s="131"/>
    </row>
    <row r="3921" spans="4:4">
      <c r="D3921" s="131"/>
    </row>
    <row r="3922" spans="4:4">
      <c r="D3922" s="131"/>
    </row>
    <row r="3923" spans="4:4">
      <c r="D3923" s="131"/>
    </row>
    <row r="3924" spans="4:4">
      <c r="D3924" s="131"/>
    </row>
    <row r="3925" spans="4:4">
      <c r="D3925" s="131"/>
    </row>
    <row r="3926" spans="4:4">
      <c r="D3926" s="131"/>
    </row>
    <row r="3927" spans="4:4">
      <c r="D3927" s="131"/>
    </row>
    <row r="3928" spans="4:4">
      <c r="D3928" s="131"/>
    </row>
    <row r="3929" spans="4:4">
      <c r="D3929" s="131"/>
    </row>
    <row r="3930" spans="4:4">
      <c r="D3930" s="131"/>
    </row>
    <row r="3931" spans="4:4">
      <c r="D3931" s="131"/>
    </row>
    <row r="3932" spans="4:4">
      <c r="D3932" s="131"/>
    </row>
    <row r="3933" spans="4:4">
      <c r="D3933" s="131"/>
    </row>
    <row r="3934" spans="4:4">
      <c r="D3934" s="131"/>
    </row>
    <row r="3935" spans="4:4">
      <c r="D3935" s="131"/>
    </row>
    <row r="3936" spans="4:4">
      <c r="D3936" s="131"/>
    </row>
    <row r="3937" spans="4:4">
      <c r="D3937" s="131"/>
    </row>
    <row r="3938" spans="4:4">
      <c r="D3938" s="131"/>
    </row>
    <row r="3939" spans="4:4">
      <c r="D3939" s="131"/>
    </row>
    <row r="3940" spans="4:4">
      <c r="D3940" s="131"/>
    </row>
    <row r="3941" spans="4:4">
      <c r="D3941" s="131"/>
    </row>
    <row r="3942" spans="4:4">
      <c r="D3942" s="131"/>
    </row>
    <row r="3943" spans="4:4">
      <c r="D3943" s="131"/>
    </row>
    <row r="3944" spans="4:4">
      <c r="D3944" s="131"/>
    </row>
    <row r="3945" spans="4:4">
      <c r="D3945" s="131"/>
    </row>
    <row r="3946" spans="4:4">
      <c r="D3946" s="131"/>
    </row>
    <row r="3947" spans="4:4">
      <c r="D3947" s="131"/>
    </row>
    <row r="3948" spans="4:4">
      <c r="D3948" s="131"/>
    </row>
    <row r="3949" spans="4:4">
      <c r="D3949" s="131"/>
    </row>
    <row r="3950" spans="4:4">
      <c r="D3950" s="131"/>
    </row>
    <row r="3951" spans="4:4">
      <c r="D3951" s="131"/>
    </row>
    <row r="3952" spans="4:4">
      <c r="D3952" s="131"/>
    </row>
    <row r="3953" spans="4:4">
      <c r="D3953" s="131"/>
    </row>
    <row r="3954" spans="4:4">
      <c r="D3954" s="131"/>
    </row>
    <row r="3955" spans="4:4">
      <c r="D3955" s="131"/>
    </row>
    <row r="3956" spans="4:4">
      <c r="D3956" s="131"/>
    </row>
    <row r="3957" spans="4:4">
      <c r="D3957" s="131"/>
    </row>
    <row r="3958" spans="4:4">
      <c r="D3958" s="131"/>
    </row>
    <row r="3959" spans="4:4">
      <c r="D3959" s="131"/>
    </row>
    <row r="3960" spans="4:4">
      <c r="D3960" s="131"/>
    </row>
    <row r="3961" spans="4:4">
      <c r="D3961" s="131"/>
    </row>
    <row r="3962" spans="4:4">
      <c r="D3962" s="131"/>
    </row>
    <row r="3963" spans="4:4">
      <c r="D3963" s="131"/>
    </row>
    <row r="3964" spans="4:4">
      <c r="D3964" s="131"/>
    </row>
    <row r="3965" spans="4:4">
      <c r="D3965" s="131"/>
    </row>
    <row r="3966" spans="4:4">
      <c r="D3966" s="131"/>
    </row>
    <row r="3967" spans="4:4">
      <c r="D3967" s="131"/>
    </row>
    <row r="3968" spans="4:4">
      <c r="D3968" s="131"/>
    </row>
    <row r="3969" spans="4:4">
      <c r="D3969" s="131"/>
    </row>
    <row r="3970" spans="4:4">
      <c r="D3970" s="131"/>
    </row>
    <row r="3971" spans="4:4">
      <c r="D3971" s="131"/>
    </row>
    <row r="3972" spans="4:4">
      <c r="D3972" s="131"/>
    </row>
    <row r="3973" spans="4:4">
      <c r="D3973" s="131"/>
    </row>
    <row r="3974" spans="4:4">
      <c r="D3974" s="131"/>
    </row>
    <row r="3975" spans="4:4">
      <c r="D3975" s="131"/>
    </row>
    <row r="3976" spans="4:4">
      <c r="D3976" s="131"/>
    </row>
    <row r="3977" spans="4:4">
      <c r="D3977" s="131"/>
    </row>
    <row r="3978" spans="4:4">
      <c r="D3978" s="131"/>
    </row>
    <row r="3979" spans="4:4">
      <c r="D3979" s="131"/>
    </row>
    <row r="3980" spans="4:4">
      <c r="D3980" s="131"/>
    </row>
    <row r="3981" spans="4:4">
      <c r="D3981" s="131"/>
    </row>
    <row r="3982" spans="4:4">
      <c r="D3982" s="131"/>
    </row>
    <row r="3983" spans="4:4">
      <c r="D3983" s="131"/>
    </row>
    <row r="3984" spans="4:4">
      <c r="D3984" s="131"/>
    </row>
    <row r="3985" spans="4:4">
      <c r="D3985" s="131"/>
    </row>
    <row r="3986" spans="4:4">
      <c r="D3986" s="131"/>
    </row>
    <row r="3987" spans="4:4">
      <c r="D3987" s="131"/>
    </row>
    <row r="3988" spans="4:4">
      <c r="D3988" s="131"/>
    </row>
    <row r="3989" spans="4:4">
      <c r="D3989" s="131"/>
    </row>
    <row r="3990" spans="4:4">
      <c r="D3990" s="131"/>
    </row>
    <row r="3991" spans="4:4">
      <c r="D3991" s="131"/>
    </row>
    <row r="3992" spans="4:4">
      <c r="D3992" s="131"/>
    </row>
    <row r="3993" spans="4:4">
      <c r="D3993" s="131"/>
    </row>
    <row r="3994" spans="4:4">
      <c r="D3994" s="131"/>
    </row>
    <row r="3995" spans="4:4">
      <c r="D3995" s="131"/>
    </row>
    <row r="3996" spans="4:4">
      <c r="D3996" s="131"/>
    </row>
    <row r="3997" spans="4:4">
      <c r="D3997" s="131"/>
    </row>
    <row r="3998" spans="4:4">
      <c r="D3998" s="131"/>
    </row>
    <row r="3999" spans="4:4">
      <c r="D3999" s="131"/>
    </row>
    <row r="4000" spans="4:4">
      <c r="D4000" s="131"/>
    </row>
    <row r="4001" spans="4:4">
      <c r="D4001" s="131"/>
    </row>
    <row r="4002" spans="4:4">
      <c r="D4002" s="131"/>
    </row>
    <row r="4003" spans="4:4">
      <c r="D4003" s="131"/>
    </row>
    <row r="4004" spans="4:4">
      <c r="D4004" s="131"/>
    </row>
    <row r="4005" spans="4:4">
      <c r="D4005" s="131"/>
    </row>
    <row r="4006" spans="4:4">
      <c r="D4006" s="131"/>
    </row>
    <row r="4007" spans="4:4">
      <c r="D4007" s="131"/>
    </row>
    <row r="4008" spans="4:4">
      <c r="D4008" s="131"/>
    </row>
    <row r="4009" spans="4:4">
      <c r="D4009" s="131"/>
    </row>
    <row r="4010" spans="4:4">
      <c r="D4010" s="131"/>
    </row>
    <row r="4011" spans="4:4">
      <c r="D4011" s="131"/>
    </row>
    <row r="4012" spans="4:4">
      <c r="D4012" s="131"/>
    </row>
    <row r="4013" spans="4:4">
      <c r="D4013" s="131"/>
    </row>
    <row r="4014" spans="4:4">
      <c r="D4014" s="131"/>
    </row>
    <row r="4015" spans="4:4">
      <c r="D4015" s="131"/>
    </row>
    <row r="4016" spans="4:4">
      <c r="D4016" s="131"/>
    </row>
    <row r="4017" spans="4:4">
      <c r="D4017" s="131"/>
    </row>
    <row r="4018" spans="4:4">
      <c r="D4018" s="131"/>
    </row>
    <row r="4019" spans="4:4">
      <c r="D4019" s="131"/>
    </row>
    <row r="4020" spans="4:4">
      <c r="D4020" s="131"/>
    </row>
    <row r="4021" spans="4:4">
      <c r="D4021" s="131"/>
    </row>
    <row r="4022" spans="4:4">
      <c r="D4022" s="131"/>
    </row>
    <row r="4023" spans="4:4">
      <c r="D4023" s="131"/>
    </row>
    <row r="4024" spans="4:4">
      <c r="D4024" s="131"/>
    </row>
    <row r="4025" spans="4:4">
      <c r="D4025" s="131"/>
    </row>
    <row r="4026" spans="4:4">
      <c r="D4026" s="131"/>
    </row>
    <row r="4027" spans="4:4">
      <c r="D4027" s="131"/>
    </row>
    <row r="4028" spans="4:4">
      <c r="D4028" s="131"/>
    </row>
    <row r="4029" spans="4:4">
      <c r="D4029" s="131"/>
    </row>
    <row r="4030" spans="4:4">
      <c r="D4030" s="131"/>
    </row>
    <row r="4031" spans="4:4">
      <c r="D4031" s="131"/>
    </row>
    <row r="4032" spans="4:4">
      <c r="D4032" s="131"/>
    </row>
    <row r="4033" spans="4:4">
      <c r="D4033" s="131"/>
    </row>
    <row r="4034" spans="4:4">
      <c r="D4034" s="131"/>
    </row>
    <row r="4035" spans="4:4">
      <c r="D4035" s="131"/>
    </row>
    <row r="4036" spans="4:4">
      <c r="D4036" s="131"/>
    </row>
    <row r="4037" spans="4:4">
      <c r="D4037" s="131"/>
    </row>
    <row r="4038" spans="4:4">
      <c r="D4038" s="131"/>
    </row>
    <row r="4039" spans="4:4">
      <c r="D4039" s="131"/>
    </row>
    <row r="4040" spans="4:4">
      <c r="D4040" s="131"/>
    </row>
    <row r="4041" spans="4:4">
      <c r="D4041" s="131"/>
    </row>
    <row r="4042" spans="4:4">
      <c r="D4042" s="131"/>
    </row>
    <row r="4043" spans="4:4">
      <c r="D4043" s="131"/>
    </row>
    <row r="4044" spans="4:4">
      <c r="D4044" s="131"/>
    </row>
    <row r="4045" spans="4:4">
      <c r="D4045" s="131"/>
    </row>
    <row r="4046" spans="4:4">
      <c r="D4046" s="131"/>
    </row>
    <row r="4047" spans="4:4">
      <c r="D4047" s="131"/>
    </row>
    <row r="4048" spans="4:4">
      <c r="D4048" s="131"/>
    </row>
    <row r="4049" spans="4:4">
      <c r="D4049" s="131"/>
    </row>
    <row r="4050" spans="4:4">
      <c r="D4050" s="131"/>
    </row>
    <row r="4051" spans="4:4">
      <c r="D4051" s="131"/>
    </row>
    <row r="4052" spans="4:4">
      <c r="D4052" s="131"/>
    </row>
    <row r="4053" spans="4:4">
      <c r="D4053" s="131"/>
    </row>
    <row r="4054" spans="4:4">
      <c r="D4054" s="131"/>
    </row>
    <row r="4055" spans="4:4">
      <c r="D4055" s="131"/>
    </row>
    <row r="4056" spans="4:4">
      <c r="D4056" s="131"/>
    </row>
    <row r="4057" spans="4:4">
      <c r="D4057" s="131"/>
    </row>
    <row r="4058" spans="4:4">
      <c r="D4058" s="131"/>
    </row>
    <row r="4059" spans="4:4">
      <c r="D4059" s="131"/>
    </row>
    <row r="4060" spans="4:4">
      <c r="D4060" s="131"/>
    </row>
    <row r="4061" spans="4:4">
      <c r="D4061" s="131"/>
    </row>
    <row r="4062" spans="4:4">
      <c r="D4062" s="131"/>
    </row>
    <row r="4063" spans="4:4">
      <c r="D4063" s="131"/>
    </row>
    <row r="4064" spans="4:4">
      <c r="D4064" s="131"/>
    </row>
    <row r="4065" spans="4:4">
      <c r="D4065" s="131"/>
    </row>
    <row r="4066" spans="4:4">
      <c r="D4066" s="131"/>
    </row>
    <row r="4067" spans="4:4">
      <c r="D4067" s="131"/>
    </row>
    <row r="4068" spans="4:4">
      <c r="D4068" s="131"/>
    </row>
    <row r="4069" spans="4:4">
      <c r="D4069" s="131"/>
    </row>
    <row r="4070" spans="4:4">
      <c r="D4070" s="131"/>
    </row>
    <row r="4071" spans="4:4">
      <c r="D4071" s="131"/>
    </row>
    <row r="4072" spans="4:4">
      <c r="D4072" s="131"/>
    </row>
    <row r="4073" spans="4:4">
      <c r="D4073" s="131"/>
    </row>
    <row r="4074" spans="4:4">
      <c r="D4074" s="131"/>
    </row>
    <row r="4075" spans="4:4">
      <c r="D4075" s="131"/>
    </row>
    <row r="4076" spans="4:4">
      <c r="D4076" s="131"/>
    </row>
    <row r="4077" spans="4:4">
      <c r="D4077" s="131"/>
    </row>
    <row r="4078" spans="4:4">
      <c r="D4078" s="131"/>
    </row>
    <row r="4079" spans="4:4">
      <c r="D4079" s="131"/>
    </row>
    <row r="4080" spans="4:4">
      <c r="D4080" s="131"/>
    </row>
    <row r="4081" spans="4:4">
      <c r="D4081" s="131"/>
    </row>
    <row r="4082" spans="4:4">
      <c r="D4082" s="131"/>
    </row>
    <row r="4083" spans="4:4">
      <c r="D4083" s="131"/>
    </row>
    <row r="4084" spans="4:4">
      <c r="D4084" s="131"/>
    </row>
    <row r="4085" spans="4:4">
      <c r="D4085" s="131"/>
    </row>
    <row r="4086" spans="4:4">
      <c r="D4086" s="131"/>
    </row>
    <row r="4087" spans="4:4">
      <c r="D4087" s="131"/>
    </row>
    <row r="4088" spans="4:4">
      <c r="D4088" s="131"/>
    </row>
    <row r="4089" spans="4:4">
      <c r="D4089" s="131"/>
    </row>
    <row r="4090" spans="4:4">
      <c r="D4090" s="131"/>
    </row>
    <row r="4091" spans="4:4">
      <c r="D4091" s="131"/>
    </row>
    <row r="4092" spans="4:4">
      <c r="D4092" s="131"/>
    </row>
    <row r="4093" spans="4:4">
      <c r="D4093" s="131"/>
    </row>
    <row r="4094" spans="4:4">
      <c r="D4094" s="131"/>
    </row>
    <row r="4095" spans="4:4">
      <c r="D4095" s="131"/>
    </row>
    <row r="4096" spans="4:4">
      <c r="D4096" s="131"/>
    </row>
    <row r="4097" spans="4:4">
      <c r="D4097" s="131"/>
    </row>
    <row r="4098" spans="4:4">
      <c r="D4098" s="131"/>
    </row>
    <row r="4099" spans="4:4">
      <c r="D4099" s="131"/>
    </row>
    <row r="4100" spans="4:4">
      <c r="D4100" s="131"/>
    </row>
    <row r="4101" spans="4:4">
      <c r="D4101" s="131"/>
    </row>
    <row r="4102" spans="4:4">
      <c r="D4102" s="131"/>
    </row>
    <row r="4103" spans="4:4">
      <c r="D4103" s="131"/>
    </row>
    <row r="4104" spans="4:4">
      <c r="D4104" s="131"/>
    </row>
    <row r="4105" spans="4:4">
      <c r="D4105" s="131"/>
    </row>
    <row r="4106" spans="4:4">
      <c r="D4106" s="131"/>
    </row>
    <row r="4107" spans="4:4">
      <c r="D4107" s="131"/>
    </row>
    <row r="4108" spans="4:4">
      <c r="D4108" s="131"/>
    </row>
    <row r="4109" spans="4:4">
      <c r="D4109" s="131"/>
    </row>
    <row r="4110" spans="4:4">
      <c r="D4110" s="131"/>
    </row>
    <row r="4111" spans="4:4">
      <c r="D4111" s="131"/>
    </row>
    <row r="4112" spans="4:4">
      <c r="D4112" s="131"/>
    </row>
    <row r="4113" spans="4:4">
      <c r="D4113" s="131"/>
    </row>
    <row r="4114" spans="4:4">
      <c r="D4114" s="131"/>
    </row>
    <row r="4115" spans="4:4">
      <c r="D4115" s="131"/>
    </row>
    <row r="4116" spans="4:4">
      <c r="D4116" s="131"/>
    </row>
    <row r="4117" spans="4:4">
      <c r="D4117" s="131"/>
    </row>
    <row r="4118" spans="4:4">
      <c r="D4118" s="131"/>
    </row>
    <row r="4119" spans="4:4">
      <c r="D4119" s="131"/>
    </row>
    <row r="4120" spans="4:4">
      <c r="D4120" s="131"/>
    </row>
    <row r="4121" spans="4:4">
      <c r="D4121" s="131"/>
    </row>
    <row r="4122" spans="4:4">
      <c r="D4122" s="131"/>
    </row>
    <row r="4123" spans="4:4">
      <c r="D4123" s="131"/>
    </row>
    <row r="4124" spans="4:4">
      <c r="D4124" s="131"/>
    </row>
    <row r="4125" spans="4:4">
      <c r="D4125" s="131"/>
    </row>
    <row r="4126" spans="4:4">
      <c r="D4126" s="131"/>
    </row>
    <row r="4127" spans="4:4">
      <c r="D4127" s="131"/>
    </row>
    <row r="4128" spans="4:4">
      <c r="D4128" s="131"/>
    </row>
    <row r="4129" spans="4:4">
      <c r="D4129" s="131"/>
    </row>
    <row r="4130" spans="4:4">
      <c r="D4130" s="131"/>
    </row>
    <row r="4131" spans="4:4">
      <c r="D4131" s="131"/>
    </row>
    <row r="4132" spans="4:4">
      <c r="D4132" s="131"/>
    </row>
    <row r="4133" spans="4:4">
      <c r="D4133" s="131"/>
    </row>
    <row r="4134" spans="4:4">
      <c r="D4134" s="131"/>
    </row>
    <row r="4135" spans="4:4">
      <c r="D4135" s="131"/>
    </row>
    <row r="4136" spans="4:4">
      <c r="D4136" s="131"/>
    </row>
    <row r="4137" spans="4:4">
      <c r="D4137" s="131"/>
    </row>
    <row r="4138" spans="4:4">
      <c r="D4138" s="131"/>
    </row>
    <row r="4139" spans="4:4">
      <c r="D4139" s="131"/>
    </row>
    <row r="4140" spans="4:4">
      <c r="D4140" s="131"/>
    </row>
    <row r="4141" spans="4:4">
      <c r="D4141" s="131"/>
    </row>
    <row r="4142" spans="4:4">
      <c r="D4142" s="131"/>
    </row>
    <row r="4143" spans="4:4">
      <c r="D4143" s="131"/>
    </row>
    <row r="4144" spans="4:4">
      <c r="D4144" s="131"/>
    </row>
    <row r="4145" spans="4:4">
      <c r="D4145" s="131"/>
    </row>
    <row r="4146" spans="4:4">
      <c r="D4146" s="131"/>
    </row>
    <row r="4147" spans="4:4">
      <c r="D4147" s="131"/>
    </row>
    <row r="4148" spans="4:4">
      <c r="D4148" s="131"/>
    </row>
    <row r="4149" spans="4:4">
      <c r="D4149" s="131"/>
    </row>
    <row r="4150" spans="4:4">
      <c r="D4150" s="131"/>
    </row>
    <row r="4151" spans="4:4">
      <c r="D4151" s="131"/>
    </row>
    <row r="4152" spans="4:4">
      <c r="D4152" s="131"/>
    </row>
    <row r="4153" spans="4:4">
      <c r="D4153" s="131"/>
    </row>
    <row r="4154" spans="4:4">
      <c r="D4154" s="131"/>
    </row>
    <row r="4155" spans="4:4">
      <c r="D4155" s="131"/>
    </row>
    <row r="4156" spans="4:4">
      <c r="D4156" s="131"/>
    </row>
    <row r="4157" spans="4:4">
      <c r="D4157" s="131"/>
    </row>
    <row r="4158" spans="4:4">
      <c r="D4158" s="131"/>
    </row>
    <row r="4159" spans="4:4">
      <c r="D4159" s="131"/>
    </row>
    <row r="4160" spans="4:4">
      <c r="D4160" s="131"/>
    </row>
    <row r="4161" spans="4:4">
      <c r="D4161" s="131"/>
    </row>
    <row r="4162" spans="4:4">
      <c r="D4162" s="131"/>
    </row>
    <row r="4163" spans="4:4">
      <c r="D4163" s="131"/>
    </row>
    <row r="4164" spans="4:4">
      <c r="D4164" s="131"/>
    </row>
    <row r="4165" spans="4:4">
      <c r="D4165" s="131"/>
    </row>
    <row r="4166" spans="4:4">
      <c r="D4166" s="131"/>
    </row>
    <row r="4167" spans="4:4">
      <c r="D4167" s="131"/>
    </row>
    <row r="4168" spans="4:4">
      <c r="D4168" s="131"/>
    </row>
    <row r="4169" spans="4:4">
      <c r="D4169" s="131"/>
    </row>
    <row r="4170" spans="4:4">
      <c r="D4170" s="131"/>
    </row>
    <row r="4171" spans="4:4">
      <c r="D4171" s="131"/>
    </row>
    <row r="4172" spans="4:4">
      <c r="D4172" s="131"/>
    </row>
    <row r="4173" spans="4:4">
      <c r="D4173" s="131"/>
    </row>
    <row r="4174" spans="4:4">
      <c r="D4174" s="131"/>
    </row>
    <row r="4175" spans="4:4">
      <c r="D4175" s="131"/>
    </row>
    <row r="4176" spans="4:4">
      <c r="D4176" s="131"/>
    </row>
    <row r="4177" spans="4:4">
      <c r="D4177" s="131"/>
    </row>
    <row r="4178" spans="4:4">
      <c r="D4178" s="131"/>
    </row>
    <row r="4179" spans="4:4">
      <c r="D4179" s="131"/>
    </row>
    <row r="4180" spans="4:4">
      <c r="D4180" s="131"/>
    </row>
    <row r="4181" spans="4:4">
      <c r="D4181" s="131"/>
    </row>
    <row r="4182" spans="4:4">
      <c r="D4182" s="131"/>
    </row>
    <row r="4183" spans="4:4">
      <c r="D4183" s="131"/>
    </row>
    <row r="4184" spans="4:4">
      <c r="D4184" s="131"/>
    </row>
    <row r="4185" spans="4:4">
      <c r="D4185" s="131"/>
    </row>
    <row r="4186" spans="4:4">
      <c r="D4186" s="131"/>
    </row>
    <row r="4187" spans="4:4">
      <c r="D4187" s="131"/>
    </row>
    <row r="4188" spans="4:4">
      <c r="D4188" s="131"/>
    </row>
    <row r="4189" spans="4:4">
      <c r="D4189" s="131"/>
    </row>
    <row r="4190" spans="4:4">
      <c r="D4190" s="131"/>
    </row>
    <row r="4191" spans="4:4">
      <c r="D4191" s="131"/>
    </row>
    <row r="4192" spans="4:4">
      <c r="D4192" s="131"/>
    </row>
    <row r="4193" spans="4:4">
      <c r="D4193" s="131"/>
    </row>
    <row r="4194" spans="4:4">
      <c r="D4194" s="131"/>
    </row>
    <row r="4195" spans="4:4">
      <c r="D4195" s="131"/>
    </row>
    <row r="4196" spans="4:4">
      <c r="D4196" s="131"/>
    </row>
    <row r="4197" spans="4:4">
      <c r="D4197" s="131"/>
    </row>
    <row r="4198" spans="4:4">
      <c r="D4198" s="131"/>
    </row>
    <row r="4199" spans="4:4">
      <c r="D4199" s="131"/>
    </row>
    <row r="4200" spans="4:4">
      <c r="D4200" s="131"/>
    </row>
    <row r="4201" spans="4:4">
      <c r="D4201" s="131"/>
    </row>
    <row r="4202" spans="4:4">
      <c r="D4202" s="131"/>
    </row>
    <row r="4203" spans="4:4">
      <c r="D4203" s="131"/>
    </row>
    <row r="4204" spans="4:4">
      <c r="D4204" s="131"/>
    </row>
    <row r="4205" spans="4:4">
      <c r="D4205" s="131"/>
    </row>
    <row r="4206" spans="4:4">
      <c r="D4206" s="131"/>
    </row>
    <row r="4207" spans="4:4">
      <c r="D4207" s="131"/>
    </row>
    <row r="4208" spans="4:4">
      <c r="D4208" s="131"/>
    </row>
    <row r="4209" spans="4:4">
      <c r="D4209" s="131"/>
    </row>
    <row r="4210" spans="4:4">
      <c r="D4210" s="131"/>
    </row>
    <row r="4211" spans="4:4">
      <c r="D4211" s="131"/>
    </row>
    <row r="4212" spans="4:4">
      <c r="D4212" s="131"/>
    </row>
    <row r="4213" spans="4:4">
      <c r="D4213" s="131"/>
    </row>
    <row r="4214" spans="4:4">
      <c r="D4214" s="131"/>
    </row>
    <row r="4215" spans="4:4">
      <c r="D4215" s="131"/>
    </row>
    <row r="4216" spans="4:4">
      <c r="D4216" s="131"/>
    </row>
    <row r="4217" spans="4:4">
      <c r="D4217" s="131"/>
    </row>
    <row r="4218" spans="4:4">
      <c r="D4218" s="131"/>
    </row>
    <row r="4219" spans="4:4">
      <c r="D4219" s="131"/>
    </row>
    <row r="4220" spans="4:4">
      <c r="D4220" s="131"/>
    </row>
    <row r="4221" spans="4:4">
      <c r="D4221" s="131"/>
    </row>
    <row r="4222" spans="4:4">
      <c r="D4222" s="131"/>
    </row>
    <row r="4223" spans="4:4">
      <c r="D4223" s="131"/>
    </row>
    <row r="4224" spans="4:4">
      <c r="D4224" s="131"/>
    </row>
    <row r="4225" spans="4:4">
      <c r="D4225" s="131"/>
    </row>
    <row r="4226" spans="4:4">
      <c r="D4226" s="131"/>
    </row>
    <row r="4227" spans="4:4">
      <c r="D4227" s="131"/>
    </row>
    <row r="4228" spans="4:4">
      <c r="D4228" s="131"/>
    </row>
    <row r="4229" spans="4:4">
      <c r="D4229" s="131"/>
    </row>
    <row r="4230" spans="4:4">
      <c r="D4230" s="131"/>
    </row>
    <row r="4231" spans="4:4">
      <c r="D4231" s="131"/>
    </row>
    <row r="4232" spans="4:4">
      <c r="D4232" s="131"/>
    </row>
    <row r="4233" spans="4:4">
      <c r="D4233" s="131"/>
    </row>
    <row r="4234" spans="4:4">
      <c r="D4234" s="131"/>
    </row>
    <row r="4235" spans="4:4">
      <c r="D4235" s="131"/>
    </row>
    <row r="4236" spans="4:4">
      <c r="D4236" s="131"/>
    </row>
    <row r="4237" spans="4:4">
      <c r="D4237" s="131"/>
    </row>
    <row r="4238" spans="4:4">
      <c r="D4238" s="131"/>
    </row>
    <row r="4239" spans="4:4">
      <c r="D4239" s="131"/>
    </row>
    <row r="4240" spans="4:4">
      <c r="D4240" s="131"/>
    </row>
    <row r="4241" spans="4:4">
      <c r="D4241" s="131"/>
    </row>
    <row r="4242" spans="4:4">
      <c r="D4242" s="131"/>
    </row>
    <row r="4243" spans="4:4">
      <c r="D4243" s="131"/>
    </row>
    <row r="4244" spans="4:4">
      <c r="D4244" s="131"/>
    </row>
    <row r="4245" spans="4:4">
      <c r="D4245" s="131"/>
    </row>
    <row r="4246" spans="4:4">
      <c r="D4246" s="131"/>
    </row>
    <row r="4247" spans="4:4">
      <c r="D4247" s="131"/>
    </row>
    <row r="4248" spans="4:4">
      <c r="D4248" s="131"/>
    </row>
    <row r="4249" spans="4:4">
      <c r="D4249" s="131"/>
    </row>
    <row r="4250" spans="4:4">
      <c r="D4250" s="131"/>
    </row>
    <row r="4251" spans="4:4">
      <c r="D4251" s="131"/>
    </row>
    <row r="4252" spans="4:4">
      <c r="D4252" s="131"/>
    </row>
    <row r="4253" spans="4:4">
      <c r="D4253" s="131"/>
    </row>
    <row r="4254" spans="4:4">
      <c r="D4254" s="131"/>
    </row>
    <row r="4255" spans="4:4">
      <c r="D4255" s="131"/>
    </row>
    <row r="4256" spans="4:4">
      <c r="D4256" s="131"/>
    </row>
    <row r="4257" spans="4:4">
      <c r="D4257" s="131"/>
    </row>
    <row r="4258" spans="4:4">
      <c r="D4258" s="131"/>
    </row>
    <row r="4259" spans="4:4">
      <c r="D4259" s="131"/>
    </row>
    <row r="4260" spans="4:4">
      <c r="D4260" s="131"/>
    </row>
    <row r="4261" spans="4:4">
      <c r="D4261" s="131"/>
    </row>
    <row r="4262" spans="4:4">
      <c r="D4262" s="131"/>
    </row>
    <row r="4263" spans="4:4">
      <c r="D4263" s="131"/>
    </row>
    <row r="4264" spans="4:4">
      <c r="D4264" s="131"/>
    </row>
    <row r="4265" spans="4:4">
      <c r="D4265" s="131"/>
    </row>
    <row r="4266" spans="4:4">
      <c r="D4266" s="131"/>
    </row>
    <row r="4267" spans="4:4">
      <c r="D4267" s="131"/>
    </row>
    <row r="4268" spans="4:4">
      <c r="D4268" s="131"/>
    </row>
    <row r="4269" spans="4:4">
      <c r="D4269" s="131"/>
    </row>
    <row r="4270" spans="4:4">
      <c r="D4270" s="131"/>
    </row>
    <row r="4271" spans="4:4">
      <c r="D4271" s="131"/>
    </row>
    <row r="4272" spans="4:4">
      <c r="D4272" s="131"/>
    </row>
    <row r="4273" spans="4:4">
      <c r="D4273" s="131"/>
    </row>
    <row r="4274" spans="4:4">
      <c r="D4274" s="131"/>
    </row>
    <row r="4275" spans="4:4">
      <c r="D4275" s="131"/>
    </row>
    <row r="4276" spans="4:4">
      <c r="D4276" s="131"/>
    </row>
    <row r="4277" spans="4:4">
      <c r="D4277" s="131"/>
    </row>
    <row r="4278" spans="4:4">
      <c r="D4278" s="131"/>
    </row>
    <row r="4279" spans="4:4">
      <c r="D4279" s="131"/>
    </row>
    <row r="4280" spans="4:4">
      <c r="D4280" s="131"/>
    </row>
    <row r="4281" spans="4:4">
      <c r="D4281" s="131"/>
    </row>
    <row r="4282" spans="4:4">
      <c r="D4282" s="131"/>
    </row>
    <row r="4283" spans="4:4">
      <c r="D4283" s="131"/>
    </row>
    <row r="4284" spans="4:4">
      <c r="D4284" s="131"/>
    </row>
    <row r="4285" spans="4:4">
      <c r="D4285" s="131"/>
    </row>
    <row r="4286" spans="4:4">
      <c r="D4286" s="131"/>
    </row>
    <row r="4287" spans="4:4">
      <c r="D4287" s="131"/>
    </row>
    <row r="4288" spans="4:4">
      <c r="D4288" s="131"/>
    </row>
    <row r="4289" spans="4:4">
      <c r="D4289" s="131"/>
    </row>
    <row r="4290" spans="4:4">
      <c r="D4290" s="131"/>
    </row>
    <row r="4291" spans="4:4">
      <c r="D4291" s="131"/>
    </row>
    <row r="4292" spans="4:4">
      <c r="D4292" s="131"/>
    </row>
    <row r="4293" spans="4:4">
      <c r="D4293" s="131"/>
    </row>
    <row r="4294" spans="4:4">
      <c r="D4294" s="131"/>
    </row>
    <row r="4295" spans="4:4">
      <c r="D4295" s="131"/>
    </row>
    <row r="4296" spans="4:4">
      <c r="D4296" s="131"/>
    </row>
    <row r="4297" spans="4:4">
      <c r="D4297" s="131"/>
    </row>
    <row r="4298" spans="4:4">
      <c r="D4298" s="131"/>
    </row>
    <row r="4299" spans="4:4">
      <c r="D4299" s="131"/>
    </row>
    <row r="4300" spans="4:4">
      <c r="D4300" s="131"/>
    </row>
    <row r="4301" spans="4:4">
      <c r="D4301" s="131"/>
    </row>
    <row r="4302" spans="4:4">
      <c r="D4302" s="131"/>
    </row>
    <row r="4303" spans="4:4">
      <c r="D4303" s="131"/>
    </row>
    <row r="4304" spans="4:4">
      <c r="D4304" s="131"/>
    </row>
    <row r="4305" spans="4:4">
      <c r="D4305" s="131"/>
    </row>
    <row r="4306" spans="4:4">
      <c r="D4306" s="131"/>
    </row>
    <row r="4307" spans="4:4">
      <c r="D4307" s="131"/>
    </row>
    <row r="4308" spans="4:4">
      <c r="D4308" s="131"/>
    </row>
    <row r="4309" spans="4:4">
      <c r="D4309" s="131"/>
    </row>
    <row r="4310" spans="4:4">
      <c r="D4310" s="131"/>
    </row>
    <row r="4311" spans="4:4">
      <c r="D4311" s="131"/>
    </row>
    <row r="4312" spans="4:4">
      <c r="D4312" s="131"/>
    </row>
    <row r="4313" spans="4:4">
      <c r="D4313" s="131"/>
    </row>
    <row r="4314" spans="4:4">
      <c r="D4314" s="131"/>
    </row>
    <row r="4315" spans="4:4">
      <c r="D4315" s="131"/>
    </row>
    <row r="4316" spans="4:4">
      <c r="D4316" s="131"/>
    </row>
    <row r="4317" spans="4:4">
      <c r="D4317" s="131"/>
    </row>
    <row r="4318" spans="4:4">
      <c r="D4318" s="131"/>
    </row>
    <row r="4319" spans="4:4">
      <c r="D4319" s="131"/>
    </row>
    <row r="4320" spans="4:4">
      <c r="D4320" s="131"/>
    </row>
    <row r="4321" spans="4:4">
      <c r="D4321" s="131"/>
    </row>
    <row r="4322" spans="4:4">
      <c r="D4322" s="131"/>
    </row>
    <row r="4323" spans="4:4">
      <c r="D4323" s="131"/>
    </row>
    <row r="4324" spans="4:4">
      <c r="D4324" s="131"/>
    </row>
    <row r="4325" spans="4:4">
      <c r="D4325" s="131"/>
    </row>
    <row r="4326" spans="4:4">
      <c r="D4326" s="131"/>
    </row>
    <row r="4327" spans="4:4">
      <c r="D4327" s="131"/>
    </row>
    <row r="4328" spans="4:4">
      <c r="D4328" s="131"/>
    </row>
    <row r="4329" spans="4:4">
      <c r="D4329" s="131"/>
    </row>
    <row r="4330" spans="4:4">
      <c r="D4330" s="131"/>
    </row>
    <row r="4331" spans="4:4">
      <c r="D4331" s="131"/>
    </row>
    <row r="4332" spans="4:4">
      <c r="D4332" s="131"/>
    </row>
    <row r="4333" spans="4:4">
      <c r="D4333" s="131"/>
    </row>
    <row r="4334" spans="4:4">
      <c r="D4334" s="131"/>
    </row>
    <row r="4335" spans="4:4">
      <c r="D4335" s="131"/>
    </row>
    <row r="4336" spans="4:4">
      <c r="D4336" s="131"/>
    </row>
    <row r="4337" spans="4:4">
      <c r="D4337" s="131"/>
    </row>
    <row r="4338" spans="4:4">
      <c r="D4338" s="131"/>
    </row>
    <row r="4339" spans="4:4">
      <c r="D4339" s="131"/>
    </row>
    <row r="4340" spans="4:4">
      <c r="D4340" s="131"/>
    </row>
    <row r="4341" spans="4:4">
      <c r="D4341" s="131"/>
    </row>
    <row r="4342" spans="4:4">
      <c r="D4342" s="131"/>
    </row>
    <row r="4343" spans="4:4">
      <c r="D4343" s="131"/>
    </row>
    <row r="4344" spans="4:4">
      <c r="D4344" s="131"/>
    </row>
    <row r="4345" spans="4:4">
      <c r="D4345" s="131"/>
    </row>
    <row r="4346" spans="4:4">
      <c r="D4346" s="131"/>
    </row>
    <row r="4347" spans="4:4">
      <c r="D4347" s="131"/>
    </row>
    <row r="4348" spans="4:4">
      <c r="D4348" s="131"/>
    </row>
    <row r="4349" spans="4:4">
      <c r="D4349" s="131"/>
    </row>
    <row r="4350" spans="4:4">
      <c r="D4350" s="131"/>
    </row>
    <row r="4351" spans="4:4">
      <c r="D4351" s="131"/>
    </row>
    <row r="4352" spans="4:4">
      <c r="D4352" s="131"/>
    </row>
    <row r="4353" spans="4:4">
      <c r="D4353" s="131"/>
    </row>
    <row r="4354" spans="4:4">
      <c r="D4354" s="131"/>
    </row>
    <row r="4355" spans="4:4">
      <c r="D4355" s="131"/>
    </row>
    <row r="4356" spans="4:4">
      <c r="D4356" s="131"/>
    </row>
    <row r="4357" spans="4:4">
      <c r="D4357" s="131"/>
    </row>
    <row r="4358" spans="4:4">
      <c r="D4358" s="131"/>
    </row>
    <row r="4359" spans="4:4">
      <c r="D4359" s="131"/>
    </row>
    <row r="4360" spans="4:4">
      <c r="D4360" s="131"/>
    </row>
    <row r="4361" spans="4:4">
      <c r="D4361" s="131"/>
    </row>
    <row r="4362" spans="4:4">
      <c r="D4362" s="131"/>
    </row>
    <row r="4363" spans="4:4">
      <c r="D4363" s="131"/>
    </row>
    <row r="4364" spans="4:4">
      <c r="D4364" s="131"/>
    </row>
    <row r="4365" spans="4:4">
      <c r="D4365" s="131"/>
    </row>
    <row r="4366" spans="4:4">
      <c r="D4366" s="131"/>
    </row>
    <row r="4367" spans="4:4">
      <c r="D4367" s="131"/>
    </row>
    <row r="4368" spans="4:4">
      <c r="D4368" s="131"/>
    </row>
    <row r="4369" spans="4:4">
      <c r="D4369" s="131"/>
    </row>
    <row r="4370" spans="4:4">
      <c r="D4370" s="131"/>
    </row>
    <row r="4371" spans="4:4">
      <c r="D4371" s="131"/>
    </row>
    <row r="4372" spans="4:4">
      <c r="D4372" s="131"/>
    </row>
    <row r="4373" spans="4:4">
      <c r="D4373" s="131"/>
    </row>
    <row r="4374" spans="4:4">
      <c r="D4374" s="131"/>
    </row>
    <row r="4375" spans="4:4">
      <c r="D4375" s="131"/>
    </row>
    <row r="4376" spans="4:4">
      <c r="D4376" s="131"/>
    </row>
    <row r="4377" spans="4:4">
      <c r="D4377" s="131"/>
    </row>
    <row r="4378" spans="4:4">
      <c r="D4378" s="131"/>
    </row>
    <row r="4379" spans="4:4">
      <c r="D4379" s="131"/>
    </row>
    <row r="4380" spans="4:4">
      <c r="D4380" s="131"/>
    </row>
    <row r="4381" spans="4:4">
      <c r="D4381" s="131"/>
    </row>
    <row r="4382" spans="4:4">
      <c r="D4382" s="131"/>
    </row>
    <row r="4383" spans="4:4">
      <c r="D4383" s="131"/>
    </row>
    <row r="4384" spans="4:4">
      <c r="D4384" s="131"/>
    </row>
    <row r="4385" spans="4:4">
      <c r="D4385" s="131"/>
    </row>
    <row r="4386" spans="4:4">
      <c r="D4386" s="131"/>
    </row>
    <row r="4387" spans="4:4">
      <c r="D4387" s="131"/>
    </row>
    <row r="4388" spans="4:4">
      <c r="D4388" s="131"/>
    </row>
    <row r="4389" spans="4:4">
      <c r="D4389" s="131"/>
    </row>
    <row r="4390" spans="4:4">
      <c r="D4390" s="131"/>
    </row>
    <row r="4391" spans="4:4">
      <c r="D4391" s="131"/>
    </row>
    <row r="4392" spans="4:4">
      <c r="D4392" s="131"/>
    </row>
    <row r="4393" spans="4:4">
      <c r="D4393" s="131"/>
    </row>
    <row r="4394" spans="4:4">
      <c r="D4394" s="131"/>
    </row>
    <row r="4395" spans="4:4">
      <c r="D4395" s="131"/>
    </row>
    <row r="4396" spans="4:4">
      <c r="D4396" s="131"/>
    </row>
    <row r="4397" spans="4:4">
      <c r="D4397" s="131"/>
    </row>
    <row r="4398" spans="4:4">
      <c r="D4398" s="131"/>
    </row>
    <row r="4399" spans="4:4">
      <c r="D4399" s="131"/>
    </row>
    <row r="4400" spans="4:4">
      <c r="D4400" s="131"/>
    </row>
    <row r="4401" spans="4:4">
      <c r="D4401" s="131"/>
    </row>
    <row r="4402" spans="4:4">
      <c r="D4402" s="131"/>
    </row>
    <row r="4403" spans="4:4">
      <c r="D4403" s="131"/>
    </row>
    <row r="4404" spans="4:4">
      <c r="D4404" s="131"/>
    </row>
    <row r="4405" spans="4:4">
      <c r="D4405" s="131"/>
    </row>
    <row r="4406" spans="4:4">
      <c r="D4406" s="131"/>
    </row>
    <row r="4407" spans="4:4">
      <c r="D4407" s="131"/>
    </row>
    <row r="4408" spans="4:4">
      <c r="D4408" s="131"/>
    </row>
    <row r="4409" spans="4:4">
      <c r="D4409" s="131"/>
    </row>
    <row r="4410" spans="4:4">
      <c r="D4410" s="131"/>
    </row>
    <row r="4411" spans="4:4">
      <c r="D4411" s="131"/>
    </row>
    <row r="4412" spans="4:4">
      <c r="D4412" s="131"/>
    </row>
    <row r="4413" spans="4:4">
      <c r="D4413" s="131"/>
    </row>
    <row r="4414" spans="4:4">
      <c r="D4414" s="131"/>
    </row>
    <row r="4415" spans="4:4">
      <c r="D4415" s="131"/>
    </row>
    <row r="4416" spans="4:4">
      <c r="D4416" s="131"/>
    </row>
    <row r="4417" spans="4:4">
      <c r="D4417" s="131"/>
    </row>
    <row r="4418" spans="4:4">
      <c r="D4418" s="131"/>
    </row>
    <row r="4419" spans="4:4">
      <c r="D4419" s="131"/>
    </row>
    <row r="4420" spans="4:4">
      <c r="D4420" s="131"/>
    </row>
    <row r="4421" spans="4:4">
      <c r="D4421" s="131"/>
    </row>
    <row r="4422" spans="4:4">
      <c r="D4422" s="131"/>
    </row>
    <row r="4423" spans="4:4">
      <c r="D4423" s="131"/>
    </row>
    <row r="4424" spans="4:4">
      <c r="D4424" s="131"/>
    </row>
    <row r="4425" spans="4:4">
      <c r="D4425" s="131"/>
    </row>
    <row r="4426" spans="4:4">
      <c r="D4426" s="131"/>
    </row>
    <row r="4427" spans="4:4">
      <c r="D4427" s="131"/>
    </row>
    <row r="4428" spans="4:4">
      <c r="D4428" s="131"/>
    </row>
    <row r="4429" spans="4:4">
      <c r="D4429" s="131"/>
    </row>
    <row r="4430" spans="4:4">
      <c r="D4430" s="131"/>
    </row>
    <row r="4431" spans="4:4">
      <c r="D4431" s="131"/>
    </row>
    <row r="4432" spans="4:4">
      <c r="D4432" s="131"/>
    </row>
    <row r="4433" spans="4:4">
      <c r="D4433" s="131"/>
    </row>
    <row r="4434" spans="4:4">
      <c r="D4434" s="131"/>
    </row>
    <row r="4435" spans="4:4">
      <c r="D4435" s="131"/>
    </row>
    <row r="4436" spans="4:4">
      <c r="D4436" s="131"/>
    </row>
    <row r="4437" spans="4:4">
      <c r="D4437" s="131"/>
    </row>
    <row r="4438" spans="4:4">
      <c r="D4438" s="131"/>
    </row>
    <row r="4439" spans="4:4">
      <c r="D4439" s="131"/>
    </row>
    <row r="4440" spans="4:4">
      <c r="D4440" s="131"/>
    </row>
    <row r="4441" spans="4:4">
      <c r="D4441" s="131"/>
    </row>
    <row r="4442" spans="4:4">
      <c r="D4442" s="131"/>
    </row>
    <row r="4443" spans="4:4">
      <c r="D4443" s="131"/>
    </row>
    <row r="4444" spans="4:4">
      <c r="D4444" s="131"/>
    </row>
    <row r="4445" spans="4:4">
      <c r="D4445" s="131"/>
    </row>
    <row r="4446" spans="4:4">
      <c r="D4446" s="131"/>
    </row>
    <row r="4447" spans="4:4">
      <c r="D4447" s="131"/>
    </row>
    <row r="4448" spans="4:4">
      <c r="D4448" s="131"/>
    </row>
    <row r="4449" spans="4:4">
      <c r="D4449" s="131"/>
    </row>
    <row r="4450" spans="4:4">
      <c r="D4450" s="131"/>
    </row>
    <row r="4451" spans="4:4">
      <c r="D4451" s="131"/>
    </row>
    <row r="4452" spans="4:4">
      <c r="D4452" s="131"/>
    </row>
    <row r="4453" spans="4:4">
      <c r="D4453" s="131"/>
    </row>
    <row r="4454" spans="4:4">
      <c r="D4454" s="131"/>
    </row>
    <row r="4455" spans="4:4">
      <c r="D4455" s="131"/>
    </row>
    <row r="4456" spans="4:4">
      <c r="D4456" s="131"/>
    </row>
    <row r="4457" spans="4:4">
      <c r="D4457" s="131"/>
    </row>
    <row r="4458" spans="4:4">
      <c r="D4458" s="131"/>
    </row>
    <row r="4459" spans="4:4">
      <c r="D4459" s="131"/>
    </row>
    <row r="4460" spans="4:4">
      <c r="D4460" s="131"/>
    </row>
    <row r="4461" spans="4:4">
      <c r="D4461" s="131"/>
    </row>
    <row r="4462" spans="4:4">
      <c r="D4462" s="131"/>
    </row>
    <row r="4463" spans="4:4">
      <c r="D4463" s="131"/>
    </row>
    <row r="4464" spans="4:4">
      <c r="D4464" s="131"/>
    </row>
    <row r="4465" spans="4:4">
      <c r="D4465" s="131"/>
    </row>
    <row r="4466" spans="4:4">
      <c r="D4466" s="131"/>
    </row>
    <row r="4467" spans="4:4">
      <c r="D4467" s="131"/>
    </row>
    <row r="4468" spans="4:4">
      <c r="D4468" s="131"/>
    </row>
    <row r="4469" spans="4:4">
      <c r="D4469" s="131"/>
    </row>
    <row r="4470" spans="4:4">
      <c r="D4470" s="131"/>
    </row>
    <row r="4471" spans="4:4">
      <c r="D4471" s="131"/>
    </row>
    <row r="4472" spans="4:4">
      <c r="D4472" s="131"/>
    </row>
    <row r="4473" spans="4:4">
      <c r="D4473" s="131"/>
    </row>
    <row r="4474" spans="4:4">
      <c r="D4474" s="131"/>
    </row>
    <row r="4475" spans="4:4">
      <c r="D4475" s="131"/>
    </row>
    <row r="4476" spans="4:4">
      <c r="D4476" s="131"/>
    </row>
    <row r="4477" spans="4:4">
      <c r="D4477" s="131"/>
    </row>
    <row r="4478" spans="4:4">
      <c r="D4478" s="131"/>
    </row>
    <row r="4479" spans="4:4">
      <c r="D4479" s="131"/>
    </row>
    <row r="4480" spans="4:4">
      <c r="D4480" s="131"/>
    </row>
    <row r="4481" spans="4:4">
      <c r="D4481" s="131"/>
    </row>
    <row r="4482" spans="4:4">
      <c r="D4482" s="131"/>
    </row>
    <row r="4483" spans="4:4">
      <c r="D4483" s="131"/>
    </row>
    <row r="4484" spans="4:4">
      <c r="D4484" s="131"/>
    </row>
    <row r="4485" spans="4:4">
      <c r="D4485" s="131"/>
    </row>
    <row r="4486" spans="4:4">
      <c r="D4486" s="131"/>
    </row>
    <row r="4487" spans="4:4">
      <c r="D4487" s="131"/>
    </row>
    <row r="4488" spans="4:4">
      <c r="D4488" s="131"/>
    </row>
    <row r="4489" spans="4:4">
      <c r="D4489" s="131"/>
    </row>
    <row r="4490" spans="4:4">
      <c r="D4490" s="131"/>
    </row>
    <row r="4491" spans="4:4">
      <c r="D4491" s="131"/>
    </row>
    <row r="4492" spans="4:4">
      <c r="D4492" s="131"/>
    </row>
    <row r="4493" spans="4:4">
      <c r="D4493" s="131"/>
    </row>
    <row r="4494" spans="4:4">
      <c r="D4494" s="131"/>
    </row>
    <row r="4495" spans="4:4">
      <c r="D4495" s="131"/>
    </row>
    <row r="4496" spans="4:4">
      <c r="D4496" s="131"/>
    </row>
    <row r="4497" spans="4:4">
      <c r="D4497" s="131"/>
    </row>
    <row r="4498" spans="4:4">
      <c r="D4498" s="131"/>
    </row>
    <row r="4499" spans="4:4">
      <c r="D4499" s="131"/>
    </row>
    <row r="4500" spans="4:4">
      <c r="D4500" s="131"/>
    </row>
    <row r="4501" spans="4:4">
      <c r="D4501" s="131"/>
    </row>
    <row r="4502" spans="4:4">
      <c r="D4502" s="131"/>
    </row>
    <row r="4503" spans="4:4">
      <c r="D4503" s="131"/>
    </row>
    <row r="4504" spans="4:4">
      <c r="D4504" s="131"/>
    </row>
    <row r="4505" spans="4:4">
      <c r="D4505" s="131"/>
    </row>
    <row r="4506" spans="4:4">
      <c r="D4506" s="131"/>
    </row>
    <row r="4507" spans="4:4">
      <c r="D4507" s="131"/>
    </row>
    <row r="4508" spans="4:4">
      <c r="D4508" s="131"/>
    </row>
    <row r="4509" spans="4:4">
      <c r="D4509" s="131"/>
    </row>
    <row r="4510" spans="4:4">
      <c r="D4510" s="131"/>
    </row>
    <row r="4511" spans="4:4">
      <c r="D4511" s="131"/>
    </row>
    <row r="4512" spans="4:4">
      <c r="D4512" s="131"/>
    </row>
    <row r="4513" spans="4:4">
      <c r="D4513" s="131"/>
    </row>
    <row r="4514" spans="4:4">
      <c r="D4514" s="131"/>
    </row>
    <row r="4515" spans="4:4">
      <c r="D4515" s="131"/>
    </row>
    <row r="4516" spans="4:4">
      <c r="D4516" s="131"/>
    </row>
    <row r="4517" spans="4:4">
      <c r="D4517" s="131"/>
    </row>
    <row r="4518" spans="4:4">
      <c r="D4518" s="131"/>
    </row>
    <row r="4519" spans="4:4">
      <c r="D4519" s="131"/>
    </row>
    <row r="4520" spans="4:4">
      <c r="D4520" s="131"/>
    </row>
    <row r="4521" spans="4:4">
      <c r="D4521" s="131"/>
    </row>
    <row r="4522" spans="4:4">
      <c r="D4522" s="131"/>
    </row>
    <row r="4523" spans="4:4">
      <c r="D4523" s="131"/>
    </row>
    <row r="4524" spans="4:4">
      <c r="D4524" s="131"/>
    </row>
    <row r="4525" spans="4:4">
      <c r="D4525" s="131"/>
    </row>
    <row r="4526" spans="4:4">
      <c r="D4526" s="131"/>
    </row>
    <row r="4527" spans="4:4">
      <c r="D4527" s="131"/>
    </row>
    <row r="4528" spans="4:4">
      <c r="D4528" s="131"/>
    </row>
    <row r="4529" spans="4:4">
      <c r="D4529" s="131"/>
    </row>
    <row r="4530" spans="4:4">
      <c r="D4530" s="131"/>
    </row>
    <row r="4531" spans="4:4">
      <c r="D4531" s="131"/>
    </row>
    <row r="4532" spans="4:4">
      <c r="D4532" s="131"/>
    </row>
    <row r="4533" spans="4:4">
      <c r="D4533" s="131"/>
    </row>
    <row r="4534" spans="4:4">
      <c r="D4534" s="131"/>
    </row>
    <row r="4535" spans="4:4">
      <c r="D4535" s="131"/>
    </row>
    <row r="4536" spans="4:4">
      <c r="D4536" s="131"/>
    </row>
    <row r="4537" spans="4:4">
      <c r="D4537" s="131"/>
    </row>
    <row r="4538" spans="4:4">
      <c r="D4538" s="131"/>
    </row>
    <row r="4539" spans="4:4">
      <c r="D4539" s="131"/>
    </row>
    <row r="4540" spans="4:4">
      <c r="D4540" s="131"/>
    </row>
    <row r="4541" spans="4:4">
      <c r="D4541" s="131"/>
    </row>
    <row r="4542" spans="4:4">
      <c r="D4542" s="131"/>
    </row>
    <row r="4543" spans="4:4">
      <c r="D4543" s="131"/>
    </row>
    <row r="4544" spans="4:4">
      <c r="D4544" s="131"/>
    </row>
    <row r="4545" spans="4:4">
      <c r="D4545" s="131"/>
    </row>
    <row r="4546" spans="4:4">
      <c r="D4546" s="131"/>
    </row>
    <row r="4547" spans="4:4">
      <c r="D4547" s="131"/>
    </row>
    <row r="4548" spans="4:4">
      <c r="D4548" s="131"/>
    </row>
    <row r="4549" spans="4:4">
      <c r="D4549" s="131"/>
    </row>
    <row r="4550" spans="4:4">
      <c r="D4550" s="131"/>
    </row>
    <row r="4551" spans="4:4">
      <c r="D4551" s="131"/>
    </row>
    <row r="4552" spans="4:4">
      <c r="D4552" s="131"/>
    </row>
    <row r="4553" spans="4:4">
      <c r="D4553" s="131"/>
    </row>
    <row r="4554" spans="4:4">
      <c r="D4554" s="131"/>
    </row>
    <row r="4555" spans="4:4">
      <c r="D4555" s="131"/>
    </row>
    <row r="4556" spans="4:4">
      <c r="D4556" s="131"/>
    </row>
    <row r="4557" spans="4:4">
      <c r="D4557" s="131"/>
    </row>
    <row r="4558" spans="4:4">
      <c r="D4558" s="131"/>
    </row>
    <row r="4559" spans="4:4">
      <c r="D4559" s="131"/>
    </row>
    <row r="4560" spans="4:4">
      <c r="D4560" s="131"/>
    </row>
    <row r="4561" spans="4:4">
      <c r="D4561" s="131"/>
    </row>
    <row r="4562" spans="4:4">
      <c r="D4562" s="131"/>
    </row>
    <row r="4563" spans="4:4">
      <c r="D4563" s="131"/>
    </row>
    <row r="4564" spans="4:4">
      <c r="D4564" s="131"/>
    </row>
    <row r="4565" spans="4:4">
      <c r="D4565" s="131"/>
    </row>
    <row r="4566" spans="4:4">
      <c r="D4566" s="131"/>
    </row>
    <row r="4567" spans="4:4">
      <c r="D4567" s="131"/>
    </row>
    <row r="4568" spans="4:4">
      <c r="D4568" s="131"/>
    </row>
    <row r="4569" spans="4:4">
      <c r="D4569" s="131"/>
    </row>
    <row r="4570" spans="4:4">
      <c r="D4570" s="131"/>
    </row>
    <row r="4571" spans="4:4">
      <c r="D4571" s="131"/>
    </row>
    <row r="4572" spans="4:4">
      <c r="D4572" s="131"/>
    </row>
    <row r="4573" spans="4:4">
      <c r="D4573" s="131"/>
    </row>
    <row r="4574" spans="4:4">
      <c r="D4574" s="131"/>
    </row>
    <row r="4575" spans="4:4">
      <c r="D4575" s="131"/>
    </row>
    <row r="4576" spans="4:4">
      <c r="D4576" s="131"/>
    </row>
    <row r="4577" spans="4:4">
      <c r="D4577" s="131"/>
    </row>
    <row r="4578" spans="4:4">
      <c r="D4578" s="131"/>
    </row>
    <row r="4579" spans="4:4">
      <c r="D4579" s="131"/>
    </row>
    <row r="4580" spans="4:4">
      <c r="D4580" s="131"/>
    </row>
    <row r="4581" spans="4:4">
      <c r="D4581" s="131"/>
    </row>
    <row r="4582" spans="4:4">
      <c r="D4582" s="131"/>
    </row>
    <row r="4583" spans="4:4">
      <c r="D4583" s="131"/>
    </row>
    <row r="4584" spans="4:4">
      <c r="D4584" s="131"/>
    </row>
    <row r="4585" spans="4:4">
      <c r="D4585" s="131"/>
    </row>
    <row r="4586" spans="4:4">
      <c r="D4586" s="131"/>
    </row>
    <row r="4587" spans="4:4">
      <c r="D4587" s="131"/>
    </row>
    <row r="4588" spans="4:4">
      <c r="D4588" s="131"/>
    </row>
    <row r="4589" spans="4:4">
      <c r="D4589" s="131"/>
    </row>
    <row r="4590" spans="4:4">
      <c r="D4590" s="131"/>
    </row>
    <row r="4591" spans="4:4">
      <c r="D4591" s="131"/>
    </row>
    <row r="4592" spans="4:4">
      <c r="D4592" s="131"/>
    </row>
    <row r="4593" spans="4:4">
      <c r="D4593" s="131"/>
    </row>
    <row r="4594" spans="4:4">
      <c r="D4594" s="131"/>
    </row>
    <row r="4595" spans="4:4">
      <c r="D4595" s="131"/>
    </row>
    <row r="4596" spans="4:4">
      <c r="D4596" s="131"/>
    </row>
    <row r="4597" spans="4:4">
      <c r="D4597" s="131"/>
    </row>
    <row r="4598" spans="4:4">
      <c r="D4598" s="131"/>
    </row>
    <row r="4599" spans="4:4">
      <c r="D4599" s="131"/>
    </row>
    <row r="4600" spans="4:4">
      <c r="D4600" s="131"/>
    </row>
    <row r="4601" spans="4:4">
      <c r="D4601" s="131"/>
    </row>
    <row r="4602" spans="4:4">
      <c r="D4602" s="131"/>
    </row>
    <row r="4603" spans="4:4">
      <c r="D4603" s="131"/>
    </row>
    <row r="4604" spans="4:4">
      <c r="D4604" s="131"/>
    </row>
    <row r="4605" spans="4:4">
      <c r="D4605" s="131"/>
    </row>
    <row r="4606" spans="4:4">
      <c r="D4606" s="131"/>
    </row>
    <row r="4607" spans="4:4">
      <c r="D4607" s="131"/>
    </row>
    <row r="4608" spans="4:4">
      <c r="D4608" s="131"/>
    </row>
    <row r="4609" spans="4:4">
      <c r="D4609" s="131"/>
    </row>
    <row r="4610" spans="4:4">
      <c r="D4610" s="131"/>
    </row>
    <row r="4611" spans="4:4">
      <c r="D4611" s="131"/>
    </row>
    <row r="4612" spans="4:4">
      <c r="D4612" s="131"/>
    </row>
    <row r="4613" spans="4:4">
      <c r="D4613" s="131"/>
    </row>
    <row r="4614" spans="4:4">
      <c r="D4614" s="131"/>
    </row>
    <row r="4615" spans="4:4">
      <c r="D4615" s="131"/>
    </row>
    <row r="4616" spans="4:4">
      <c r="D4616" s="131"/>
    </row>
    <row r="4617" spans="4:4">
      <c r="D4617" s="131"/>
    </row>
    <row r="4618" spans="4:4">
      <c r="D4618" s="131"/>
    </row>
    <row r="4619" spans="4:4">
      <c r="D4619" s="131"/>
    </row>
    <row r="4620" spans="4:4">
      <c r="D4620" s="131"/>
    </row>
    <row r="4621" spans="4:4">
      <c r="D4621" s="131"/>
    </row>
    <row r="4622" spans="4:4">
      <c r="D4622" s="131"/>
    </row>
    <row r="4623" spans="4:4">
      <c r="D4623" s="131"/>
    </row>
    <row r="4624" spans="4:4">
      <c r="D4624" s="131"/>
    </row>
    <row r="4625" spans="4:4">
      <c r="D4625" s="131"/>
    </row>
    <row r="4626" spans="4:4">
      <c r="D4626" s="131"/>
    </row>
    <row r="4627" spans="4:4">
      <c r="D4627" s="131"/>
    </row>
    <row r="4628" spans="4:4">
      <c r="D4628" s="131"/>
    </row>
    <row r="4629" spans="4:4">
      <c r="D4629" s="131"/>
    </row>
    <row r="4630" spans="4:4">
      <c r="D4630" s="131"/>
    </row>
    <row r="4631" spans="4:4">
      <c r="D4631" s="131"/>
    </row>
    <row r="4632" spans="4:4">
      <c r="D4632" s="131"/>
    </row>
    <row r="4633" spans="4:4">
      <c r="D4633" s="131"/>
    </row>
    <row r="4634" spans="4:4">
      <c r="D4634" s="131"/>
    </row>
    <row r="4635" spans="4:4">
      <c r="D4635" s="131"/>
    </row>
    <row r="4636" spans="4:4">
      <c r="D4636" s="131"/>
    </row>
    <row r="4637" spans="4:4">
      <c r="D4637" s="131"/>
    </row>
    <row r="4638" spans="4:4">
      <c r="D4638" s="131"/>
    </row>
    <row r="4639" spans="4:4">
      <c r="D4639" s="131"/>
    </row>
    <row r="4640" spans="4:4">
      <c r="D4640" s="131"/>
    </row>
    <row r="4641" spans="4:4">
      <c r="D4641" s="131"/>
    </row>
    <row r="4642" spans="4:4">
      <c r="D4642" s="131"/>
    </row>
    <row r="4643" spans="4:4">
      <c r="D4643" s="131"/>
    </row>
    <row r="4644" spans="4:4">
      <c r="D4644" s="131"/>
    </row>
    <row r="4645" spans="4:4">
      <c r="D4645" s="131"/>
    </row>
    <row r="4646" spans="4:4">
      <c r="D4646" s="131"/>
    </row>
    <row r="4647" spans="4:4">
      <c r="D4647" s="131"/>
    </row>
    <row r="4648" spans="4:4">
      <c r="D4648" s="131"/>
    </row>
    <row r="4649" spans="4:4">
      <c r="D4649" s="131"/>
    </row>
    <row r="4650" spans="4:4">
      <c r="D4650" s="131"/>
    </row>
    <row r="4651" spans="4:4">
      <c r="D4651" s="131"/>
    </row>
    <row r="4652" spans="4:4">
      <c r="D4652" s="131"/>
    </row>
    <row r="4653" spans="4:4">
      <c r="D4653" s="131"/>
    </row>
    <row r="4654" spans="4:4">
      <c r="D4654" s="131"/>
    </row>
    <row r="4655" spans="4:4">
      <c r="D4655" s="131"/>
    </row>
    <row r="4656" spans="4:4">
      <c r="D4656" s="131"/>
    </row>
    <row r="4657" spans="4:4">
      <c r="D4657" s="131"/>
    </row>
    <row r="4658" spans="4:4">
      <c r="D4658" s="131"/>
    </row>
    <row r="4659" spans="4:4">
      <c r="D4659" s="131"/>
    </row>
    <row r="4660" spans="4:4">
      <c r="D4660" s="131"/>
    </row>
    <row r="4661" spans="4:4">
      <c r="D4661" s="131"/>
    </row>
    <row r="4662" spans="4:4">
      <c r="D4662" s="131"/>
    </row>
    <row r="4663" spans="4:4">
      <c r="D4663" s="131"/>
    </row>
    <row r="4664" spans="4:4">
      <c r="D4664" s="131"/>
    </row>
    <row r="4665" spans="4:4">
      <c r="D4665" s="131"/>
    </row>
    <row r="4666" spans="4:4">
      <c r="D4666" s="131"/>
    </row>
    <row r="4667" spans="4:4">
      <c r="D4667" s="131"/>
    </row>
    <row r="4668" spans="4:4">
      <c r="D4668" s="131"/>
    </row>
    <row r="4669" spans="4:4">
      <c r="D4669" s="131"/>
    </row>
    <row r="4670" spans="4:4">
      <c r="D4670" s="131"/>
    </row>
    <row r="4671" spans="4:4">
      <c r="D4671" s="131"/>
    </row>
    <row r="4672" spans="4:4">
      <c r="D4672" s="131"/>
    </row>
    <row r="4673" spans="4:4">
      <c r="D4673" s="131"/>
    </row>
    <row r="4674" spans="4:4">
      <c r="D4674" s="131"/>
    </row>
    <row r="4675" spans="4:4">
      <c r="D4675" s="131"/>
    </row>
    <row r="4676" spans="4:4">
      <c r="D4676" s="131"/>
    </row>
    <row r="4677" spans="4:4">
      <c r="D4677" s="131"/>
    </row>
    <row r="4678" spans="4:4">
      <c r="D4678" s="131"/>
    </row>
    <row r="4679" spans="4:4">
      <c r="D4679" s="131"/>
    </row>
    <row r="4680" spans="4:4">
      <c r="D4680" s="131"/>
    </row>
    <row r="4681" spans="4:4">
      <c r="D4681" s="131"/>
    </row>
    <row r="4682" spans="4:4">
      <c r="D4682" s="131"/>
    </row>
    <row r="4683" spans="4:4">
      <c r="D4683" s="131"/>
    </row>
    <row r="4684" spans="4:4">
      <c r="D4684" s="131"/>
    </row>
    <row r="4685" spans="4:4">
      <c r="D4685" s="131"/>
    </row>
    <row r="4686" spans="4:4">
      <c r="D4686" s="131"/>
    </row>
    <row r="4687" spans="4:4">
      <c r="D4687" s="131"/>
    </row>
    <row r="4688" spans="4:4">
      <c r="D4688" s="131"/>
    </row>
    <row r="4689" spans="4:4">
      <c r="D4689" s="131"/>
    </row>
    <row r="4690" spans="4:4">
      <c r="D4690" s="131"/>
    </row>
    <row r="4691" spans="4:4">
      <c r="D4691" s="131"/>
    </row>
    <row r="4692" spans="4:4">
      <c r="D4692" s="131"/>
    </row>
    <row r="4693" spans="4:4">
      <c r="D4693" s="131"/>
    </row>
    <row r="4694" spans="4:4">
      <c r="D4694" s="131"/>
    </row>
    <row r="4695" spans="4:4">
      <c r="D4695" s="131"/>
    </row>
    <row r="4696" spans="4:4">
      <c r="D4696" s="131"/>
    </row>
    <row r="4697" spans="4:4">
      <c r="D4697" s="131"/>
    </row>
    <row r="4698" spans="4:4">
      <c r="D4698" s="131"/>
    </row>
    <row r="4699" spans="4:4">
      <c r="D4699" s="131"/>
    </row>
    <row r="4700" spans="4:4">
      <c r="D4700" s="131"/>
    </row>
    <row r="4701" spans="4:4">
      <c r="D4701" s="131"/>
    </row>
    <row r="4702" spans="4:4">
      <c r="D4702" s="131"/>
    </row>
    <row r="4703" spans="4:4">
      <c r="D4703" s="131"/>
    </row>
    <row r="4704" spans="4:4">
      <c r="D4704" s="131"/>
    </row>
    <row r="4705" spans="4:4">
      <c r="D4705" s="131"/>
    </row>
    <row r="4706" spans="4:4">
      <c r="D4706" s="131"/>
    </row>
    <row r="4707" spans="4:4">
      <c r="D4707" s="131"/>
    </row>
    <row r="4708" spans="4:4">
      <c r="D4708" s="131"/>
    </row>
    <row r="4709" spans="4:4">
      <c r="D4709" s="131"/>
    </row>
    <row r="4710" spans="4:4">
      <c r="D4710" s="131"/>
    </row>
    <row r="4711" spans="4:4">
      <c r="D4711" s="131"/>
    </row>
    <row r="4712" spans="4:4">
      <c r="D4712" s="131"/>
    </row>
    <row r="4713" spans="4:4">
      <c r="D4713" s="131"/>
    </row>
    <row r="4714" spans="4:4">
      <c r="D4714" s="131"/>
    </row>
    <row r="4715" spans="4:4">
      <c r="D4715" s="131"/>
    </row>
    <row r="4716" spans="4:4">
      <c r="D4716" s="131"/>
    </row>
    <row r="4717" spans="4:4">
      <c r="D4717" s="131"/>
    </row>
    <row r="4718" spans="4:4">
      <c r="D4718" s="131"/>
    </row>
    <row r="4719" spans="4:4">
      <c r="D4719" s="131"/>
    </row>
    <row r="4720" spans="4:4">
      <c r="D4720" s="131"/>
    </row>
    <row r="4721" spans="4:4">
      <c r="D4721" s="131"/>
    </row>
    <row r="4722" spans="4:4">
      <c r="D4722" s="131"/>
    </row>
    <row r="4723" spans="4:4">
      <c r="D4723" s="131"/>
    </row>
    <row r="4724" spans="4:4">
      <c r="D4724" s="131"/>
    </row>
    <row r="4725" spans="4:4">
      <c r="D4725" s="131"/>
    </row>
    <row r="4726" spans="4:4">
      <c r="D4726" s="131"/>
    </row>
    <row r="4727" spans="4:4">
      <c r="D4727" s="131"/>
    </row>
    <row r="4728" spans="4:4">
      <c r="D4728" s="131"/>
    </row>
    <row r="4729" spans="4:4">
      <c r="D4729" s="131"/>
    </row>
    <row r="4730" spans="4:4">
      <c r="D4730" s="131"/>
    </row>
    <row r="4731" spans="4:4">
      <c r="D4731" s="131"/>
    </row>
    <row r="4732" spans="4:4">
      <c r="D4732" s="131"/>
    </row>
    <row r="4733" spans="4:4">
      <c r="D4733" s="131"/>
    </row>
    <row r="4734" spans="4:4">
      <c r="D4734" s="131"/>
    </row>
    <row r="4735" spans="4:4">
      <c r="D4735" s="131"/>
    </row>
    <row r="4736" spans="4:4">
      <c r="D4736" s="131"/>
    </row>
    <row r="4737" spans="4:4">
      <c r="D4737" s="131"/>
    </row>
    <row r="4738" spans="4:4">
      <c r="D4738" s="131"/>
    </row>
    <row r="4739" spans="4:4">
      <c r="D4739" s="131"/>
    </row>
    <row r="4740" spans="4:4">
      <c r="D4740" s="131"/>
    </row>
    <row r="4741" spans="4:4">
      <c r="D4741" s="131"/>
    </row>
    <row r="4742" spans="4:4">
      <c r="D4742" s="131"/>
    </row>
    <row r="4743" spans="4:4">
      <c r="D4743" s="131"/>
    </row>
    <row r="4744" spans="4:4">
      <c r="D4744" s="131"/>
    </row>
    <row r="4745" spans="4:4">
      <c r="D4745" s="131"/>
    </row>
    <row r="4746" spans="4:4">
      <c r="D4746" s="131"/>
    </row>
    <row r="4747" spans="4:4">
      <c r="D4747" s="131"/>
    </row>
    <row r="4748" spans="4:4">
      <c r="D4748" s="131"/>
    </row>
    <row r="4749" spans="4:4">
      <c r="D4749" s="131"/>
    </row>
    <row r="4750" spans="4:4">
      <c r="D4750" s="131"/>
    </row>
    <row r="4751" spans="4:4">
      <c r="D4751" s="131"/>
    </row>
    <row r="4752" spans="4:4">
      <c r="D4752" s="131"/>
    </row>
    <row r="4753" spans="4:4">
      <c r="D4753" s="131"/>
    </row>
    <row r="4754" spans="4:4">
      <c r="D4754" s="131"/>
    </row>
    <row r="4755" spans="4:4">
      <c r="D4755" s="131"/>
    </row>
    <row r="4756" spans="4:4">
      <c r="D4756" s="131"/>
    </row>
    <row r="4757" spans="4:4">
      <c r="D4757" s="131"/>
    </row>
    <row r="4758" spans="4:4">
      <c r="D4758" s="131"/>
    </row>
    <row r="4759" spans="4:4">
      <c r="D4759" s="131"/>
    </row>
    <row r="4760" spans="4:4">
      <c r="D4760" s="131"/>
    </row>
    <row r="4761" spans="4:4">
      <c r="D4761" s="131"/>
    </row>
    <row r="4762" spans="4:4">
      <c r="D4762" s="131"/>
    </row>
    <row r="4763" spans="4:4">
      <c r="D4763" s="131"/>
    </row>
    <row r="4764" spans="4:4">
      <c r="D4764" s="131"/>
    </row>
    <row r="4765" spans="4:4">
      <c r="D4765" s="131"/>
    </row>
    <row r="4766" spans="4:4">
      <c r="D4766" s="131"/>
    </row>
    <row r="4767" spans="4:4">
      <c r="D4767" s="131"/>
    </row>
    <row r="4768" spans="4:4">
      <c r="D4768" s="131"/>
    </row>
    <row r="4769" spans="4:4">
      <c r="D4769" s="131"/>
    </row>
    <row r="4770" spans="4:4">
      <c r="D4770" s="131"/>
    </row>
    <row r="4771" spans="4:4">
      <c r="D4771" s="131"/>
    </row>
    <row r="4772" spans="4:4">
      <c r="D4772" s="131"/>
    </row>
    <row r="4773" spans="4:4">
      <c r="D4773" s="131"/>
    </row>
    <row r="4774" spans="4:4">
      <c r="D4774" s="131"/>
    </row>
    <row r="4775" spans="4:4">
      <c r="D4775" s="131"/>
    </row>
    <row r="4776" spans="4:4">
      <c r="D4776" s="131"/>
    </row>
    <row r="4777" spans="4:4">
      <c r="D4777" s="131"/>
    </row>
    <row r="4778" spans="4:4">
      <c r="D4778" s="131"/>
    </row>
    <row r="4779" spans="4:4">
      <c r="D4779" s="131"/>
    </row>
    <row r="4780" spans="4:4">
      <c r="D4780" s="131"/>
    </row>
    <row r="4781" spans="4:4">
      <c r="D4781" s="131"/>
    </row>
    <row r="4782" spans="4:4">
      <c r="D4782" s="131"/>
    </row>
    <row r="4783" spans="4:4">
      <c r="D4783" s="131"/>
    </row>
    <row r="4784" spans="4:4">
      <c r="D4784" s="131"/>
    </row>
    <row r="4785" spans="4:4">
      <c r="D4785" s="131"/>
    </row>
    <row r="4786" spans="4:4">
      <c r="D4786" s="131"/>
    </row>
    <row r="4787" spans="4:4">
      <c r="D4787" s="131"/>
    </row>
    <row r="4788" spans="4:4">
      <c r="D4788" s="131"/>
    </row>
    <row r="4789" spans="4:4">
      <c r="D4789" s="131"/>
    </row>
    <row r="4790" spans="4:4">
      <c r="D4790" s="131"/>
    </row>
    <row r="4791" spans="4:4">
      <c r="D4791" s="131"/>
    </row>
    <row r="4792" spans="4:4">
      <c r="D4792" s="131"/>
    </row>
    <row r="4793" spans="4:4">
      <c r="D4793" s="131"/>
    </row>
    <row r="4794" spans="4:4">
      <c r="D4794" s="131"/>
    </row>
    <row r="4795" spans="4:4">
      <c r="D4795" s="131"/>
    </row>
    <row r="4796" spans="4:4">
      <c r="D4796" s="131"/>
    </row>
    <row r="4797" spans="4:4">
      <c r="D4797" s="131"/>
    </row>
    <row r="4798" spans="4:4">
      <c r="D4798" s="131"/>
    </row>
    <row r="4799" spans="4:4">
      <c r="D4799" s="131"/>
    </row>
    <row r="4800" spans="4:4">
      <c r="D4800" s="131"/>
    </row>
    <row r="4801" spans="4:4">
      <c r="D4801" s="131"/>
    </row>
    <row r="4802" spans="4:4">
      <c r="D4802" s="131"/>
    </row>
    <row r="4803" spans="4:4">
      <c r="D4803" s="131"/>
    </row>
    <row r="4804" spans="4:4">
      <c r="D4804" s="131"/>
    </row>
    <row r="4805" spans="4:4">
      <c r="D4805" s="131"/>
    </row>
    <row r="4806" spans="4:4">
      <c r="D4806" s="131"/>
    </row>
    <row r="4807" spans="4:4">
      <c r="D4807" s="131"/>
    </row>
    <row r="4808" spans="4:4">
      <c r="D4808" s="131"/>
    </row>
    <row r="4809" spans="4:4">
      <c r="D4809" s="131"/>
    </row>
    <row r="4810" spans="4:4">
      <c r="D4810" s="131"/>
    </row>
    <row r="4811" spans="4:4">
      <c r="D4811" s="131"/>
    </row>
    <row r="4812" spans="4:4">
      <c r="D4812" s="131"/>
    </row>
    <row r="4813" spans="4:4">
      <c r="D4813" s="131"/>
    </row>
    <row r="4814" spans="4:4">
      <c r="D4814" s="131"/>
    </row>
    <row r="4815" spans="4:4">
      <c r="D4815" s="131"/>
    </row>
    <row r="4816" spans="4:4">
      <c r="D4816" s="131"/>
    </row>
    <row r="4817" spans="4:4">
      <c r="D4817" s="131"/>
    </row>
    <row r="4818" spans="4:4">
      <c r="D4818" s="131"/>
    </row>
    <row r="4819" spans="4:4">
      <c r="D4819" s="131"/>
    </row>
    <row r="4820" spans="4:4">
      <c r="D4820" s="131"/>
    </row>
    <row r="4821" spans="4:4">
      <c r="D4821" s="131"/>
    </row>
    <row r="4822" spans="4:4">
      <c r="D4822" s="131"/>
    </row>
    <row r="4823" spans="4:4">
      <c r="D4823" s="131"/>
    </row>
    <row r="4824" spans="4:4">
      <c r="D4824" s="131"/>
    </row>
    <row r="4825" spans="4:4">
      <c r="D4825" s="131"/>
    </row>
    <row r="4826" spans="4:4">
      <c r="D4826" s="131"/>
    </row>
    <row r="4827" spans="4:4">
      <c r="D4827" s="131"/>
    </row>
    <row r="4828" spans="4:4">
      <c r="D4828" s="131"/>
    </row>
    <row r="4829" spans="4:4">
      <c r="D4829" s="131"/>
    </row>
    <row r="4830" spans="4:4">
      <c r="D4830" s="131"/>
    </row>
    <row r="4831" spans="4:4">
      <c r="D4831" s="131"/>
    </row>
    <row r="4832" spans="4:4">
      <c r="D4832" s="131"/>
    </row>
    <row r="4833" spans="4:4">
      <c r="D4833" s="131"/>
    </row>
    <row r="4834" spans="4:4">
      <c r="D4834" s="131"/>
    </row>
    <row r="4835" spans="4:4">
      <c r="D4835" s="131"/>
    </row>
    <row r="4836" spans="4:4">
      <c r="D4836" s="131"/>
    </row>
    <row r="4837" spans="4:4">
      <c r="D4837" s="131"/>
    </row>
    <row r="4838" spans="4:4">
      <c r="D4838" s="131"/>
    </row>
    <row r="4839" spans="4:4">
      <c r="D4839" s="131"/>
    </row>
    <row r="4840" spans="4:4">
      <c r="D4840" s="131"/>
    </row>
    <row r="4841" spans="4:4">
      <c r="D4841" s="131"/>
    </row>
    <row r="4842" spans="4:4">
      <c r="D4842" s="131"/>
    </row>
    <row r="4843" spans="4:4">
      <c r="D4843" s="131"/>
    </row>
    <row r="4844" spans="4:4">
      <c r="D4844" s="131"/>
    </row>
    <row r="4845" spans="4:4">
      <c r="D4845" s="131"/>
    </row>
    <row r="4846" spans="4:4">
      <c r="D4846" s="131"/>
    </row>
    <row r="4847" spans="4:4">
      <c r="D4847" s="131"/>
    </row>
    <row r="4848" spans="4:4">
      <c r="D4848" s="131"/>
    </row>
    <row r="4849" spans="4:4">
      <c r="D4849" s="131"/>
    </row>
    <row r="4850" spans="4:4">
      <c r="D4850" s="131"/>
    </row>
    <row r="4851" spans="4:4">
      <c r="D4851" s="131"/>
    </row>
    <row r="4852" spans="4:4">
      <c r="D4852" s="131"/>
    </row>
    <row r="4853" spans="4:4">
      <c r="D4853" s="131"/>
    </row>
    <row r="4854" spans="4:4">
      <c r="D4854" s="131"/>
    </row>
    <row r="4855" spans="4:4">
      <c r="D4855" s="131"/>
    </row>
    <row r="4856" spans="4:4">
      <c r="D4856" s="131"/>
    </row>
    <row r="4857" spans="4:4">
      <c r="D4857" s="131"/>
    </row>
    <row r="4858" spans="4:4">
      <c r="D4858" s="131"/>
    </row>
    <row r="4859" spans="4:4">
      <c r="D4859" s="131"/>
    </row>
    <row r="4860" spans="4:4">
      <c r="D4860" s="131"/>
    </row>
    <row r="4861" spans="4:4">
      <c r="D4861" s="131"/>
    </row>
    <row r="4862" spans="4:4">
      <c r="D4862" s="131"/>
    </row>
    <row r="4863" spans="4:4">
      <c r="D4863" s="131"/>
    </row>
    <row r="4864" spans="4:4">
      <c r="D4864" s="131"/>
    </row>
    <row r="4865" spans="4:4">
      <c r="D4865" s="131"/>
    </row>
    <row r="4866" spans="4:4">
      <c r="D4866" s="131"/>
    </row>
    <row r="4867" spans="4:4">
      <c r="D4867" s="131"/>
    </row>
    <row r="4868" spans="4:4">
      <c r="D4868" s="131"/>
    </row>
    <row r="4869" spans="4:4">
      <c r="D4869" s="131"/>
    </row>
    <row r="4870" spans="4:4">
      <c r="D4870" s="131"/>
    </row>
    <row r="4871" spans="4:4">
      <c r="D4871" s="131"/>
    </row>
    <row r="4872" spans="4:4">
      <c r="D4872" s="131"/>
    </row>
    <row r="4873" spans="4:4">
      <c r="D4873" s="131"/>
    </row>
    <row r="4874" spans="4:4">
      <c r="D4874" s="131"/>
    </row>
    <row r="4875" spans="4:4">
      <c r="D4875" s="131"/>
    </row>
    <row r="4876" spans="4:4">
      <c r="D4876" s="131"/>
    </row>
    <row r="4877" spans="4:4">
      <c r="D4877" s="131"/>
    </row>
    <row r="4878" spans="4:4">
      <c r="D4878" s="131"/>
    </row>
    <row r="4879" spans="4:4">
      <c r="D4879" s="131"/>
    </row>
    <row r="4880" spans="4:4">
      <c r="D4880" s="131"/>
    </row>
    <row r="4881" spans="4:4">
      <c r="D4881" s="131"/>
    </row>
    <row r="4882" spans="4:4">
      <c r="D4882" s="131"/>
    </row>
    <row r="4883" spans="4:4">
      <c r="D4883" s="131"/>
    </row>
    <row r="4884" spans="4:4">
      <c r="D4884" s="131"/>
    </row>
    <row r="4885" spans="4:4">
      <c r="D4885" s="131"/>
    </row>
    <row r="4886" spans="4:4">
      <c r="D4886" s="131"/>
    </row>
    <row r="4887" spans="4:4">
      <c r="D4887" s="131"/>
    </row>
    <row r="4888" spans="4:4">
      <c r="D4888" s="131"/>
    </row>
    <row r="4889" spans="4:4">
      <c r="D4889" s="131"/>
    </row>
    <row r="4890" spans="4:4">
      <c r="D4890" s="131"/>
    </row>
    <row r="4891" spans="4:4">
      <c r="D4891" s="131"/>
    </row>
    <row r="4892" spans="4:4">
      <c r="D4892" s="131"/>
    </row>
    <row r="4893" spans="4:4">
      <c r="D4893" s="131"/>
    </row>
    <row r="4894" spans="4:4">
      <c r="D4894" s="131"/>
    </row>
    <row r="4895" spans="4:4">
      <c r="D4895" s="131"/>
    </row>
    <row r="4896" spans="4:4">
      <c r="D4896" s="131"/>
    </row>
    <row r="4897" spans="4:4">
      <c r="D4897" s="131"/>
    </row>
    <row r="4898" spans="4:4">
      <c r="D4898" s="131"/>
    </row>
    <row r="4899" spans="4:4">
      <c r="D4899" s="131"/>
    </row>
    <row r="4900" spans="4:4">
      <c r="D4900" s="131"/>
    </row>
    <row r="4901" spans="4:4">
      <c r="D4901" s="131"/>
    </row>
    <row r="4902" spans="4:4">
      <c r="D4902" s="131"/>
    </row>
    <row r="4903" spans="4:4">
      <c r="D4903" s="131"/>
    </row>
    <row r="4904" spans="4:4">
      <c r="D4904" s="131"/>
    </row>
    <row r="4905" spans="4:4">
      <c r="D4905" s="131"/>
    </row>
    <row r="4906" spans="4:4">
      <c r="D4906" s="131"/>
    </row>
    <row r="4907" spans="4:4">
      <c r="D4907" s="131"/>
    </row>
    <row r="4908" spans="4:4">
      <c r="D4908" s="131"/>
    </row>
    <row r="4909" spans="4:4">
      <c r="D4909" s="131"/>
    </row>
    <row r="4910" spans="4:4">
      <c r="D4910" s="131"/>
    </row>
    <row r="4911" spans="4:4">
      <c r="D4911" s="131"/>
    </row>
    <row r="4912" spans="4:4">
      <c r="D4912" s="131"/>
    </row>
    <row r="4913" spans="4:4">
      <c r="D4913" s="131"/>
    </row>
    <row r="4914" spans="4:4">
      <c r="D4914" s="131"/>
    </row>
    <row r="4915" spans="4:4">
      <c r="D4915" s="131"/>
    </row>
    <row r="4916" spans="4:4">
      <c r="D4916" s="131"/>
    </row>
    <row r="4917" spans="4:4">
      <c r="D4917" s="131"/>
    </row>
    <row r="4918" spans="4:4">
      <c r="D4918" s="131"/>
    </row>
    <row r="4919" spans="4:4">
      <c r="D4919" s="131"/>
    </row>
    <row r="4920" spans="4:4">
      <c r="D4920" s="131"/>
    </row>
    <row r="4921" spans="4:4">
      <c r="D4921" s="131"/>
    </row>
    <row r="4922" spans="4:4">
      <c r="D4922" s="131"/>
    </row>
    <row r="4923" spans="4:4">
      <c r="D4923" s="131"/>
    </row>
    <row r="4924" spans="4:4">
      <c r="D4924" s="131"/>
    </row>
    <row r="4925" spans="4:4">
      <c r="D4925" s="131"/>
    </row>
    <row r="4926" spans="4:4">
      <c r="D4926" s="131"/>
    </row>
    <row r="4927" spans="4:4">
      <c r="D4927" s="131"/>
    </row>
    <row r="4928" spans="4:4">
      <c r="D4928" s="131"/>
    </row>
    <row r="4929" spans="4:4">
      <c r="D4929" s="131"/>
    </row>
    <row r="4930" spans="4:4">
      <c r="D4930" s="131"/>
    </row>
    <row r="4931" spans="4:4">
      <c r="D4931" s="131"/>
    </row>
    <row r="4932" spans="4:4">
      <c r="D4932" s="131"/>
    </row>
    <row r="4933" spans="4:4">
      <c r="D4933" s="131"/>
    </row>
    <row r="4934" spans="4:4">
      <c r="D4934" s="131"/>
    </row>
    <row r="4935" spans="4:4">
      <c r="D4935" s="131"/>
    </row>
    <row r="4936" spans="4:4">
      <c r="D4936" s="131"/>
    </row>
    <row r="4937" spans="4:4">
      <c r="D4937" s="131"/>
    </row>
    <row r="4938" spans="4:4">
      <c r="D4938" s="131"/>
    </row>
    <row r="4939" spans="4:4">
      <c r="D4939" s="131"/>
    </row>
    <row r="4940" spans="4:4">
      <c r="D4940" s="131"/>
    </row>
    <row r="4941" spans="4:4">
      <c r="D4941" s="131"/>
    </row>
    <row r="4942" spans="4:4">
      <c r="D4942" s="131"/>
    </row>
    <row r="4943" spans="4:4">
      <c r="D4943" s="131"/>
    </row>
    <row r="4944" spans="4:4">
      <c r="D4944" s="131"/>
    </row>
    <row r="4945" spans="4:4">
      <c r="D4945" s="131"/>
    </row>
    <row r="4946" spans="4:4">
      <c r="D4946" s="131"/>
    </row>
    <row r="4947" spans="4:4">
      <c r="D4947" s="131"/>
    </row>
    <row r="4948" spans="4:4">
      <c r="D4948" s="131"/>
    </row>
    <row r="4949" spans="4:4">
      <c r="D4949" s="131"/>
    </row>
    <row r="4950" spans="4:4">
      <c r="D4950" s="131"/>
    </row>
    <row r="4951" spans="4:4">
      <c r="D4951" s="131"/>
    </row>
    <row r="4952" spans="4:4">
      <c r="D4952" s="131"/>
    </row>
    <row r="4953" spans="4:4">
      <c r="D4953" s="131"/>
    </row>
    <row r="4954" spans="4:4">
      <c r="D4954" s="131"/>
    </row>
    <row r="4955" spans="4:4">
      <c r="D4955" s="131"/>
    </row>
    <row r="4956" spans="4:4">
      <c r="D4956" s="131"/>
    </row>
    <row r="4957" spans="4:4">
      <c r="D4957" s="131"/>
    </row>
    <row r="4958" spans="4:4">
      <c r="D4958" s="131"/>
    </row>
    <row r="4959" spans="4:4">
      <c r="D4959" s="131"/>
    </row>
    <row r="4960" spans="4:4">
      <c r="D4960" s="131"/>
    </row>
    <row r="4961" spans="4:4">
      <c r="D4961" s="131"/>
    </row>
    <row r="4962" spans="4:4">
      <c r="D4962" s="131"/>
    </row>
    <row r="4963" spans="4:4">
      <c r="D4963" s="131"/>
    </row>
    <row r="4964" spans="4:4">
      <c r="D4964" s="131"/>
    </row>
    <row r="4965" spans="4:4">
      <c r="D4965" s="131"/>
    </row>
    <row r="4966" spans="4:4">
      <c r="D4966" s="131"/>
    </row>
    <row r="4967" spans="4:4">
      <c r="D4967" s="131"/>
    </row>
    <row r="4968" spans="4:4">
      <c r="D4968" s="131"/>
    </row>
    <row r="4969" spans="4:4">
      <c r="D4969" s="131"/>
    </row>
    <row r="4970" spans="4:4">
      <c r="D4970" s="131"/>
    </row>
    <row r="4971" spans="4:4">
      <c r="D4971" s="131"/>
    </row>
    <row r="4972" spans="4:4">
      <c r="D4972" s="131"/>
    </row>
    <row r="4973" spans="4:4">
      <c r="D4973" s="131"/>
    </row>
    <row r="4974" spans="4:4">
      <c r="D4974" s="131"/>
    </row>
    <row r="4975" spans="4:4">
      <c r="D4975" s="131"/>
    </row>
    <row r="4976" spans="4:4">
      <c r="D4976" s="131"/>
    </row>
    <row r="4977" spans="4:4">
      <c r="D4977" s="131"/>
    </row>
    <row r="4978" spans="4:4">
      <c r="D4978" s="131"/>
    </row>
    <row r="4979" spans="4:4">
      <c r="D4979" s="131"/>
    </row>
    <row r="4980" spans="4:4">
      <c r="D4980" s="131"/>
    </row>
    <row r="4981" spans="4:4">
      <c r="D4981" s="131"/>
    </row>
    <row r="4982" spans="4:4">
      <c r="D4982" s="131"/>
    </row>
    <row r="4983" spans="4:4">
      <c r="D4983" s="131"/>
    </row>
    <row r="4984" spans="4:4">
      <c r="D4984" s="131"/>
    </row>
    <row r="4985" spans="4:4">
      <c r="D4985" s="131"/>
    </row>
    <row r="4986" spans="4:4">
      <c r="D4986" s="131"/>
    </row>
    <row r="4987" spans="4:4">
      <c r="D4987" s="131"/>
    </row>
    <row r="4988" spans="4:4">
      <c r="D4988" s="131"/>
    </row>
    <row r="4989" spans="4:4">
      <c r="D4989" s="131"/>
    </row>
    <row r="4990" spans="4:4">
      <c r="D4990" s="131"/>
    </row>
    <row r="4991" spans="4:4">
      <c r="D4991" s="131"/>
    </row>
    <row r="4992" spans="4:4">
      <c r="D4992" s="131"/>
    </row>
    <row r="4993" spans="4:4">
      <c r="D4993" s="131"/>
    </row>
    <row r="4994" spans="4:4">
      <c r="D4994" s="131"/>
    </row>
    <row r="4995" spans="4:4">
      <c r="D4995" s="131"/>
    </row>
    <row r="4996" spans="4:4">
      <c r="D4996" s="131"/>
    </row>
    <row r="4997" spans="4:4">
      <c r="D4997" s="131"/>
    </row>
    <row r="4998" spans="4:4">
      <c r="D4998" s="131"/>
    </row>
    <row r="4999" spans="4:4">
      <c r="D4999" s="131"/>
    </row>
    <row r="5000" spans="4:4">
      <c r="D5000" s="131"/>
    </row>
  </sheetData>
  <sheetProtection algorithmName="SHA-512" hashValue="Zki/Cl4wTlgg2Skc1jNZwuWDuytJ5yw/uyRTt31k7knrHWmnPG0yB6rth5pETIEXJe5xv4cTEuWCdIUVyFJk+g==" saltValue="gYP2LAwJZoaF0VlSez5lyw==" spinCount="100000" sheet="1" objects="1" scenarios="1" selectLockedCells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1D75-D102-4411-9A9B-0EC43ED09AFD}">
  <dimension ref="A1:CB84"/>
  <sheetViews>
    <sheetView workbookViewId="0">
      <selection activeCell="F8" sqref="F8"/>
    </sheetView>
  </sheetViews>
  <sheetFormatPr baseColWidth="10" defaultColWidth="9.1640625" defaultRowHeight="13"/>
  <cols>
    <col min="1" max="1" width="4.5" style="201" customWidth="1"/>
    <col min="2" max="2" width="11.5" style="201" customWidth="1"/>
    <col min="3" max="3" width="40.5" style="201" customWidth="1"/>
    <col min="4" max="4" width="5.5" style="201" customWidth="1"/>
    <col min="5" max="5" width="8.5" style="213" customWidth="1"/>
    <col min="6" max="6" width="9.83203125" style="201" customWidth="1"/>
    <col min="7" max="7" width="13.83203125" style="201" customWidth="1"/>
    <col min="8" max="8" width="11.6640625" style="201" hidden="1" customWidth="1"/>
    <col min="9" max="9" width="11.5" style="201" hidden="1" customWidth="1"/>
    <col min="10" max="10" width="11" style="201" hidden="1" customWidth="1"/>
    <col min="11" max="11" width="10.5" style="201" hidden="1" customWidth="1"/>
    <col min="12" max="12" width="75.5" style="201" customWidth="1"/>
    <col min="13" max="13" width="45.33203125" style="201" customWidth="1"/>
    <col min="14" max="16384" width="9.1640625" style="201"/>
  </cols>
  <sheetData>
    <row r="1" spans="1:80" ht="16">
      <c r="A1" s="375" t="s">
        <v>6</v>
      </c>
      <c r="B1" s="375"/>
      <c r="C1" s="375"/>
      <c r="D1" s="375"/>
      <c r="E1" s="375"/>
      <c r="F1" s="375"/>
      <c r="G1" s="375"/>
    </row>
    <row r="2" spans="1:80" ht="14.25" customHeight="1" thickBot="1">
      <c r="B2" s="202"/>
      <c r="C2" s="203"/>
      <c r="D2" s="203"/>
      <c r="E2" s="204"/>
      <c r="F2" s="203"/>
      <c r="G2" s="203"/>
    </row>
    <row r="3" spans="1:80" ht="14" thickTop="1">
      <c r="A3" s="376" t="s">
        <v>787</v>
      </c>
      <c r="B3" s="377"/>
      <c r="C3" s="205" t="s">
        <v>788</v>
      </c>
      <c r="D3" s="206"/>
      <c r="E3" s="207" t="s">
        <v>789</v>
      </c>
      <c r="F3" s="208" t="str">
        <f>'[2]04 D.4.1. Rek'!H1</f>
        <v>D.4.1.</v>
      </c>
      <c r="G3" s="209"/>
    </row>
    <row r="4" spans="1:80" ht="14" thickBot="1">
      <c r="A4" s="378" t="s">
        <v>790</v>
      </c>
      <c r="B4" s="379"/>
      <c r="C4" s="210" t="s">
        <v>791</v>
      </c>
      <c r="D4" s="211"/>
      <c r="E4" s="380" t="str">
        <f>'[2]04 D.4.1. Rek'!G2</f>
        <v>Vedlejší a ostatní náklady</v>
      </c>
      <c r="F4" s="381"/>
      <c r="G4" s="382"/>
    </row>
    <row r="5" spans="1:80" ht="14" thickTop="1">
      <c r="A5" s="212"/>
    </row>
    <row r="6" spans="1:80" ht="27" customHeight="1">
      <c r="A6" s="214" t="s">
        <v>121</v>
      </c>
      <c r="B6" s="215" t="s">
        <v>122</v>
      </c>
      <c r="C6" s="215" t="s">
        <v>123</v>
      </c>
      <c r="D6" s="215" t="s">
        <v>124</v>
      </c>
      <c r="E6" s="215" t="s">
        <v>792</v>
      </c>
      <c r="F6" s="215" t="s">
        <v>793</v>
      </c>
      <c r="G6" s="216" t="s">
        <v>794</v>
      </c>
      <c r="H6" s="217" t="s">
        <v>795</v>
      </c>
      <c r="I6" s="217" t="s">
        <v>796</v>
      </c>
      <c r="J6" s="217" t="s">
        <v>797</v>
      </c>
      <c r="K6" s="217" t="s">
        <v>798</v>
      </c>
    </row>
    <row r="7" spans="1:80">
      <c r="A7" s="218" t="s">
        <v>142</v>
      </c>
      <c r="B7" s="219" t="s">
        <v>799</v>
      </c>
      <c r="C7" s="220" t="s">
        <v>786</v>
      </c>
      <c r="D7" s="221"/>
      <c r="E7" s="222"/>
      <c r="F7" s="222"/>
      <c r="G7" s="223"/>
      <c r="H7" s="224"/>
      <c r="I7" s="225"/>
      <c r="J7" s="224"/>
      <c r="K7" s="225"/>
      <c r="O7" s="226">
        <v>1</v>
      </c>
    </row>
    <row r="8" spans="1:80">
      <c r="A8" s="227">
        <v>1</v>
      </c>
      <c r="B8" s="228" t="s">
        <v>800</v>
      </c>
      <c r="C8" s="229" t="s">
        <v>801</v>
      </c>
      <c r="D8" s="230" t="s">
        <v>802</v>
      </c>
      <c r="E8" s="231">
        <v>1</v>
      </c>
      <c r="F8" s="294">
        <v>0</v>
      </c>
      <c r="G8" s="232">
        <f>E8*F8</f>
        <v>0</v>
      </c>
      <c r="H8" s="233">
        <v>0</v>
      </c>
      <c r="I8" s="234">
        <f>E8*H8</f>
        <v>0</v>
      </c>
      <c r="J8" s="233"/>
      <c r="K8" s="234">
        <f>E8*J8</f>
        <v>0</v>
      </c>
      <c r="O8" s="226">
        <v>2</v>
      </c>
      <c r="AA8" s="201">
        <v>12</v>
      </c>
      <c r="AB8" s="201">
        <v>0</v>
      </c>
      <c r="AC8" s="201">
        <v>1</v>
      </c>
      <c r="AZ8" s="201">
        <v>1</v>
      </c>
      <c r="BA8" s="201">
        <f>IF(AZ8=1,G8,0)</f>
        <v>0</v>
      </c>
      <c r="BB8" s="201">
        <f>IF(AZ8=2,G8,0)</f>
        <v>0</v>
      </c>
      <c r="BC8" s="201">
        <f>IF(AZ8=3,G8,0)</f>
        <v>0</v>
      </c>
      <c r="BD8" s="201">
        <f>IF(AZ8=4,G8,0)</f>
        <v>0</v>
      </c>
      <c r="BE8" s="201">
        <f>IF(AZ8=5,G8,0)</f>
        <v>0</v>
      </c>
      <c r="CA8" s="226">
        <v>12</v>
      </c>
      <c r="CB8" s="226">
        <v>0</v>
      </c>
    </row>
    <row r="9" spans="1:80">
      <c r="A9" s="235"/>
      <c r="B9" s="236"/>
      <c r="C9" s="370" t="s">
        <v>803</v>
      </c>
      <c r="D9" s="371"/>
      <c r="E9" s="371"/>
      <c r="F9" s="371"/>
      <c r="G9" s="372"/>
      <c r="I9" s="237"/>
      <c r="K9" s="237"/>
      <c r="L9" s="238" t="s">
        <v>803</v>
      </c>
      <c r="O9" s="226">
        <v>3</v>
      </c>
    </row>
    <row r="10" spans="1:80" ht="24">
      <c r="A10" s="235"/>
      <c r="B10" s="236"/>
      <c r="C10" s="370" t="s">
        <v>804</v>
      </c>
      <c r="D10" s="371"/>
      <c r="E10" s="371"/>
      <c r="F10" s="371"/>
      <c r="G10" s="372"/>
      <c r="I10" s="237"/>
      <c r="K10" s="237"/>
      <c r="L10" s="238" t="s">
        <v>804</v>
      </c>
      <c r="O10" s="226">
        <v>3</v>
      </c>
    </row>
    <row r="11" spans="1:80">
      <c r="A11" s="235"/>
      <c r="B11" s="236"/>
      <c r="C11" s="370"/>
      <c r="D11" s="371"/>
      <c r="E11" s="371"/>
      <c r="F11" s="371"/>
      <c r="G11" s="372"/>
      <c r="I11" s="237"/>
      <c r="K11" s="237"/>
      <c r="L11" s="238"/>
      <c r="O11" s="226">
        <v>3</v>
      </c>
    </row>
    <row r="12" spans="1:80">
      <c r="A12" s="227">
        <v>2</v>
      </c>
      <c r="B12" s="228" t="s">
        <v>805</v>
      </c>
      <c r="C12" s="229" t="s">
        <v>806</v>
      </c>
      <c r="D12" s="230" t="s">
        <v>802</v>
      </c>
      <c r="E12" s="231">
        <v>1</v>
      </c>
      <c r="F12" s="294">
        <v>0</v>
      </c>
      <c r="G12" s="232">
        <f>E12*F12</f>
        <v>0</v>
      </c>
      <c r="H12" s="233">
        <v>0</v>
      </c>
      <c r="I12" s="234">
        <f>E12*H12</f>
        <v>0</v>
      </c>
      <c r="J12" s="233"/>
      <c r="K12" s="234">
        <f>E12*J12</f>
        <v>0</v>
      </c>
      <c r="O12" s="226">
        <v>2</v>
      </c>
      <c r="AA12" s="201">
        <v>12</v>
      </c>
      <c r="AB12" s="201">
        <v>0</v>
      </c>
      <c r="AC12" s="201">
        <v>2</v>
      </c>
      <c r="AZ12" s="201">
        <v>1</v>
      </c>
      <c r="BA12" s="201">
        <f>IF(AZ12=1,G12,0)</f>
        <v>0</v>
      </c>
      <c r="BB12" s="201">
        <f>IF(AZ12=2,G12,0)</f>
        <v>0</v>
      </c>
      <c r="BC12" s="201">
        <f>IF(AZ12=3,G12,0)</f>
        <v>0</v>
      </c>
      <c r="BD12" s="201">
        <f>IF(AZ12=4,G12,0)</f>
        <v>0</v>
      </c>
      <c r="BE12" s="201">
        <f>IF(AZ12=5,G12,0)</f>
        <v>0</v>
      </c>
      <c r="CA12" s="226">
        <v>12</v>
      </c>
      <c r="CB12" s="226">
        <v>0</v>
      </c>
    </row>
    <row r="13" spans="1:80">
      <c r="A13" s="235"/>
      <c r="B13" s="236"/>
      <c r="C13" s="370" t="s">
        <v>807</v>
      </c>
      <c r="D13" s="371"/>
      <c r="E13" s="371"/>
      <c r="F13" s="371"/>
      <c r="G13" s="372"/>
      <c r="I13" s="237"/>
      <c r="K13" s="237"/>
      <c r="L13" s="238" t="s">
        <v>807</v>
      </c>
      <c r="O13" s="226">
        <v>3</v>
      </c>
    </row>
    <row r="14" spans="1:80">
      <c r="A14" s="235"/>
      <c r="B14" s="236"/>
      <c r="C14" s="370"/>
      <c r="D14" s="371"/>
      <c r="E14" s="371"/>
      <c r="F14" s="371"/>
      <c r="G14" s="372"/>
      <c r="I14" s="237"/>
      <c r="K14" s="237"/>
      <c r="L14" s="238"/>
      <c r="O14" s="226">
        <v>3</v>
      </c>
    </row>
    <row r="15" spans="1:80" ht="24">
      <c r="A15" s="227">
        <v>3</v>
      </c>
      <c r="B15" s="228" t="s">
        <v>808</v>
      </c>
      <c r="C15" s="229" t="s">
        <v>809</v>
      </c>
      <c r="D15" s="230" t="s">
        <v>810</v>
      </c>
      <c r="E15" s="231">
        <v>1</v>
      </c>
      <c r="F15" s="294">
        <v>0</v>
      </c>
      <c r="G15" s="232">
        <f>E15*F15</f>
        <v>0</v>
      </c>
      <c r="H15" s="233">
        <v>0</v>
      </c>
      <c r="I15" s="234">
        <f>E15*H15</f>
        <v>0</v>
      </c>
      <c r="J15" s="233"/>
      <c r="K15" s="234">
        <f>E15*J15</f>
        <v>0</v>
      </c>
      <c r="O15" s="226">
        <v>2</v>
      </c>
      <c r="AA15" s="201">
        <v>12</v>
      </c>
      <c r="AB15" s="201">
        <v>0</v>
      </c>
      <c r="AC15" s="201">
        <v>3</v>
      </c>
      <c r="AZ15" s="201">
        <v>1</v>
      </c>
      <c r="BA15" s="201">
        <f>IF(AZ15=1,G15,0)</f>
        <v>0</v>
      </c>
      <c r="BB15" s="201">
        <f>IF(AZ15=2,G15,0)</f>
        <v>0</v>
      </c>
      <c r="BC15" s="201">
        <f>IF(AZ15=3,G15,0)</f>
        <v>0</v>
      </c>
      <c r="BD15" s="201">
        <f>IF(AZ15=4,G15,0)</f>
        <v>0</v>
      </c>
      <c r="BE15" s="201">
        <f>IF(AZ15=5,G15,0)</f>
        <v>0</v>
      </c>
      <c r="CA15" s="226">
        <v>12</v>
      </c>
      <c r="CB15" s="226">
        <v>0</v>
      </c>
    </row>
    <row r="16" spans="1:80" ht="48">
      <c r="A16" s="235"/>
      <c r="B16" s="236"/>
      <c r="C16" s="370" t="s">
        <v>811</v>
      </c>
      <c r="D16" s="371"/>
      <c r="E16" s="371"/>
      <c r="F16" s="371"/>
      <c r="G16" s="372"/>
      <c r="I16" s="237"/>
      <c r="K16" s="237"/>
      <c r="L16" s="238" t="s">
        <v>811</v>
      </c>
      <c r="O16" s="226">
        <v>3</v>
      </c>
    </row>
    <row r="17" spans="1:80">
      <c r="A17" s="227">
        <v>4</v>
      </c>
      <c r="B17" s="228" t="s">
        <v>812</v>
      </c>
      <c r="C17" s="229" t="s">
        <v>813</v>
      </c>
      <c r="D17" s="230" t="s">
        <v>810</v>
      </c>
      <c r="E17" s="231">
        <v>1</v>
      </c>
      <c r="F17" s="294">
        <v>0</v>
      </c>
      <c r="G17" s="232">
        <f>E17*F17</f>
        <v>0</v>
      </c>
      <c r="H17" s="233">
        <v>0</v>
      </c>
      <c r="I17" s="234">
        <f>E17*H17</f>
        <v>0</v>
      </c>
      <c r="J17" s="233"/>
      <c r="K17" s="234">
        <f>E17*J17</f>
        <v>0</v>
      </c>
      <c r="O17" s="226">
        <v>2</v>
      </c>
      <c r="AA17" s="201">
        <v>12</v>
      </c>
      <c r="AB17" s="201">
        <v>0</v>
      </c>
      <c r="AC17" s="201">
        <v>4</v>
      </c>
      <c r="AZ17" s="201">
        <v>1</v>
      </c>
      <c r="BA17" s="201">
        <f>IF(AZ17=1,G17,0)</f>
        <v>0</v>
      </c>
      <c r="BB17" s="201">
        <f>IF(AZ17=2,G17,0)</f>
        <v>0</v>
      </c>
      <c r="BC17" s="201">
        <f>IF(AZ17=3,G17,0)</f>
        <v>0</v>
      </c>
      <c r="BD17" s="201">
        <f>IF(AZ17=4,G17,0)</f>
        <v>0</v>
      </c>
      <c r="BE17" s="201">
        <f>IF(AZ17=5,G17,0)</f>
        <v>0</v>
      </c>
      <c r="CA17" s="226">
        <v>12</v>
      </c>
      <c r="CB17" s="226">
        <v>0</v>
      </c>
    </row>
    <row r="18" spans="1:80" ht="36">
      <c r="A18" s="235"/>
      <c r="B18" s="236"/>
      <c r="C18" s="370" t="s">
        <v>814</v>
      </c>
      <c r="D18" s="371"/>
      <c r="E18" s="371"/>
      <c r="F18" s="371"/>
      <c r="G18" s="372"/>
      <c r="I18" s="237"/>
      <c r="K18" s="237"/>
      <c r="L18" s="238" t="s">
        <v>814</v>
      </c>
      <c r="O18" s="226">
        <v>3</v>
      </c>
    </row>
    <row r="19" spans="1:80" ht="24">
      <c r="A19" s="227">
        <v>5</v>
      </c>
      <c r="B19" s="228" t="s">
        <v>815</v>
      </c>
      <c r="C19" s="229" t="s">
        <v>816</v>
      </c>
      <c r="D19" s="230" t="s">
        <v>810</v>
      </c>
      <c r="E19" s="231">
        <v>1</v>
      </c>
      <c r="F19" s="294">
        <v>0</v>
      </c>
      <c r="G19" s="232">
        <f>E19*F19</f>
        <v>0</v>
      </c>
      <c r="H19" s="233">
        <v>0</v>
      </c>
      <c r="I19" s="234">
        <f>E19*H19</f>
        <v>0</v>
      </c>
      <c r="J19" s="233"/>
      <c r="K19" s="234">
        <f>E19*J19</f>
        <v>0</v>
      </c>
      <c r="O19" s="226">
        <v>2</v>
      </c>
      <c r="AA19" s="201">
        <v>12</v>
      </c>
      <c r="AB19" s="201">
        <v>0</v>
      </c>
      <c r="AC19" s="201">
        <v>5</v>
      </c>
      <c r="AZ19" s="201">
        <v>1</v>
      </c>
      <c r="BA19" s="201">
        <f>IF(AZ19=1,G19,0)</f>
        <v>0</v>
      </c>
      <c r="BB19" s="201">
        <f>IF(AZ19=2,G19,0)</f>
        <v>0</v>
      </c>
      <c r="BC19" s="201">
        <f>IF(AZ19=3,G19,0)</f>
        <v>0</v>
      </c>
      <c r="BD19" s="201">
        <f>IF(AZ19=4,G19,0)</f>
        <v>0</v>
      </c>
      <c r="BE19" s="201">
        <f>IF(AZ19=5,G19,0)</f>
        <v>0</v>
      </c>
      <c r="CA19" s="226">
        <v>12</v>
      </c>
      <c r="CB19" s="226">
        <v>0</v>
      </c>
    </row>
    <row r="20" spans="1:80" ht="36">
      <c r="A20" s="235"/>
      <c r="B20" s="236"/>
      <c r="C20" s="370" t="s">
        <v>817</v>
      </c>
      <c r="D20" s="371"/>
      <c r="E20" s="371"/>
      <c r="F20" s="371"/>
      <c r="G20" s="372"/>
      <c r="I20" s="237"/>
      <c r="K20" s="237"/>
      <c r="L20" s="238" t="s">
        <v>817</v>
      </c>
      <c r="O20" s="226">
        <v>3</v>
      </c>
    </row>
    <row r="21" spans="1:80" ht="24">
      <c r="A21" s="227">
        <v>6</v>
      </c>
      <c r="B21" s="228" t="s">
        <v>818</v>
      </c>
      <c r="C21" s="229" t="s">
        <v>819</v>
      </c>
      <c r="D21" s="230" t="s">
        <v>810</v>
      </c>
      <c r="E21" s="231">
        <v>1</v>
      </c>
      <c r="F21" s="294">
        <v>0</v>
      </c>
      <c r="G21" s="232">
        <f>E21*F21</f>
        <v>0</v>
      </c>
      <c r="H21" s="233">
        <v>0</v>
      </c>
      <c r="I21" s="234">
        <f>E21*H21</f>
        <v>0</v>
      </c>
      <c r="J21" s="233"/>
      <c r="K21" s="234">
        <f>E21*J21</f>
        <v>0</v>
      </c>
      <c r="O21" s="226">
        <v>2</v>
      </c>
      <c r="AA21" s="201">
        <v>12</v>
      </c>
      <c r="AB21" s="201">
        <v>0</v>
      </c>
      <c r="AC21" s="201">
        <v>8</v>
      </c>
      <c r="AZ21" s="201">
        <v>1</v>
      </c>
      <c r="BA21" s="201">
        <f>IF(AZ21=1,G21,0)</f>
        <v>0</v>
      </c>
      <c r="BB21" s="201">
        <f>IF(AZ21=2,G21,0)</f>
        <v>0</v>
      </c>
      <c r="BC21" s="201">
        <f>IF(AZ21=3,G21,0)</f>
        <v>0</v>
      </c>
      <c r="BD21" s="201">
        <f>IF(AZ21=4,G21,0)</f>
        <v>0</v>
      </c>
      <c r="BE21" s="201">
        <f>IF(AZ21=5,G21,0)</f>
        <v>0</v>
      </c>
      <c r="CA21" s="226">
        <v>12</v>
      </c>
      <c r="CB21" s="226">
        <v>0</v>
      </c>
    </row>
    <row r="22" spans="1:80" ht="24">
      <c r="A22" s="235"/>
      <c r="B22" s="236"/>
      <c r="C22" s="370" t="s">
        <v>820</v>
      </c>
      <c r="D22" s="371"/>
      <c r="E22" s="371"/>
      <c r="F22" s="371"/>
      <c r="G22" s="372"/>
      <c r="I22" s="237"/>
      <c r="K22" s="237"/>
      <c r="L22" s="238" t="s">
        <v>820</v>
      </c>
      <c r="O22" s="226">
        <v>3</v>
      </c>
    </row>
    <row r="23" spans="1:80">
      <c r="A23" s="239"/>
      <c r="B23" s="240" t="s">
        <v>821</v>
      </c>
      <c r="C23" s="241" t="s">
        <v>822</v>
      </c>
      <c r="D23" s="242"/>
      <c r="E23" s="243"/>
      <c r="F23" s="244"/>
      <c r="G23" s="245">
        <f>SUM(G7:G22)</f>
        <v>0</v>
      </c>
      <c r="H23" s="246"/>
      <c r="I23" s="247">
        <f>SUM(I7:I22)</f>
        <v>0</v>
      </c>
      <c r="J23" s="246"/>
      <c r="K23" s="247">
        <f>SUM(K7:K22)</f>
        <v>0</v>
      </c>
      <c r="O23" s="226">
        <v>4</v>
      </c>
      <c r="BA23" s="248">
        <f>SUM(BA7:BA22)</f>
        <v>0</v>
      </c>
      <c r="BB23" s="248">
        <f>SUM(BB7:BB22)</f>
        <v>0</v>
      </c>
      <c r="BC23" s="248">
        <f>SUM(BC7:BC22)</f>
        <v>0</v>
      </c>
      <c r="BD23" s="248">
        <f>SUM(BD7:BD22)</f>
        <v>0</v>
      </c>
      <c r="BE23" s="248">
        <f>SUM(BE7:BE22)</f>
        <v>0</v>
      </c>
    </row>
    <row r="24" spans="1:80">
      <c r="E24" s="201"/>
    </row>
    <row r="25" spans="1:80">
      <c r="E25" s="201"/>
    </row>
    <row r="26" spans="1:80">
      <c r="E26" s="201"/>
    </row>
    <row r="27" spans="1:80">
      <c r="E27" s="201"/>
    </row>
    <row r="28" spans="1:80">
      <c r="E28" s="201"/>
    </row>
    <row r="29" spans="1:80">
      <c r="E29" s="201"/>
    </row>
    <row r="30" spans="1:80">
      <c r="E30" s="201"/>
    </row>
    <row r="31" spans="1:80">
      <c r="E31" s="201"/>
    </row>
    <row r="32" spans="1:80">
      <c r="E32" s="201"/>
    </row>
    <row r="33" spans="5:5">
      <c r="E33" s="201"/>
    </row>
    <row r="34" spans="5:5">
      <c r="E34" s="201"/>
    </row>
    <row r="35" spans="5:5">
      <c r="E35" s="201"/>
    </row>
    <row r="36" spans="5:5">
      <c r="E36" s="201"/>
    </row>
    <row r="37" spans="5:5">
      <c r="E37" s="201"/>
    </row>
    <row r="38" spans="5:5">
      <c r="E38" s="201"/>
    </row>
    <row r="39" spans="5:5">
      <c r="E39" s="201"/>
    </row>
    <row r="40" spans="5:5">
      <c r="E40" s="201"/>
    </row>
    <row r="41" spans="5:5">
      <c r="E41" s="201"/>
    </row>
    <row r="42" spans="5:5">
      <c r="E42" s="201"/>
    </row>
    <row r="43" spans="5:5">
      <c r="E43" s="201"/>
    </row>
    <row r="44" spans="5:5">
      <c r="E44" s="201"/>
    </row>
    <row r="45" spans="5:5">
      <c r="E45" s="201"/>
    </row>
    <row r="46" spans="5:5">
      <c r="E46" s="201"/>
    </row>
    <row r="47" spans="5:5">
      <c r="E47" s="201"/>
    </row>
    <row r="48" spans="5:5">
      <c r="E48" s="201"/>
    </row>
    <row r="49" spans="5:5">
      <c r="E49" s="201"/>
    </row>
    <row r="50" spans="5:5">
      <c r="E50" s="201"/>
    </row>
    <row r="51" spans="5:5">
      <c r="E51" s="201"/>
    </row>
    <row r="52" spans="5:5">
      <c r="E52" s="201"/>
    </row>
    <row r="53" spans="5:5">
      <c r="E53" s="201"/>
    </row>
    <row r="54" spans="5:5">
      <c r="E54" s="201"/>
    </row>
    <row r="55" spans="5:5">
      <c r="E55" s="201"/>
    </row>
    <row r="56" spans="5:5">
      <c r="E56" s="201"/>
    </row>
    <row r="57" spans="5:5">
      <c r="E57" s="201"/>
    </row>
    <row r="58" spans="5:5">
      <c r="E58" s="201"/>
    </row>
    <row r="59" spans="5:5">
      <c r="E59" s="201"/>
    </row>
    <row r="60" spans="5:5">
      <c r="E60" s="201"/>
    </row>
    <row r="61" spans="5:5">
      <c r="E61" s="201"/>
    </row>
    <row r="62" spans="5:5">
      <c r="E62" s="201"/>
    </row>
    <row r="63" spans="5:5">
      <c r="E63" s="201"/>
    </row>
    <row r="64" spans="5:5">
      <c r="E64" s="201"/>
    </row>
    <row r="65" spans="5:5">
      <c r="E65" s="201"/>
    </row>
    <row r="66" spans="5:5">
      <c r="E66" s="201"/>
    </row>
    <row r="67" spans="5:5">
      <c r="E67" s="201"/>
    </row>
    <row r="68" spans="5:5">
      <c r="E68" s="201"/>
    </row>
    <row r="69" spans="5:5">
      <c r="E69" s="201"/>
    </row>
    <row r="70" spans="5:5">
      <c r="E70" s="201"/>
    </row>
    <row r="71" spans="5:5">
      <c r="E71" s="201"/>
    </row>
    <row r="72" spans="5:5">
      <c r="E72" s="201"/>
    </row>
    <row r="73" spans="5:5">
      <c r="E73" s="201"/>
    </row>
    <row r="74" spans="5:5">
      <c r="E74" s="201"/>
    </row>
    <row r="75" spans="5:5">
      <c r="E75" s="201"/>
    </row>
    <row r="76" spans="5:5">
      <c r="E76" s="201"/>
    </row>
    <row r="77" spans="5:5">
      <c r="E77" s="201"/>
    </row>
    <row r="78" spans="5:5">
      <c r="E78" s="201"/>
    </row>
    <row r="79" spans="5:5">
      <c r="E79" s="201"/>
    </row>
    <row r="80" spans="5:5">
      <c r="E80" s="201"/>
    </row>
    <row r="81" spans="1:7">
      <c r="E81" s="201"/>
    </row>
    <row r="82" spans="1:7">
      <c r="A82" s="249"/>
      <c r="B82" s="249"/>
    </row>
    <row r="83" spans="1:7">
      <c r="C83" s="250"/>
      <c r="D83" s="250"/>
      <c r="E83" s="251"/>
      <c r="F83" s="250"/>
      <c r="G83" s="252"/>
    </row>
    <row r="84" spans="1:7">
      <c r="A84" s="249"/>
      <c r="B84" s="249"/>
    </row>
  </sheetData>
  <sheetProtection algorithmName="SHA-512" hashValue="i1o1MB+wYbWtw0F8EqsJw/mVYZC4a6rnNfpBmiRhZBBNelLyM48uKa/M3qpRhlb6xKZVbgE5y+KE5ur2TUJdAA==" saltValue="HhUO5O1HfrKbP8VHBwlPRg==" spinCount="100000" sheet="1" objects="1" scenarios="1" selectLockedCells="1"/>
  <mergeCells count="13">
    <mergeCell ref="A1:G1"/>
    <mergeCell ref="A3:B3"/>
    <mergeCell ref="A4:B4"/>
    <mergeCell ref="E4:G4"/>
    <mergeCell ref="C18:G18"/>
    <mergeCell ref="C20:G20"/>
    <mergeCell ref="C22:G22"/>
    <mergeCell ref="C9:G9"/>
    <mergeCell ref="C10:G10"/>
    <mergeCell ref="C11:G11"/>
    <mergeCell ref="C13:G13"/>
    <mergeCell ref="C14:G14"/>
    <mergeCell ref="C16:G16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52</vt:i4>
      </vt:variant>
    </vt:vector>
  </HeadingPairs>
  <TitlesOfParts>
    <vt:vector size="61" baseType="lpstr">
      <vt:lpstr>Pokyny pro vyplnění</vt:lpstr>
      <vt:lpstr>Stavba</vt:lpstr>
      <vt:lpstr>VzorPolozky</vt:lpstr>
      <vt:lpstr>SO01 D.1.1. Pol</vt:lpstr>
      <vt:lpstr>SO01 D.1.4. Elektroinstalace</vt:lpstr>
      <vt:lpstr>SO02 D.1.1. Pol</vt:lpstr>
      <vt:lpstr>SO02 ZP kanalizace</vt:lpstr>
      <vt:lpstr>SO03 D.1.1. Pol</vt:lpstr>
      <vt:lpstr>VNaON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D.1.1. Pol'!Názvy_tisku</vt:lpstr>
      <vt:lpstr>'SO02 D.1.1. Pol'!Názvy_tisku</vt:lpstr>
      <vt:lpstr>'SO03 D.1.1. Pol'!Názvy_tisku</vt:lpstr>
      <vt:lpstr>oadresa</vt:lpstr>
      <vt:lpstr>Stavba!Objednatel</vt:lpstr>
      <vt:lpstr>Stavba!Objekt</vt:lpstr>
      <vt:lpstr>'SO01 D.1.1. Pol'!Oblast_tisku</vt:lpstr>
      <vt:lpstr>'SO02 D.1.1. Pol'!Oblast_tisku</vt:lpstr>
      <vt:lpstr>'SO03 D.1.1.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chury</dc:creator>
  <cp:lastModifiedBy>Jan Husák</cp:lastModifiedBy>
  <cp:lastPrinted>2014-02-28T09:52:57Z</cp:lastPrinted>
  <dcterms:created xsi:type="dcterms:W3CDTF">2009-04-08T07:15:50Z</dcterms:created>
  <dcterms:modified xsi:type="dcterms:W3CDTF">2020-02-26T15:07:19Z</dcterms:modified>
</cp:coreProperties>
</file>