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01 - Oprava stoky AVIII-..." sheetId="2" r:id="rId2"/>
    <sheet name="002 - Ostatní a vedlejší ...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'001 - Oprava stoky AVIII-...'!$C$88:$K$593</definedName>
    <definedName name="_xlnm.Print_Area" localSheetId="1">'001 - Oprava stoky AVIII-...'!$C$4:$J$39,'001 - Oprava stoky AVIII-...'!$C$45:$J$70,'001 - Oprava stoky AVIII-...'!$C$76:$K$593</definedName>
    <definedName name="_xlnm.Print_Titles" localSheetId="1">'001 - Oprava stoky AVIII-...'!$88:$88</definedName>
    <definedName name="_xlnm._FilterDatabase" localSheetId="2" hidden="1">'002 - Ostatní a vedlejší ...'!$C$79:$K$107</definedName>
    <definedName name="_xlnm.Print_Area" localSheetId="2">'002 - Ostatní a vedlejší ...'!$C$4:$J$39,'002 - Ostatní a vedlejší ...'!$C$45:$J$61,'002 - Ostatní a vedlejší ...'!$C$67:$K$107</definedName>
    <definedName name="_xlnm.Print_Titles" localSheetId="2">'002 - Ostatní a vedlejší ...'!$79:$79</definedName>
    <definedName name="_xlnm.Print_Area" localSheetId="3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F74"/>
  <c r="E72"/>
  <c r="F52"/>
  <c r="E50"/>
  <c r="J24"/>
  <c r="E24"/>
  <c r="J55"/>
  <c r="J23"/>
  <c r="J21"/>
  <c r="E21"/>
  <c r="J76"/>
  <c r="J20"/>
  <c r="J18"/>
  <c r="E18"/>
  <c r="F77"/>
  <c r="J17"/>
  <c r="J15"/>
  <c r="E15"/>
  <c r="F54"/>
  <c r="J14"/>
  <c r="J12"/>
  <c r="J52"/>
  <c r="E7"/>
  <c r="E48"/>
  <c i="2" r="J37"/>
  <c r="J36"/>
  <c i="1" r="AY55"/>
  <c i="2" r="J35"/>
  <c i="1" r="AX55"/>
  <c i="2" r="BI592"/>
  <c r="BH592"/>
  <c r="BG592"/>
  <c r="BF592"/>
  <c r="T592"/>
  <c r="T591"/>
  <c r="R592"/>
  <c r="R591"/>
  <c r="P592"/>
  <c r="P591"/>
  <c r="BI586"/>
  <c r="BH586"/>
  <c r="BG586"/>
  <c r="BF586"/>
  <c r="T586"/>
  <c r="R586"/>
  <c r="P586"/>
  <c r="BI581"/>
  <c r="BH581"/>
  <c r="BG581"/>
  <c r="BF581"/>
  <c r="T581"/>
  <c r="R581"/>
  <c r="P581"/>
  <c r="BI576"/>
  <c r="BH576"/>
  <c r="BG576"/>
  <c r="BF576"/>
  <c r="T576"/>
  <c r="R576"/>
  <c r="P576"/>
  <c r="BI570"/>
  <c r="BH570"/>
  <c r="BG570"/>
  <c r="BF570"/>
  <c r="T570"/>
  <c r="R570"/>
  <c r="P570"/>
  <c r="BI565"/>
  <c r="BH565"/>
  <c r="BG565"/>
  <c r="BF565"/>
  <c r="T565"/>
  <c r="R565"/>
  <c r="P565"/>
  <c r="BI558"/>
  <c r="BH558"/>
  <c r="BG558"/>
  <c r="BF558"/>
  <c r="T558"/>
  <c r="R558"/>
  <c r="P558"/>
  <c r="BI552"/>
  <c r="BH552"/>
  <c r="BG552"/>
  <c r="BF552"/>
  <c r="T552"/>
  <c r="R552"/>
  <c r="P552"/>
  <c r="BI546"/>
  <c r="BH546"/>
  <c r="BG546"/>
  <c r="BF546"/>
  <c r="T546"/>
  <c r="R546"/>
  <c r="P546"/>
  <c r="BI540"/>
  <c r="BH540"/>
  <c r="BG540"/>
  <c r="BF540"/>
  <c r="T540"/>
  <c r="R540"/>
  <c r="P540"/>
  <c r="BI531"/>
  <c r="BH531"/>
  <c r="BG531"/>
  <c r="BF531"/>
  <c r="T531"/>
  <c r="R531"/>
  <c r="P531"/>
  <c r="BI523"/>
  <c r="BH523"/>
  <c r="BG523"/>
  <c r="BF523"/>
  <c r="T523"/>
  <c r="R523"/>
  <c r="P523"/>
  <c r="BI516"/>
  <c r="BH516"/>
  <c r="BG516"/>
  <c r="BF516"/>
  <c r="T516"/>
  <c r="R516"/>
  <c r="P516"/>
  <c r="BI512"/>
  <c r="BH512"/>
  <c r="BG512"/>
  <c r="BF512"/>
  <c r="T512"/>
  <c r="R512"/>
  <c r="P512"/>
  <c r="BI509"/>
  <c r="BH509"/>
  <c r="BG509"/>
  <c r="BF509"/>
  <c r="T509"/>
  <c r="R509"/>
  <c r="P509"/>
  <c r="BI506"/>
  <c r="BH506"/>
  <c r="BG506"/>
  <c r="BF506"/>
  <c r="T506"/>
  <c r="R506"/>
  <c r="P506"/>
  <c r="BI504"/>
  <c r="BH504"/>
  <c r="BG504"/>
  <c r="BF504"/>
  <c r="T504"/>
  <c r="R504"/>
  <c r="P504"/>
  <c r="BI500"/>
  <c r="BH500"/>
  <c r="BG500"/>
  <c r="BF500"/>
  <c r="T500"/>
  <c r="R500"/>
  <c r="P500"/>
  <c r="BI496"/>
  <c r="BH496"/>
  <c r="BG496"/>
  <c r="BF496"/>
  <c r="T496"/>
  <c r="R496"/>
  <c r="P496"/>
  <c r="BI492"/>
  <c r="BH492"/>
  <c r="BG492"/>
  <c r="BF492"/>
  <c r="T492"/>
  <c r="R492"/>
  <c r="P492"/>
  <c r="BI485"/>
  <c r="BH485"/>
  <c r="BG485"/>
  <c r="BF485"/>
  <c r="T485"/>
  <c r="R485"/>
  <c r="P485"/>
  <c r="BI481"/>
  <c r="BH481"/>
  <c r="BG481"/>
  <c r="BF481"/>
  <c r="T481"/>
  <c r="R481"/>
  <c r="P481"/>
  <c r="BI477"/>
  <c r="BH477"/>
  <c r="BG477"/>
  <c r="BF477"/>
  <c r="T477"/>
  <c r="R477"/>
  <c r="P477"/>
  <c r="BI473"/>
  <c r="BH473"/>
  <c r="BG473"/>
  <c r="BF473"/>
  <c r="T473"/>
  <c r="R473"/>
  <c r="P473"/>
  <c r="BI470"/>
  <c r="BH470"/>
  <c r="BG470"/>
  <c r="BF470"/>
  <c r="T470"/>
  <c r="R470"/>
  <c r="P470"/>
  <c r="BI466"/>
  <c r="BH466"/>
  <c r="BG466"/>
  <c r="BF466"/>
  <c r="T466"/>
  <c r="R466"/>
  <c r="P466"/>
  <c r="BI462"/>
  <c r="BH462"/>
  <c r="BG462"/>
  <c r="BF462"/>
  <c r="T462"/>
  <c r="R462"/>
  <c r="P462"/>
  <c r="BI458"/>
  <c r="BH458"/>
  <c r="BG458"/>
  <c r="BF458"/>
  <c r="T458"/>
  <c r="R458"/>
  <c r="P458"/>
  <c r="BI456"/>
  <c r="BH456"/>
  <c r="BG456"/>
  <c r="BF456"/>
  <c r="T456"/>
  <c r="R456"/>
  <c r="P456"/>
  <c r="BI455"/>
  <c r="BH455"/>
  <c r="BG455"/>
  <c r="BF455"/>
  <c r="T455"/>
  <c r="R455"/>
  <c r="P455"/>
  <c r="BI451"/>
  <c r="BH451"/>
  <c r="BG451"/>
  <c r="BF451"/>
  <c r="T451"/>
  <c r="R451"/>
  <c r="P451"/>
  <c r="BI450"/>
  <c r="BH450"/>
  <c r="BG450"/>
  <c r="BF450"/>
  <c r="T450"/>
  <c r="R450"/>
  <c r="P450"/>
  <c r="BI446"/>
  <c r="BH446"/>
  <c r="BG446"/>
  <c r="BF446"/>
  <c r="T446"/>
  <c r="R446"/>
  <c r="P446"/>
  <c r="BI443"/>
  <c r="BH443"/>
  <c r="BG443"/>
  <c r="BF443"/>
  <c r="T443"/>
  <c r="R443"/>
  <c r="P443"/>
  <c r="BI439"/>
  <c r="BH439"/>
  <c r="BG439"/>
  <c r="BF439"/>
  <c r="T439"/>
  <c r="R439"/>
  <c r="P439"/>
  <c r="BI434"/>
  <c r="BH434"/>
  <c r="BG434"/>
  <c r="BF434"/>
  <c r="T434"/>
  <c r="R434"/>
  <c r="P434"/>
  <c r="BI429"/>
  <c r="BH429"/>
  <c r="BG429"/>
  <c r="BF429"/>
  <c r="T429"/>
  <c r="R429"/>
  <c r="P429"/>
  <c r="BI424"/>
  <c r="BH424"/>
  <c r="BG424"/>
  <c r="BF424"/>
  <c r="T424"/>
  <c r="R424"/>
  <c r="P424"/>
  <c r="BI423"/>
  <c r="BH423"/>
  <c r="BG423"/>
  <c r="BF423"/>
  <c r="T423"/>
  <c r="R423"/>
  <c r="P423"/>
  <c r="BI419"/>
  <c r="BH419"/>
  <c r="BG419"/>
  <c r="BF419"/>
  <c r="T419"/>
  <c r="R419"/>
  <c r="P419"/>
  <c r="BI418"/>
  <c r="BH418"/>
  <c r="BG418"/>
  <c r="BF418"/>
  <c r="T418"/>
  <c r="R418"/>
  <c r="P418"/>
  <c r="BI414"/>
  <c r="BH414"/>
  <c r="BG414"/>
  <c r="BF414"/>
  <c r="T414"/>
  <c r="R414"/>
  <c r="P414"/>
  <c r="BI413"/>
  <c r="BH413"/>
  <c r="BG413"/>
  <c r="BF413"/>
  <c r="T413"/>
  <c r="R413"/>
  <c r="P413"/>
  <c r="BI409"/>
  <c r="BH409"/>
  <c r="BG409"/>
  <c r="BF409"/>
  <c r="T409"/>
  <c r="R409"/>
  <c r="P409"/>
  <c r="BI408"/>
  <c r="BH408"/>
  <c r="BG408"/>
  <c r="BF408"/>
  <c r="T408"/>
  <c r="R408"/>
  <c r="P408"/>
  <c r="BI404"/>
  <c r="BH404"/>
  <c r="BG404"/>
  <c r="BF404"/>
  <c r="T404"/>
  <c r="R404"/>
  <c r="P404"/>
  <c r="BI403"/>
  <c r="BH403"/>
  <c r="BG403"/>
  <c r="BF403"/>
  <c r="T403"/>
  <c r="R403"/>
  <c r="P403"/>
  <c r="BI399"/>
  <c r="BH399"/>
  <c r="BG399"/>
  <c r="BF399"/>
  <c r="T399"/>
  <c r="R399"/>
  <c r="P399"/>
  <c r="BI398"/>
  <c r="BH398"/>
  <c r="BG398"/>
  <c r="BF398"/>
  <c r="T398"/>
  <c r="R398"/>
  <c r="P398"/>
  <c r="BI394"/>
  <c r="BH394"/>
  <c r="BG394"/>
  <c r="BF394"/>
  <c r="T394"/>
  <c r="R394"/>
  <c r="P394"/>
  <c r="BI393"/>
  <c r="BH393"/>
  <c r="BG393"/>
  <c r="BF393"/>
  <c r="T393"/>
  <c r="R393"/>
  <c r="P393"/>
  <c r="BI389"/>
  <c r="BH389"/>
  <c r="BG389"/>
  <c r="BF389"/>
  <c r="T389"/>
  <c r="R389"/>
  <c r="P389"/>
  <c r="BI384"/>
  <c r="BH384"/>
  <c r="BG384"/>
  <c r="BF384"/>
  <c r="T384"/>
  <c r="R384"/>
  <c r="P384"/>
  <c r="BI379"/>
  <c r="BH379"/>
  <c r="BG379"/>
  <c r="BF379"/>
  <c r="T379"/>
  <c r="R379"/>
  <c r="P379"/>
  <c r="BI375"/>
  <c r="BH375"/>
  <c r="BG375"/>
  <c r="BF375"/>
  <c r="T375"/>
  <c r="R375"/>
  <c r="P375"/>
  <c r="BI371"/>
  <c r="BH371"/>
  <c r="BG371"/>
  <c r="BF371"/>
  <c r="T371"/>
  <c r="R371"/>
  <c r="P371"/>
  <c r="BI367"/>
  <c r="BH367"/>
  <c r="BG367"/>
  <c r="BF367"/>
  <c r="T367"/>
  <c r="R367"/>
  <c r="P367"/>
  <c r="BI363"/>
  <c r="BH363"/>
  <c r="BG363"/>
  <c r="BF363"/>
  <c r="T363"/>
  <c r="R363"/>
  <c r="P363"/>
  <c r="BI359"/>
  <c r="BH359"/>
  <c r="BG359"/>
  <c r="BF359"/>
  <c r="T359"/>
  <c r="R359"/>
  <c r="P359"/>
  <c r="BI355"/>
  <c r="BH355"/>
  <c r="BG355"/>
  <c r="BF355"/>
  <c r="T355"/>
  <c r="R355"/>
  <c r="P355"/>
  <c r="BI351"/>
  <c r="BH351"/>
  <c r="BG351"/>
  <c r="BF351"/>
  <c r="T351"/>
  <c r="R351"/>
  <c r="P351"/>
  <c r="BI338"/>
  <c r="BH338"/>
  <c r="BG338"/>
  <c r="BF338"/>
  <c r="T338"/>
  <c r="R338"/>
  <c r="P338"/>
  <c r="BI328"/>
  <c r="BH328"/>
  <c r="BG328"/>
  <c r="BF328"/>
  <c r="T328"/>
  <c r="R328"/>
  <c r="P328"/>
  <c r="BI326"/>
  <c r="BH326"/>
  <c r="BG326"/>
  <c r="BF326"/>
  <c r="T326"/>
  <c r="R326"/>
  <c r="P326"/>
  <c r="BI325"/>
  <c r="BH325"/>
  <c r="BG325"/>
  <c r="BF325"/>
  <c r="T325"/>
  <c r="R325"/>
  <c r="P325"/>
  <c r="BI320"/>
  <c r="BH320"/>
  <c r="BG320"/>
  <c r="BF320"/>
  <c r="T320"/>
  <c r="R320"/>
  <c r="P320"/>
  <c r="BI318"/>
  <c r="BH318"/>
  <c r="BG318"/>
  <c r="BF318"/>
  <c r="T318"/>
  <c r="R318"/>
  <c r="P318"/>
  <c r="BI314"/>
  <c r="BH314"/>
  <c r="BG314"/>
  <c r="BF314"/>
  <c r="T314"/>
  <c r="R314"/>
  <c r="P314"/>
  <c r="BI310"/>
  <c r="BH310"/>
  <c r="BG310"/>
  <c r="BF310"/>
  <c r="T310"/>
  <c r="R310"/>
  <c r="P310"/>
  <c r="BI307"/>
  <c r="BH307"/>
  <c r="BG307"/>
  <c r="BF307"/>
  <c r="T307"/>
  <c r="R307"/>
  <c r="P307"/>
  <c r="BI304"/>
  <c r="BH304"/>
  <c r="BG304"/>
  <c r="BF304"/>
  <c r="T304"/>
  <c r="R304"/>
  <c r="P304"/>
  <c r="BI301"/>
  <c r="BH301"/>
  <c r="BG301"/>
  <c r="BF301"/>
  <c r="T301"/>
  <c r="R301"/>
  <c r="P301"/>
  <c r="BI295"/>
  <c r="BH295"/>
  <c r="BG295"/>
  <c r="BF295"/>
  <c r="T295"/>
  <c r="R295"/>
  <c r="P295"/>
  <c r="BI286"/>
  <c r="BH286"/>
  <c r="BG286"/>
  <c r="BF286"/>
  <c r="T286"/>
  <c r="R286"/>
  <c r="P286"/>
  <c r="BI281"/>
  <c r="BH281"/>
  <c r="BG281"/>
  <c r="BF281"/>
  <c r="T281"/>
  <c r="T280"/>
  <c r="R281"/>
  <c r="R280"/>
  <c r="P281"/>
  <c r="P280"/>
  <c r="BI271"/>
  <c r="BH271"/>
  <c r="BG271"/>
  <c r="BF271"/>
  <c r="T271"/>
  <c r="R271"/>
  <c r="P271"/>
  <c r="BI269"/>
  <c r="BH269"/>
  <c r="BG269"/>
  <c r="BF269"/>
  <c r="T269"/>
  <c r="R269"/>
  <c r="P269"/>
  <c r="BI260"/>
  <c r="BH260"/>
  <c r="BG260"/>
  <c r="BF260"/>
  <c r="T260"/>
  <c r="R260"/>
  <c r="P260"/>
  <c r="BI257"/>
  <c r="BH257"/>
  <c r="BG257"/>
  <c r="BF257"/>
  <c r="T257"/>
  <c r="R257"/>
  <c r="P257"/>
  <c r="BI248"/>
  <c r="BH248"/>
  <c r="BG248"/>
  <c r="BF248"/>
  <c r="T248"/>
  <c r="R248"/>
  <c r="P248"/>
  <c r="BI246"/>
  <c r="BH246"/>
  <c r="BG246"/>
  <c r="BF246"/>
  <c r="T246"/>
  <c r="R246"/>
  <c r="P246"/>
  <c r="BI221"/>
  <c r="BH221"/>
  <c r="BG221"/>
  <c r="BF221"/>
  <c r="T221"/>
  <c r="R221"/>
  <c r="P221"/>
  <c r="BI216"/>
  <c r="BH216"/>
  <c r="BG216"/>
  <c r="BF216"/>
  <c r="T216"/>
  <c r="R216"/>
  <c r="P216"/>
  <c r="BI211"/>
  <c r="BH211"/>
  <c r="BG211"/>
  <c r="BF211"/>
  <c r="T211"/>
  <c r="R211"/>
  <c r="P211"/>
  <c r="BI194"/>
  <c r="BH194"/>
  <c r="BG194"/>
  <c r="BF194"/>
  <c r="T194"/>
  <c r="R194"/>
  <c r="P194"/>
  <c r="BI189"/>
  <c r="BH189"/>
  <c r="BG189"/>
  <c r="BF189"/>
  <c r="T189"/>
  <c r="R189"/>
  <c r="P189"/>
  <c r="BI173"/>
  <c r="BH173"/>
  <c r="BG173"/>
  <c r="BF173"/>
  <c r="T173"/>
  <c r="R173"/>
  <c r="P173"/>
  <c r="BI168"/>
  <c r="BH168"/>
  <c r="BG168"/>
  <c r="BF168"/>
  <c r="T168"/>
  <c r="R168"/>
  <c r="P168"/>
  <c r="BI166"/>
  <c r="BH166"/>
  <c r="BG166"/>
  <c r="BF166"/>
  <c r="T166"/>
  <c r="R166"/>
  <c r="P166"/>
  <c r="BI159"/>
  <c r="BH159"/>
  <c r="BG159"/>
  <c r="BF159"/>
  <c r="T159"/>
  <c r="R159"/>
  <c r="P159"/>
  <c r="BI144"/>
  <c r="BH144"/>
  <c r="BG144"/>
  <c r="BF144"/>
  <c r="T144"/>
  <c r="R144"/>
  <c r="P144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BI126"/>
  <c r="BH126"/>
  <c r="BG126"/>
  <c r="BF126"/>
  <c r="T126"/>
  <c r="R126"/>
  <c r="P126"/>
  <c r="BI122"/>
  <c r="BH122"/>
  <c r="BG122"/>
  <c r="BF122"/>
  <c r="T122"/>
  <c r="R122"/>
  <c r="P122"/>
  <c r="BI118"/>
  <c r="BH118"/>
  <c r="BG118"/>
  <c r="BF118"/>
  <c r="T118"/>
  <c r="R118"/>
  <c r="P118"/>
  <c r="BI114"/>
  <c r="BH114"/>
  <c r="BG114"/>
  <c r="BF114"/>
  <c r="T114"/>
  <c r="R114"/>
  <c r="P114"/>
  <c r="BI110"/>
  <c r="BH110"/>
  <c r="BG110"/>
  <c r="BF110"/>
  <c r="T110"/>
  <c r="R110"/>
  <c r="P110"/>
  <c r="BI100"/>
  <c r="BH100"/>
  <c r="BG100"/>
  <c r="BF100"/>
  <c r="T100"/>
  <c r="R100"/>
  <c r="P100"/>
  <c r="BI96"/>
  <c r="BH96"/>
  <c r="BG96"/>
  <c r="BF96"/>
  <c r="T96"/>
  <c r="R96"/>
  <c r="P96"/>
  <c r="BI92"/>
  <c r="BH92"/>
  <c r="BG92"/>
  <c r="BF92"/>
  <c r="T92"/>
  <c r="R92"/>
  <c r="P92"/>
  <c r="F83"/>
  <c r="E81"/>
  <c r="F52"/>
  <c r="E50"/>
  <c r="J24"/>
  <c r="E24"/>
  <c r="J86"/>
  <c r="J23"/>
  <c r="J21"/>
  <c r="E21"/>
  <c r="J85"/>
  <c r="J20"/>
  <c r="J18"/>
  <c r="E18"/>
  <c r="F86"/>
  <c r="J17"/>
  <c r="J15"/>
  <c r="E15"/>
  <c r="F54"/>
  <c r="J14"/>
  <c r="J12"/>
  <c r="J83"/>
  <c r="E7"/>
  <c r="E79"/>
  <c i="1" r="L50"/>
  <c r="AM50"/>
  <c r="AM49"/>
  <c r="L49"/>
  <c r="AM47"/>
  <c r="L47"/>
  <c r="L45"/>
  <c r="L44"/>
  <c i="2" r="J271"/>
  <c i="3" r="J85"/>
  <c i="2" r="BK419"/>
  <c r="BK355"/>
  <c r="J455"/>
  <c r="J301"/>
  <c r="J144"/>
  <c i="3" r="BK106"/>
  <c i="2" r="BK446"/>
  <c r="BK248"/>
  <c i="3" r="J101"/>
  <c r="J92"/>
  <c i="2" r="BK586"/>
  <c r="BK509"/>
  <c r="BK418"/>
  <c r="BK375"/>
  <c r="BK221"/>
  <c r="J159"/>
  <c r="J481"/>
  <c r="J371"/>
  <c r="BK318"/>
  <c r="BK271"/>
  <c r="J168"/>
  <c i="3" r="J90"/>
  <c i="2" r="J492"/>
  <c i="3" r="J99"/>
  <c r="BK83"/>
  <c i="2" r="BK546"/>
  <c r="J485"/>
  <c r="J450"/>
  <c r="J570"/>
  <c r="J413"/>
  <c r="BK325"/>
  <c r="BK439"/>
  <c r="J328"/>
  <c r="BK114"/>
  <c r="J126"/>
  <c i="3" r="BK85"/>
  <c i="2" r="J546"/>
  <c r="J458"/>
  <c r="J408"/>
  <c r="BK260"/>
  <c r="J194"/>
  <c i="3" r="BK102"/>
  <c i="2" r="BK450"/>
  <c r="J314"/>
  <c r="BK246"/>
  <c r="BK133"/>
  <c r="BK592"/>
  <c r="J419"/>
  <c r="J375"/>
  <c r="BK128"/>
  <c i="3" r="BK97"/>
  <c i="2" r="J586"/>
  <c r="J504"/>
  <c r="BK413"/>
  <c i="3" r="J97"/>
  <c i="2" r="J423"/>
  <c r="BK328"/>
  <c r="BK485"/>
  <c r="J384"/>
  <c r="J96"/>
  <c r="BK451"/>
  <c r="BK257"/>
  <c r="BK92"/>
  <c i="3" r="J83"/>
  <c i="2" r="BK576"/>
  <c r="BK523"/>
  <c r="J443"/>
  <c r="J393"/>
  <c r="J246"/>
  <c r="J128"/>
  <c i="3" r="J86"/>
  <c i="2" r="BK424"/>
  <c r="J325"/>
  <c r="J221"/>
  <c r="J166"/>
  <c i="3" r="BK84"/>
  <c i="2" r="BK429"/>
  <c r="J359"/>
  <c r="BK138"/>
  <c i="3" r="BK98"/>
  <c i="2" r="BK423"/>
  <c i="3" r="BK99"/>
  <c i="2" r="J466"/>
  <c r="J379"/>
  <c r="J512"/>
  <c r="BK310"/>
  <c r="BK100"/>
  <c r="BK496"/>
  <c r="BK307"/>
  <c r="J122"/>
  <c i="3" r="J93"/>
  <c i="2" r="BK565"/>
  <c r="BK455"/>
  <c r="BK404"/>
  <c r="J269"/>
  <c r="BK168"/>
  <c r="BK122"/>
  <c r="BK462"/>
  <c r="BK367"/>
  <c r="BK286"/>
  <c r="J189"/>
  <c r="BK403"/>
  <c r="BK326"/>
  <c i="3" r="J100"/>
  <c r="BK86"/>
  <c i="2" r="J552"/>
  <c r="BK492"/>
  <c r="BK458"/>
  <c r="J248"/>
  <c r="BK393"/>
  <c r="BK470"/>
  <c r="BK96"/>
  <c i="3" r="BK88"/>
  <c i="2" r="J257"/>
  <c r="J509"/>
  <c r="J363"/>
  <c r="BK500"/>
  <c r="J351"/>
  <c r="BK189"/>
  <c i="3" r="BK107"/>
  <c i="2" r="J439"/>
  <c r="BK159"/>
  <c i="3" r="J98"/>
  <c r="BK96"/>
  <c i="2" r="BK414"/>
  <c r="J367"/>
  <c r="BK118"/>
  <c i="3" r="BK95"/>
  <c i="2" r="J581"/>
  <c r="J531"/>
  <c i="3" r="J34"/>
  <c i="1" r="AW56"/>
  <c i="2" r="J424"/>
  <c i="3" r="BK93"/>
  <c i="2" r="BK540"/>
  <c r="J409"/>
  <c r="BK338"/>
  <c i="3" r="J84"/>
  <c i="2" r="J429"/>
  <c r="J338"/>
  <c r="J295"/>
  <c r="J216"/>
  <c i="3" r="J106"/>
  <c i="2" r="BK504"/>
  <c r="J318"/>
  <c r="BK295"/>
  <c r="J138"/>
  <c r="BK110"/>
  <c i="3" r="J96"/>
  <c r="J88"/>
  <c i="2" r="BK581"/>
  <c r="BK516"/>
  <c r="BK473"/>
  <c r="J451"/>
  <c r="J398"/>
  <c r="BK371"/>
  <c r="BK216"/>
  <c r="BK166"/>
  <c i="3" r="J105"/>
  <c r="BK92"/>
  <c i="2" r="BK398"/>
  <c r="BK359"/>
  <c r="J307"/>
  <c r="J260"/>
  <c r="BK173"/>
  <c r="J110"/>
  <c r="J576"/>
  <c r="J446"/>
  <c r="BK409"/>
  <c r="J399"/>
  <c r="BK320"/>
  <c i="1" r="AS54"/>
  <c i="2" r="BK506"/>
  <c r="J477"/>
  <c r="BK269"/>
  <c r="J558"/>
  <c r="BK389"/>
  <c r="BK314"/>
  <c r="BK394"/>
  <c r="J286"/>
  <c i="3" r="J107"/>
  <c i="2" r="BK466"/>
  <c r="BK304"/>
  <c r="J100"/>
  <c i="3" r="J94"/>
  <c i="2" r="J592"/>
  <c r="BK531"/>
  <c r="J462"/>
  <c r="J418"/>
  <c r="J389"/>
  <c r="J173"/>
  <c i="3" r="BK101"/>
  <c i="2" r="BK456"/>
  <c r="BK363"/>
  <c r="BK301"/>
  <c r="BK194"/>
  <c r="J114"/>
  <c r="J500"/>
  <c r="BK443"/>
  <c r="J404"/>
  <c r="BK351"/>
  <c r="J92"/>
  <c i="3" r="BK90"/>
  <c i="2" r="J565"/>
  <c r="J523"/>
  <c r="J470"/>
  <c i="3" r="BK104"/>
  <c r="BK91"/>
  <c i="2" r="BK434"/>
  <c r="J394"/>
  <c r="J326"/>
  <c r="J506"/>
  <c r="J403"/>
  <c r="J304"/>
  <c r="BK126"/>
  <c i="3" r="BK105"/>
  <c i="2" r="J516"/>
  <c r="BK477"/>
  <c r="J310"/>
  <c r="BK281"/>
  <c r="J133"/>
  <c i="3" r="BK100"/>
  <c r="J95"/>
  <c r="BK82"/>
  <c i="2" r="BK570"/>
  <c r="BK552"/>
  <c r="J496"/>
  <c r="J456"/>
  <c r="J414"/>
  <c r="BK399"/>
  <c r="J211"/>
  <c r="BK144"/>
  <c i="3" r="BK94"/>
  <c i="2" r="J473"/>
  <c r="BK379"/>
  <c r="J355"/>
  <c r="J281"/>
  <c r="BK211"/>
  <c r="J118"/>
  <c i="3" r="J104"/>
  <c i="2" r="BK512"/>
  <c r="J434"/>
  <c r="BK408"/>
  <c r="BK384"/>
  <c r="J320"/>
  <c i="3" r="J102"/>
  <c r="J91"/>
  <c r="J82"/>
  <c i="2" r="BK558"/>
  <c r="J540"/>
  <c r="BK481"/>
  <c i="3" l="1" r="P81"/>
  <c r="P80"/>
  <c i="1" r="AU56"/>
  <c i="2" r="T91"/>
  <c r="R259"/>
  <c r="BK327"/>
  <c r="J327"/>
  <c r="J65"/>
  <c r="T378"/>
  <c r="BK515"/>
  <c r="J515"/>
  <c r="J68"/>
  <c r="BK259"/>
  <c r="J259"/>
  <c r="J62"/>
  <c r="T285"/>
  <c r="P378"/>
  <c r="T515"/>
  <c r="P91"/>
  <c r="R285"/>
  <c r="R378"/>
  <c r="R465"/>
  <c r="BK91"/>
  <c r="J91"/>
  <c r="J61"/>
  <c r="P259"/>
  <c r="BK285"/>
  <c r="J285"/>
  <c r="J64"/>
  <c r="P327"/>
  <c r="T327"/>
  <c r="P465"/>
  <c r="P515"/>
  <c i="3" r="BK81"/>
  <c r="J81"/>
  <c r="J60"/>
  <c i="2" r="R91"/>
  <c r="P285"/>
  <c r="BK378"/>
  <c r="J378"/>
  <c r="J66"/>
  <c r="R515"/>
  <c r="T259"/>
  <c r="R327"/>
  <c r="BK465"/>
  <c r="J465"/>
  <c r="J67"/>
  <c r="T465"/>
  <c i="3" r="R81"/>
  <c r="R80"/>
  <c r="T81"/>
  <c r="T80"/>
  <c i="2" r="BE477"/>
  <c r="BE492"/>
  <c r="BE504"/>
  <c r="BE516"/>
  <c r="BE523"/>
  <c r="BE586"/>
  <c r="BE592"/>
  <c r="BK280"/>
  <c r="J280"/>
  <c r="J63"/>
  <c i="3" r="J54"/>
  <c r="F76"/>
  <c r="BE86"/>
  <c r="BE91"/>
  <c r="BE92"/>
  <c r="BE94"/>
  <c r="BE96"/>
  <c r="BE101"/>
  <c i="2" r="F55"/>
  <c r="BE110"/>
  <c r="BE126"/>
  <c r="BE133"/>
  <c r="BE173"/>
  <c r="BE189"/>
  <c r="BE351"/>
  <c r="BE363"/>
  <c r="BE371"/>
  <c r="BE398"/>
  <c r="BE409"/>
  <c r="BE418"/>
  <c r="BE424"/>
  <c r="BE456"/>
  <c r="BE506"/>
  <c r="BE531"/>
  <c r="BE540"/>
  <c r="BE581"/>
  <c i="3" r="E70"/>
  <c r="J77"/>
  <c r="BE85"/>
  <c r="BE102"/>
  <c r="BE104"/>
  <c i="2" r="J55"/>
  <c r="F85"/>
  <c r="BE100"/>
  <c r="BE128"/>
  <c r="BE159"/>
  <c r="BE216"/>
  <c r="BE281"/>
  <c r="BE295"/>
  <c r="BE304"/>
  <c r="BE310"/>
  <c r="BE314"/>
  <c r="BE375"/>
  <c r="BE389"/>
  <c r="BE394"/>
  <c r="BE466"/>
  <c r="BE485"/>
  <c r="BE509"/>
  <c r="BE558"/>
  <c r="BE565"/>
  <c r="BK591"/>
  <c r="J591"/>
  <c r="J69"/>
  <c i="3" r="BE84"/>
  <c r="BE95"/>
  <c r="BE100"/>
  <c i="2" r="E48"/>
  <c r="J54"/>
  <c r="BE122"/>
  <c r="BE168"/>
  <c r="BE221"/>
  <c r="BE260"/>
  <c r="BE320"/>
  <c r="BE326"/>
  <c r="BE355"/>
  <c r="BE367"/>
  <c r="BE379"/>
  <c r="BE399"/>
  <c r="BE403"/>
  <c r="BE404"/>
  <c r="BE413"/>
  <c r="BE419"/>
  <c r="BE439"/>
  <c r="BE455"/>
  <c r="BE458"/>
  <c r="BE462"/>
  <c r="BE470"/>
  <c r="BE496"/>
  <c r="BE512"/>
  <c r="BE546"/>
  <c r="BE570"/>
  <c r="BE576"/>
  <c i="3" r="F55"/>
  <c r="J74"/>
  <c r="BE82"/>
  <c r="BE83"/>
  <c r="BE88"/>
  <c r="BE90"/>
  <c r="BE93"/>
  <c r="BE97"/>
  <c r="BE98"/>
  <c r="BE99"/>
  <c i="2" r="J52"/>
  <c r="BE96"/>
  <c r="BE114"/>
  <c r="BE118"/>
  <c r="BE144"/>
  <c r="BE166"/>
  <c r="BE246"/>
  <c r="BE271"/>
  <c r="BE301"/>
  <c r="BE443"/>
  <c r="BE500"/>
  <c i="3" r="BE105"/>
  <c r="BE106"/>
  <c r="BE107"/>
  <c i="2" r="BE92"/>
  <c r="BE138"/>
  <c r="BE248"/>
  <c r="BE257"/>
  <c r="BE286"/>
  <c r="BE325"/>
  <c r="BE450"/>
  <c r="BE451"/>
  <c r="BE194"/>
  <c r="BE211"/>
  <c r="BE307"/>
  <c r="BE318"/>
  <c r="BE328"/>
  <c r="BE338"/>
  <c r="BE359"/>
  <c r="BE384"/>
  <c r="BE393"/>
  <c r="BE408"/>
  <c r="BE414"/>
  <c r="BE446"/>
  <c r="BE473"/>
  <c r="BE481"/>
  <c r="BE552"/>
  <c r="BE269"/>
  <c r="BE423"/>
  <c r="BE429"/>
  <c r="BE434"/>
  <c i="3" r="F34"/>
  <c i="1" r="BA56"/>
  <c i="2" r="F37"/>
  <c i="1" r="BD55"/>
  <c i="2" r="F36"/>
  <c i="1" r="BC55"/>
  <c i="2" r="F34"/>
  <c i="1" r="BA55"/>
  <c i="3" r="F36"/>
  <c i="1" r="BC56"/>
  <c i="3" r="F35"/>
  <c i="1" r="BB56"/>
  <c i="2" r="J34"/>
  <c i="1" r="AW55"/>
  <c i="3" r="F37"/>
  <c i="1" r="BD56"/>
  <c i="2" r="F35"/>
  <c i="1" r="BB55"/>
  <c i="2" l="1" r="R90"/>
  <c r="R89"/>
  <c r="P90"/>
  <c r="P89"/>
  <c i="1" r="AU55"/>
  <c i="2" r="T90"/>
  <c r="T89"/>
  <c r="BK90"/>
  <c r="J90"/>
  <c r="J60"/>
  <c i="3" r="BK80"/>
  <c r="J80"/>
  <c i="1" r="BA54"/>
  <c r="W30"/>
  <c i="2" r="J33"/>
  <c i="1" r="AV55"/>
  <c r="AT55"/>
  <c r="AU54"/>
  <c i="3" r="J30"/>
  <c i="1" r="AG56"/>
  <c r="BD54"/>
  <c r="W33"/>
  <c r="BB54"/>
  <c r="AX54"/>
  <c i="3" r="F33"/>
  <c i="1" r="AZ56"/>
  <c i="2" r="F33"/>
  <c i="1" r="AZ55"/>
  <c i="3" r="J33"/>
  <c i="1" r="AV56"/>
  <c r="AT56"/>
  <c r="BC54"/>
  <c r="AY54"/>
  <c i="3" l="1" r="J39"/>
  <c i="2" r="BK89"/>
  <c r="J89"/>
  <c r="J59"/>
  <c i="3" r="J59"/>
  <c i="1" r="AN56"/>
  <c r="AZ54"/>
  <c r="AV54"/>
  <c r="AK29"/>
  <c r="AW54"/>
  <c r="AK30"/>
  <c r="W31"/>
  <c r="W32"/>
  <c l="1" r="W29"/>
  <c r="AT54"/>
  <c i="2" r="J30"/>
  <c i="1" r="AG55"/>
  <c r="AN55"/>
  <c i="2" l="1" r="J39"/>
  <c i="1" r="AG54"/>
  <c r="AN54"/>
  <c l="1" r="AK26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<sst xmlns="http://schemas.openxmlformats.org/spreadsheetml/2006/main">
  <si>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</si>
  <si>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</si>
  <si>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</si>
  <si>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</si>
  <si>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</si>
  <si>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{4e06f398-e376-49b1-a926-2955caee9af0}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</si>
  <si>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</si>
  <si>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</si>
  <si>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</si>
  <si>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</si>
  <si>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</si>
  <si>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</si>
  <si>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</si>
  <si>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</si>
  <si>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2026/084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</si>
  <si>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</si>
  <si>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</si>
  <si>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Uherské Hradiště, ul. V Teničkách – oprava stoky AVIII-7d</t>
  </si>
  <si>
    <t>KSO:</t>
  </si>
  <si>
    <t/>
  </si>
  <si>
    <t>CC-CZ:</t>
  </si>
  <si>
    <t>Místo:</t>
  </si>
  <si>
    <t>k.ú. Uherské Hradiště</t>
  </si>
  <si>
    <t>Datum:</t>
  </si>
  <si>
    <t>6. 8. 2026</t>
  </si>
  <si>
    <t>Zadavatel:</t>
  </si>
  <si>
    <t>IČ:</t>
  </si>
  <si>
    <t xml:space="preserve"> </t>
  </si>
  <si>
    <t>DIČ:</t>
  </si>
  <si>
    <t>Účastník: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</si>
  <si>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</si>
  <si>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</si>
  <si>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</si>
  <si>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</si>
  <si>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</si>
  <si>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</si>
  <si>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</si>
  <si>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</si>
  <si>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</si>
  <si>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</si>
  <si>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</si>
  <si>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</si>
  <si>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</si>
  <si>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</si>
  <si>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</si>
  <si>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</si>
  <si>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</si>
  <si>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</si>
  <si>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</si>
  <si>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</si>
  <si>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</si>
  <si>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</si>
  <si>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</si>
  <si>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</si>
  <si>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</si>
  <si>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</si>
  <si>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</si>
  <si>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</si>
  <si>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</si>
  <si>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</si>
  <si>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</si>
  <si>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</si>
  <si>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</si>
  <si>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</si>
  <si>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</si>
  <si>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</si>
  <si>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</si>
  <si>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</si>
  <si>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</si>
  <si>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</si>
  <si>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</si>
  <si>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</si>
  <si>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</si>
  <si>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</si>
  <si>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</si>
  <si>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</si>
  <si>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Oprava stoky AVIII-7d jednotné kanalizace</t>
  </si>
  <si>
    <t>STA</t>
  </si>
  <si>
    <t>1</t>
  </si>
  <si>
    <t>{1c827708-cc33-4a71-adfb-236eac28bf87}</t>
  </si>
  <si>
    <t>2</t>
  </si>
  <si>
    <t>002</t>
  </si>
  <si>
    <t>Ostatní a vedlejší náklady</t>
  </si>
  <si>
    <t>{2ffa7d78-de04-4652-b837-608fad757bad}</t>
  </si>
  <si>
    <t>KRYCÍ LIST SOUPISU PRACÍ</t>
  </si>
  <si>
    <t>Objekt:</t>
  </si>
  <si>
    <t>001 - Oprava stoky AVIII-7d jednotné kanalizace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</si>
  <si>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</si>
  <si>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</si>
  <si>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</si>
  <si>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</si>
  <si>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</si>
  <si>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</si>
  <si>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</si>
  <si>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</si>
  <si>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</si>
  <si>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</si>
  <si>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</si>
  <si>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</si>
  <si>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</si>
  <si>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</si>
  <si>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</si>
  <si>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</si>
  <si>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</si>
  <si>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</si>
  <si>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</si>
  <si>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</si>
  <si>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</si>
  <si>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</si>
  <si>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</si>
  <si>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</si>
  <si>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</si>
  <si>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</si>
  <si>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</si>
  <si>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</si>
  <si>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</si>
  <si>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</si>
  <si>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</si>
  <si>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</si>
  <si>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113106187</t>
  </si>
  <si>
    <t>Rozebrání dlažeb vozovek a ploch s přemístěním hmot na skládku na vzdálenost do 3 m nebo s naložením na dopravní prostředek, s jakoukoliv výplní spár strojně plochy jednotlivě do 50 m2 ze zámkové dlažby s ložem z kameniva</t>
  </si>
  <si>
    <t>m2</t>
  </si>
  <si>
    <t>CS ÚRS 2026 02</t>
  </si>
  <si>
    <t>4</t>
  </si>
  <si>
    <t>-878450234</t>
  </si>
  <si>
    <t>Online PSC</t>
  </si>
  <si>
    <t>https://podminky.urs.cz/item/CS_URS_2026_02/113106187</t>
  </si>
  <si>
    <t>VV</t>
  </si>
  <si>
    <t xml:space="preserve">"Rozebrání a obnova povrchu dle C4, rozsah dle tabulky obnovy pobrchů  - dlažba s pojezdem:" 6</t>
  </si>
  <si>
    <t>Součet</t>
  </si>
  <si>
    <t>113107163</t>
  </si>
  <si>
    <t>Odstranění podkladů nebo krytů strojně plochy jednotlivě přes 50 m2 do 200 m2 s přemístěním hmot na skládku na vzdálenost do 20 m nebo s naložením na dopravní prostředek z kameniva hrubého drceného, o tl. vrstvy přes 200 do 300 mm</t>
  </si>
  <si>
    <t>-1775191908</t>
  </si>
  <si>
    <t>https://podminky.urs.cz/item/CS_URS_2026_02/113107163</t>
  </si>
  <si>
    <t xml:space="preserve">"Rozebrání a obnova povrchu dle C4, rozsah dle tabulky obnovy pobrchů  - dlažba s pojezdem:" 4*1,1</t>
  </si>
  <si>
    <t>3</t>
  </si>
  <si>
    <t>113107164</t>
  </si>
  <si>
    <t>Odstranění podkladů nebo krytů strojně plochy jednotlivě přes 50 m2 do 200 m2 s přemístěním hmot na skládku na vzdálenost do 20 m nebo s naložením na dopravní prostředek z kameniva hrubého drceného, o tl. vrstvy přes 300 do 400 mm</t>
  </si>
  <si>
    <t>1208300153</t>
  </si>
  <si>
    <t>https://podminky.urs.cz/item/CS_URS_2026_02/113107164</t>
  </si>
  <si>
    <t xml:space="preserve">"Rozebrání a obnova povrchu dle C4, rozsah dle tabulky obnovy pobrchů  - MK živice:" </t>
  </si>
  <si>
    <t xml:space="preserve">"Š879-Š901:" </t>
  </si>
  <si>
    <t>"MK živice:" 1,1*(93,7+2)</t>
  </si>
  <si>
    <t xml:space="preserve">"Rozšíření pro šachty:" </t>
  </si>
  <si>
    <t>"MK živice:" (2)*2*0,7*2</t>
  </si>
  <si>
    <t xml:space="preserve">"Odbočení pro přípojky:" </t>
  </si>
  <si>
    <t>"MK živice:" 20*1,1*0,5</t>
  </si>
  <si>
    <t>113154523</t>
  </si>
  <si>
    <t>Frézování živičného podkladu nebo krytu s naložením hmot na dopravní prostředek plochy do 500 m2 pruhu šířky přes 0,5 m, tloušťky vrstvy 50 mm</t>
  </si>
  <si>
    <t>490673353</t>
  </si>
  <si>
    <t>https://podminky.urs.cz/item/CS_URS_2026_02/113154523</t>
  </si>
  <si>
    <t xml:space="preserve">"Rozebrání a obnova povrchu dle C4, rozsah dle tabulky obnovy pobrchů  - MK živice (ACO):" 271</t>
  </si>
  <si>
    <t>5</t>
  </si>
  <si>
    <t>113154524</t>
  </si>
  <si>
    <t>Frézování živičného podkladu nebo krytu s naložením hmot na dopravní prostředek plochy do 500 m2 pruhu šířky přes 0,5 m, tloušťky vrstvy 60 mm</t>
  </si>
  <si>
    <t>-785751462</t>
  </si>
  <si>
    <t>https://podminky.urs.cz/item/CS_URS_2026_02/113154524</t>
  </si>
  <si>
    <t xml:space="preserve">"Rozebrání a obnova povrchu dle C4, rozsah dle tabulky obnovy pobrchů  - MK živice (ACO):" 168</t>
  </si>
  <si>
    <t>6</t>
  </si>
  <si>
    <t>113207111</t>
  </si>
  <si>
    <t>Vytrhání obrub s vybouráním lože, s přemístěním hmot na skládku na vzdálenost do 3 m nebo s naložením na dopravní prostředek z přídlažby (krajníků) betonových nebo kamenných, šířky do 250 mm</t>
  </si>
  <si>
    <t>m</t>
  </si>
  <si>
    <t>-1032848859</t>
  </si>
  <si>
    <t>https://podminky.urs.cz/item/CS_URS_2026_02/113207111</t>
  </si>
  <si>
    <t xml:space="preserve">"Rozebrání a obnova povrchu dle C4, rozsah dle tabulky obnovy pobrchů  - dlažba s pojezdem:" 4</t>
  </si>
  <si>
    <t>7</t>
  </si>
  <si>
    <t>115101222</t>
  </si>
  <si>
    <t>Čerpání vody na dopravní výšku přes 10 do 25 m s uvažovaným průměrným přítokem přes 500 do 1 000 l/min</t>
  </si>
  <si>
    <t>hod</t>
  </si>
  <si>
    <t>758484511</t>
  </si>
  <si>
    <t>https://podminky.urs.cz/item/CS_URS_2026_02/115101222</t>
  </si>
  <si>
    <t>"Předpokládaná potřeba čerpání splaškových vod při realizaci řadu a přepojování přípojek:" 15*24</t>
  </si>
  <si>
    <t>8</t>
  </si>
  <si>
    <t>115101322</t>
  </si>
  <si>
    <t>Pohotovost záložní čerpací soupravy pro dopravní výšku přes 10 do 25 m s uvažovaným průměrným přítokem přes 500 do 1 000 l/min</t>
  </si>
  <si>
    <t>den</t>
  </si>
  <si>
    <t>147314362</t>
  </si>
  <si>
    <t>https://podminky.urs.cz/item/CS_URS_2026_02/115101322</t>
  </si>
  <si>
    <t>9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</si>
  <si>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</si>
  <si>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</si>
  <si>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-1217871183</t>
  </si>
  <si>
    <t>https://podminky.urs.cz/item/CS_URS_2026_02/119001405</t>
  </si>
  <si>
    <t>"Křížení inženýrských sítí dle D2."</t>
  </si>
  <si>
    <t>"Plynovod, vodovod:" 9*(1+1,1+1)</t>
  </si>
  <si>
    <t>10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</si>
  <si>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</si>
  <si>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</si>
  <si>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1839210240</t>
  </si>
  <si>
    <t>https://podminky.urs.cz/item/CS_URS_2026_02/119001421</t>
  </si>
  <si>
    <t>"Křížení inženýrských sítí dle D2"</t>
  </si>
  <si>
    <t>"Podzemní kabelové vedení:" 4*(1+1,1+1)</t>
  </si>
  <si>
    <t>11</t>
  </si>
  <si>
    <t>129001101</t>
  </si>
  <si>
    <t>Příplatek k cenám vykopávek za ztížení vykopávky v blízkosti podzemního vedení nebo výbušnin v horninách jakékoliv třídy</t>
  </si>
  <si>
    <t>m3</t>
  </si>
  <si>
    <t>1398968515</t>
  </si>
  <si>
    <t>https://podminky.urs.cz/item/CS_URS_2026_02/129001101</t>
  </si>
  <si>
    <t>"Plynovod, vodovod:" 9*(1*1,1*1)</t>
  </si>
  <si>
    <t>"Podzemní kabelové vedení:" 4*(1*1,1*1)</t>
  </si>
  <si>
    <t>132254204</t>
  </si>
  <si>
    <t>Hloubení zapažených rýh šířky přes 800 do 2 000 mm strojně s urovnáním dna do předepsaného profilu a spádu v hornině třídy těžitelnosti I skupiny 3 přes 100 do 500 m3</t>
  </si>
  <si>
    <t>1552900177</t>
  </si>
  <si>
    <t>https://podminky.urs.cz/item/CS_URS_2026_02/132254204</t>
  </si>
  <si>
    <t xml:space="preserve">"Hloubení rýhy dle D2, D3:" </t>
  </si>
  <si>
    <t>"Š879-Š901:" 1,1*(93,7+2)*((2,3+1,72)/2)</t>
  </si>
  <si>
    <t xml:space="preserve">"Odečet povrchů nad rýhou:" </t>
  </si>
  <si>
    <t>"MK živice:" -0,4*1,1*(93,7+2)</t>
  </si>
  <si>
    <t>"Rozšíření pro šachty:" (2)*2*0,7*2*2</t>
  </si>
  <si>
    <t>"MK živice:" -(2)*2*0,7*2*0,4</t>
  </si>
  <si>
    <t>Mezisoučet</t>
  </si>
  <si>
    <t>"Odbočení pro přípojky:" 20*1,1*0,5*2</t>
  </si>
  <si>
    <t>"MK živice:" -20*1,1*0,5*0,4</t>
  </si>
  <si>
    <t>13</t>
  </si>
  <si>
    <t>151811131</t>
  </si>
  <si>
    <t>Zřízení pažicích boxů pro pažení a rozepření stěn rýh podzemního vedení hloubka výkopu do 4 m, šířka do 1,2 m</t>
  </si>
  <si>
    <t>766459676</t>
  </si>
  <si>
    <t>https://podminky.urs.cz/item/CS_URS_2026_02/151811131</t>
  </si>
  <si>
    <t>"Š879-Š901:" 2*(93,7+2)*((2,3+1,72)/2)</t>
  </si>
  <si>
    <t>"Odbočení pro přípojky:" 20*2*0,5*2</t>
  </si>
  <si>
    <t>14</t>
  </si>
  <si>
    <t>151811231</t>
  </si>
  <si>
    <t>Odstranění pažicích boxů pro pažení a rozepření stěn rýh podzemního vedení hloubka výkopu do 4 m, šířka do 1,2 m</t>
  </si>
  <si>
    <t>-2090713280</t>
  </si>
  <si>
    <t>https://podminky.urs.cz/item/CS_URS_2026_02/151811231</t>
  </si>
  <si>
    <t>15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</si>
  <si>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</si>
  <si>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</si>
  <si>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-658193233</t>
  </si>
  <si>
    <t>https://podminky.urs.cz/item/CS_URS_2026_02/162251102</t>
  </si>
  <si>
    <t>"Zásypy ve zpevněných plochách. Zásyp dle ČSN 73 6133, TP 146, ne neschválený výkopek (původní kamenivo)."</t>
  </si>
  <si>
    <t xml:space="preserve">"Rozebrání a obnova povrchu dle C4, rozsah dle tabulky obnovy pobrchů  - dlažba s pojezdem:" 2*4*1,1*0,3</t>
  </si>
  <si>
    <t>16</t>
  </si>
  <si>
    <t>162551108</t>
  </si>
  <si>
    <t>Vodorovné přemístění výkopku nebo sypaniny po suchu na obvyklém dopravním prostředku, bez naložení výkopku, avšak se složením bez rozhrnutí z horniny třídy těžitelnosti I skupiny 1 až 3 na vzdálenost přes 2 500 do 3 000 m</t>
  </si>
  <si>
    <t>1358008285</t>
  </si>
  <si>
    <t>https://podminky.urs.cz/item/CS_URS_2026_02/162551108</t>
  </si>
  <si>
    <t>"Odvoz přebytečné zeminy na recyklační skládku, předpokládaná vzdálenost do 3 km:"</t>
  </si>
  <si>
    <t>17</t>
  </si>
  <si>
    <t>167151101</t>
  </si>
  <si>
    <t>Nakládání, skládání a překládání neulehlého výkopku nebo sypaniny strojně nakládání, množství do 100 m3, z horniny třídy těžitelnosti I, skupiny 1 až 3</t>
  </si>
  <si>
    <t>1641546025</t>
  </si>
  <si>
    <t>https://podminky.urs.cz/item/CS_URS_2026_02/167151101</t>
  </si>
  <si>
    <t xml:space="preserve">"Rozebrání a obnova povrchu dle C4, rozsah dle tabulky obnovy pobrchů  - dlažba s pojezdem:" 4*1,1*0,3</t>
  </si>
  <si>
    <t>18</t>
  </si>
  <si>
    <t>171201231</t>
  </si>
  <si>
    <t>Poplatek za předání zeminy a kamení recyklačnímu zařízení zatříděné do Katalogu odpadů pod kódem 17 05 04</t>
  </si>
  <si>
    <t>t</t>
  </si>
  <si>
    <t>-59780698</t>
  </si>
  <si>
    <t>https://podminky.urs.cz/item/CS_URS_2026_02/171201231</t>
  </si>
  <si>
    <t>196,045*2 'Přepočtené koeficientem množství</t>
  </si>
  <si>
    <t>19</t>
  </si>
  <si>
    <t>171251201</t>
  </si>
  <si>
    <t>Uložení sypaniny na skládky nebo meziskládky bez hutnění s upravením uložené sypaniny do předepsaného tvaru</t>
  </si>
  <si>
    <t>-946819875</t>
  </si>
  <si>
    <t>https://podminky.urs.cz/item/CS_URS_2026_02/171251201</t>
  </si>
  <si>
    <t>20</t>
  </si>
  <si>
    <t>174151101</t>
  </si>
  <si>
    <t>Zásyp sypaninou z jakékoliv horniny strojně s uložením výkopku ve vrstvách se zhutněním jam, šachet, rýh nebo kolem objektů v těchto vykopávkách</t>
  </si>
  <si>
    <t>-1103794366</t>
  </si>
  <si>
    <t>https://podminky.urs.cz/item/CS_URS_2026_02/174151101</t>
  </si>
  <si>
    <t>1960347743</t>
  </si>
  <si>
    <t>"Zásypy ve zpevněných plochách. Zásyp dle ČSN 73 6133, TP 146, ne neschválený výkopek, předpokládán zásyp z kameniva."</t>
  </si>
  <si>
    <t>"Odečet vytlačené kubatury:"</t>
  </si>
  <si>
    <t>"Lože a lože pro trativody:" -(17,951+17,951)</t>
  </si>
  <si>
    <t>"Obsyp:" -67,342</t>
  </si>
  <si>
    <t>"Lože šachet typických DN 1000 dle výpisu šachet (vzorové výkresy) D6:" -(2)*1,5*1,5*0,1</t>
  </si>
  <si>
    <t>"Šachty:" -(2)*PI*0,6*0,6*2</t>
  </si>
  <si>
    <t xml:space="preserve">"Rozebrání a obnova povrchu dle C4, rozsah dle tabulky obnovy pobrchů  - dlažba s pojezdem:" -4*1,1*0,3</t>
  </si>
  <si>
    <t>22</t>
  </si>
  <si>
    <t>M</t>
  </si>
  <si>
    <t>58344197</t>
  </si>
  <si>
    <t>štěrkodrť frakce 0/63</t>
  </si>
  <si>
    <t>1565848208</t>
  </si>
  <si>
    <t>86,507*2 'Přepočtené koeficientem množství</t>
  </si>
  <si>
    <t>23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</si>
  <si>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</si>
  <si>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</si>
  <si>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67923694</t>
  </si>
  <si>
    <t>https://podminky.urs.cz/item/CS_URS_2026_02/175151101</t>
  </si>
  <si>
    <t xml:space="preserve">"Hloubení rýhy dle D2, D3 (použita frakce 0/8):" </t>
  </si>
  <si>
    <t>"Š879-Š901:" 1,1*93,7*(0,3+0,3)</t>
  </si>
  <si>
    <t>"Odečet kubatury vytlačené potrubím:" -93,7*PI*0,15*0,15</t>
  </si>
  <si>
    <t>"Odbočení pro přípojky:" 20*1,1*0,5*(0,2+0,3)</t>
  </si>
  <si>
    <t>24</t>
  </si>
  <si>
    <t>58337303</t>
  </si>
  <si>
    <t>štěrkopísek frakce 0/8</t>
  </si>
  <si>
    <t>-97818825</t>
  </si>
  <si>
    <t>60,719*2 'Přepočtené koeficientem množství</t>
  </si>
  <si>
    <t>Zakládání</t>
  </si>
  <si>
    <t>25</t>
  </si>
  <si>
    <t>211971110</t>
  </si>
  <si>
    <t>Zřízení opláštění výplně z geotextilie odvodňovacích žeber nebo trativodů v rýze nebo zářezu se stěnami šikmými o sklonu do 1:2</t>
  </si>
  <si>
    <t>-1313003979</t>
  </si>
  <si>
    <t>https://podminky.urs.cz/item/CS_URS_2026_02/211971110</t>
  </si>
  <si>
    <t xml:space="preserve">"Hloubení rýhy dle D2, D3 (použita frakce 16/32):" </t>
  </si>
  <si>
    <t>"Š879-Š901:" 1,1*93,7*1,1</t>
  </si>
  <si>
    <t>"Rozšíření pro šachty:" (2)*2*0,7*2*1,1</t>
  </si>
  <si>
    <t>"Odbočení pro přípojky:" 20*1,1*0,5*1,1</t>
  </si>
  <si>
    <t>26</t>
  </si>
  <si>
    <t>69311060</t>
  </si>
  <si>
    <t>geotextilie netkaná separační, ochranná, filtrační, drenážní PP 200g/m2</t>
  </si>
  <si>
    <t>475768859</t>
  </si>
  <si>
    <t>131,637*1,1845 'Přepočtené koeficientem množství</t>
  </si>
  <si>
    <t>27</t>
  </si>
  <si>
    <t>212532111</t>
  </si>
  <si>
    <t>Lože pro trativody z kameniva hrubého drceného</t>
  </si>
  <si>
    <t>888519268</t>
  </si>
  <si>
    <t>https://podminky.urs.cz/item/CS_URS_2026_02/212532111</t>
  </si>
  <si>
    <t>"Š879-Š901:" 1,1*93,7*0,15</t>
  </si>
  <si>
    <t>"Rozšíření pro šachty:" (2)*2*0,7*2*0,15</t>
  </si>
  <si>
    <t>"Odbočení pro přípojky:" 20*1,1*0,5*0,15</t>
  </si>
  <si>
    <t>Svislé a kompletní konstrukce</t>
  </si>
  <si>
    <t>28</t>
  </si>
  <si>
    <t>359901211</t>
  </si>
  <si>
    <t>Monitoring stok (kamerový systém) jakékoli výšky nová kanalizace</t>
  </si>
  <si>
    <t>835531219</t>
  </si>
  <si>
    <t>https://podminky.urs.cz/item/CS_URS_2026_02/359901211</t>
  </si>
  <si>
    <t>"Stoka AVIII-7d dle D2, D3:" 93,7</t>
  </si>
  <si>
    <t>Vodorovné konstrukce</t>
  </si>
  <si>
    <t>29</t>
  </si>
  <si>
    <t>451541110</t>
  </si>
  <si>
    <t>Lože pod potrubí, stoky a drobné objekty v otevřeném výkopu ze štěrkodrtě 0-22 mm</t>
  </si>
  <si>
    <t>2144689814</t>
  </si>
  <si>
    <t>https://podminky.urs.cz/item/CS_URS_2026_02/451541110</t>
  </si>
  <si>
    <t>30</t>
  </si>
  <si>
    <t>452112112</t>
  </si>
  <si>
    <t>Osazení betonových dílců prstenců nebo rámů pod poklopy a mříže do malty, výšky do 100 mm</t>
  </si>
  <si>
    <t>kus</t>
  </si>
  <si>
    <t>-1201011733</t>
  </si>
  <si>
    <t>https://podminky.urs.cz/item/CS_URS_2026_02/452112112</t>
  </si>
  <si>
    <t>"Dle výpisu šachet D5 TBW.Q1 63/6:" 1</t>
  </si>
  <si>
    <t>"Dle výpisu šachet D5 TBW.Q1 63/8:" 1</t>
  </si>
  <si>
    <t>"Dle výpisu šachet D5 TBW.Q1 63/10:" 1</t>
  </si>
  <si>
    <t>31</t>
  </si>
  <si>
    <t>59224185</t>
  </si>
  <si>
    <t>prstenec šachtový vyrovnávací betonový 625x120x60mm</t>
  </si>
  <si>
    <t>-1379348744</t>
  </si>
  <si>
    <t>32</t>
  </si>
  <si>
    <t>59224176</t>
  </si>
  <si>
    <t>prstenec šachtový vyrovnávací betonový 625x120x80mm</t>
  </si>
  <si>
    <t>-262605725</t>
  </si>
  <si>
    <t>33</t>
  </si>
  <si>
    <t>59224187</t>
  </si>
  <si>
    <t>prstenec šachtový vyrovnávací betonový 625x120x100mm</t>
  </si>
  <si>
    <t>273084586</t>
  </si>
  <si>
    <t>34</t>
  </si>
  <si>
    <t>452311141</t>
  </si>
  <si>
    <t>Podkladní a zajišťovací konstrukce z betonu prostého v otevřeném výkopu bez zvýšených nároků na prostředí desky pod potrubí, stoky a drobné objekty z betonu tř. C 16/20</t>
  </si>
  <si>
    <t>946797290</t>
  </si>
  <si>
    <t>https://podminky.urs.cz/item/CS_URS_2026_02/452311141</t>
  </si>
  <si>
    <t>"Lože šachet typických DN 1000 dle výpisu šachet (vzorové výkresy) D6:" (2)*1,5*1,5*0,1</t>
  </si>
  <si>
    <t>35</t>
  </si>
  <si>
    <t>452351111</t>
  </si>
  <si>
    <t>Bednění podkladních a zajišťovacích konstrukcí v otevřeném výkopu desek nebo sedlových loží pod potrubí, stoky a drobné objekty zřízení</t>
  </si>
  <si>
    <t>1082646350</t>
  </si>
  <si>
    <t>https://podminky.urs.cz/item/CS_URS_2026_02/452351111</t>
  </si>
  <si>
    <t>"Lože šachet typických DN 1000 dle výpisu šachet (vzorové výkresy) D6:" (2)*4*1,5*0,1*1,1</t>
  </si>
  <si>
    <t>36</t>
  </si>
  <si>
    <t>452351112</t>
  </si>
  <si>
    <t>Bednění podkladních a zajišťovacích konstrukcí v otevřeném výkopu desek nebo sedlových loží pod potrubí, stoky a drobné objekty odstranění</t>
  </si>
  <si>
    <t>-1254281340</t>
  </si>
  <si>
    <t>https://podminky.urs.cz/item/CS_URS_2026_02/452351112</t>
  </si>
  <si>
    <t>37</t>
  </si>
  <si>
    <t>460751111</t>
  </si>
  <si>
    <t>Osazení kabelových kanálů včetně utěsnění, vyspárování a zakrytí víkem z prefabrikovaných betonových žlabů do rýhy, bez výkopových prací vnější šířky do 20 cm</t>
  </si>
  <si>
    <t>64</t>
  </si>
  <si>
    <t>2028132731</t>
  </si>
  <si>
    <t>https://podminky.urs.cz/item/CS_URS_2026_02/460751111</t>
  </si>
  <si>
    <t>"Podzemní kabelové vedení:" 4*2</t>
  </si>
  <si>
    <t>38</t>
  </si>
  <si>
    <t>59213009</t>
  </si>
  <si>
    <t>žlab kabelový betonový k ochraně zemního drátovodného vedení 100x17x14cm</t>
  </si>
  <si>
    <t>128</t>
  </si>
  <si>
    <t>1681207517</t>
  </si>
  <si>
    <t>39</t>
  </si>
  <si>
    <t>59213344</t>
  </si>
  <si>
    <t>poklop kabelového žlabu betonový 500x160x35mm</t>
  </si>
  <si>
    <t>-667323707</t>
  </si>
  <si>
    <t>Komunikace pozemní</t>
  </si>
  <si>
    <t>40</t>
  </si>
  <si>
    <t>564851111</t>
  </si>
  <si>
    <t>Podklad ze štěrkodrti ŠD s rozprostřením a zhutněním plochy přes 100 m2, po zhutnění tl. 150 mm</t>
  </si>
  <si>
    <t>415250017</t>
  </si>
  <si>
    <t>https://podminky.urs.cz/item/CS_URS_2026_02/564851111</t>
  </si>
  <si>
    <t>41</t>
  </si>
  <si>
    <t>564861111</t>
  </si>
  <si>
    <t>Podklad ze štěrkodrti ŠD s rozprostřením a zhutněním plochy přes 100 m2, po zhutnění tl. 200 mm</t>
  </si>
  <si>
    <t>-2135128501</t>
  </si>
  <si>
    <t>https://podminky.urs.cz/item/CS_URS_2026_02/564861111</t>
  </si>
  <si>
    <t>42</t>
  </si>
  <si>
    <t>565145011</t>
  </si>
  <si>
    <t>Asfaltový beton vrstva podkladní ACP 16 z nemodifikovaného asfaltu s rozprostřením a zhutněním ACP 16 + v pruhu šířky přes 1,5 do 3 m, po zhutnění tl. 60 mm</t>
  </si>
  <si>
    <t>-1185224336</t>
  </si>
  <si>
    <t>https://podminky.urs.cz/item/CS_URS_2026_02/565145011</t>
  </si>
  <si>
    <t xml:space="preserve">"Rozebrání a obnova povrchu dle C4, rozsah dle tabulky obnovy pobrchů  - MK živice:" 168</t>
  </si>
  <si>
    <t>43</t>
  </si>
  <si>
    <t>565211111</t>
  </si>
  <si>
    <t>Podklad ze štěrku částečně zpevněného cementovou maltou ŠCM s rozprostřením a s hutněním, po zhutnění tl. 150 mm</t>
  </si>
  <si>
    <t>1418248068</t>
  </si>
  <si>
    <t>https://podminky.urs.cz/item/CS_URS_2026_02/565211111</t>
  </si>
  <si>
    <t>44</t>
  </si>
  <si>
    <t>573111112</t>
  </si>
  <si>
    <t>Postřik infiltrační PI z asfaltu silničního s posypem kamenivem, v množství 1,00 kg/m2</t>
  </si>
  <si>
    <t>1200294184</t>
  </si>
  <si>
    <t>https://podminky.urs.cz/item/CS_URS_2026_02/573111112</t>
  </si>
  <si>
    <t>45</t>
  </si>
  <si>
    <t>573211106</t>
  </si>
  <si>
    <t>Postřik spojovací PS bez posypu kamenivem z asfaltu silničního, v množství 0,20 kg/m2</t>
  </si>
  <si>
    <t>1847987310</t>
  </si>
  <si>
    <t>https://podminky.urs.cz/item/CS_URS_2026_02/573211106</t>
  </si>
  <si>
    <t xml:space="preserve">"Rozebrání a obnova povrchu dle C4, rozsah dle tabulky obnovy pobrchů  - MK živice:" 271</t>
  </si>
  <si>
    <t>46</t>
  </si>
  <si>
    <t>577144111</t>
  </si>
  <si>
    <t>Asfaltový beton vrstva obrusná ACO 11 z nemodifikovaného asfaltu s rozprostřením a se zhutněním ACO 11+ v pruhu šířky přes 1,5 do 3 m, po zhutnění tl. 50 mm</t>
  </si>
  <si>
    <t>-89924829</t>
  </si>
  <si>
    <t>https://podminky.urs.cz/item/CS_URS_2026_02/577144111</t>
  </si>
  <si>
    <t>47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</si>
  <si>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</si>
  <si>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</si>
  <si>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532715200</t>
  </si>
  <si>
    <t>https://podminky.urs.cz/item/CS_URS_2026_02/596212210</t>
  </si>
  <si>
    <t xml:space="preserve">"Rozebrání a obnova povrchu dle C4, rozsah dle tabulky obnovy pobrchů  - dlažba s pojezdem (použit stávající materiál, 30% výměna):" 6</t>
  </si>
  <si>
    <t>48</t>
  </si>
  <si>
    <t>59245090</t>
  </si>
  <si>
    <t>dlažba zámková betonová profilová 230x140mm tl 80mm přírodní</t>
  </si>
  <si>
    <t>321391031</t>
  </si>
  <si>
    <t xml:space="preserve">"Rozebrání a obnova povrchu dle C4, rozsah dle tabulky obnovy pobrchů  - dlažba s pojezdem (použit stávající materiál, 30% výměna):" 6*0,3</t>
  </si>
  <si>
    <t>Trubní vedení</t>
  </si>
  <si>
    <t>49</t>
  </si>
  <si>
    <t>810351811</t>
  </si>
  <si>
    <t>Bourání stávajícího potrubí z betonu v otevřeném výkopu DN do 200</t>
  </si>
  <si>
    <t>1072327378</t>
  </si>
  <si>
    <t>https://podminky.urs.cz/item/CS_URS_2026_02/810351811</t>
  </si>
  <si>
    <t xml:space="preserve">"Hloubení rýhy dle D2, D3 (stávající potrubí):" </t>
  </si>
  <si>
    <t>"Odbočení pro přípojky:" 20*0,5</t>
  </si>
  <si>
    <t>50</t>
  </si>
  <si>
    <t>810391811</t>
  </si>
  <si>
    <t>Bourání stávajícího potrubí z betonu v otevřeném výkopu DN přes 200 do 400</t>
  </si>
  <si>
    <t>-1660774982</t>
  </si>
  <si>
    <t>https://podminky.urs.cz/item/CS_URS_2026_02/810391811</t>
  </si>
  <si>
    <t>"Š879-Š901:" (93,7+2)</t>
  </si>
  <si>
    <t>51</t>
  </si>
  <si>
    <t>871313123</t>
  </si>
  <si>
    <t>Montáž kanalizačního potrubí z tvrdého PVC-U hladkého plnostěnného tuhost SN 12 DN 160</t>
  </si>
  <si>
    <t>-410342026</t>
  </si>
  <si>
    <t>https://podminky.urs.cz/item/CS_URS_2026_02/871313123</t>
  </si>
  <si>
    <t>"Stoka AVIII-7d, přepojení přípojek dle D7:" 8</t>
  </si>
  <si>
    <t>52</t>
  </si>
  <si>
    <t>28612001</t>
  </si>
  <si>
    <t>trubka kanalizační PVC plnostěnná třívrstvá DN 160x1000mm SN12</t>
  </si>
  <si>
    <t>-1809114351</t>
  </si>
  <si>
    <t>53</t>
  </si>
  <si>
    <t>871353123</t>
  </si>
  <si>
    <t>Montáž kanalizačního potrubí z tvrdého PVC-U hladkého plnostěnného tuhost SN 12 DN 200</t>
  </si>
  <si>
    <t>-1969199819</t>
  </si>
  <si>
    <t>https://podminky.urs.cz/item/CS_URS_2026_02/871353123</t>
  </si>
  <si>
    <t>54</t>
  </si>
  <si>
    <t>28612007</t>
  </si>
  <si>
    <t>trubka kanalizační PVC plnostěnná třívrstvá DN 200x1000mm SN12</t>
  </si>
  <si>
    <t>-1129098503</t>
  </si>
  <si>
    <t>55</t>
  </si>
  <si>
    <t>871372111</t>
  </si>
  <si>
    <t>Montáž kanalizačního potrubí z laminátových trub v otevřeném výkopu spojované spojkami DN 300</t>
  </si>
  <si>
    <t>-1092733349</t>
  </si>
  <si>
    <t>https://podminky.urs.cz/item/CS_URS_2026_02/871372111</t>
  </si>
  <si>
    <t>56</t>
  </si>
  <si>
    <t>28641262</t>
  </si>
  <si>
    <t>roury z odstředivě litého laminátu PN 1 SN 10000 se spojkou DN 300</t>
  </si>
  <si>
    <t>2052435944</t>
  </si>
  <si>
    <t>57</t>
  </si>
  <si>
    <t>877310310</t>
  </si>
  <si>
    <t>Montáž tvarovek na kanalizačním plastovém potrubí z PP nebo PVC-U hladkého plnostěnného kolen, víček nebo hrdlových uzávěrů DN 150</t>
  </si>
  <si>
    <t>1353323263</t>
  </si>
  <si>
    <t>https://podminky.urs.cz/item/CS_URS_2026_02/877310310</t>
  </si>
  <si>
    <t>"Stoka AVIII-7d, přepojení přípojek dle D7, dle skutečného úhlu dopojení:" 9</t>
  </si>
  <si>
    <t>58</t>
  </si>
  <si>
    <t>28612202</t>
  </si>
  <si>
    <t>koleno kanalizační PVC KG DN 160/45° SN12/16</t>
  </si>
  <si>
    <t>-970202323</t>
  </si>
  <si>
    <t>59</t>
  </si>
  <si>
    <t>877315124</t>
  </si>
  <si>
    <t>Montáž navrtávacího sedla kanalizační přípojky v otevřeném výkopu pro hlavní potrubí plastové plnostěnné, přípojka DN 150</t>
  </si>
  <si>
    <t>-798673044</t>
  </si>
  <si>
    <t>https://podminky.urs.cz/item/CS_URS_2026_02/877315124</t>
  </si>
  <si>
    <t>"Stoka AVIII-7d, přepojení přípojek dle D7:" 10</t>
  </si>
  <si>
    <t>60</t>
  </si>
  <si>
    <t>28651314</t>
  </si>
  <si>
    <t>sedlo kolmé mechanické s kloubem 10° jakékoli potrubí/KG DN 300/160</t>
  </si>
  <si>
    <t>891174432</t>
  </si>
  <si>
    <t>61</t>
  </si>
  <si>
    <t>877350310</t>
  </si>
  <si>
    <t>Montáž tvarovek na kanalizačním plastovém potrubí z PP nebo PVC-U hladkého plnostěnného kolen, víček nebo hrdlových uzávěrů DN 200</t>
  </si>
  <si>
    <t>-517897741</t>
  </si>
  <si>
    <t>https://podminky.urs.cz/item/CS_URS_2026_02/877350310</t>
  </si>
  <si>
    <t>"Stoka AVIII-7d, přepojení přípojek dle D7, dle skutečného úhlu dopojení:" 10</t>
  </si>
  <si>
    <t>62</t>
  </si>
  <si>
    <t>28612206</t>
  </si>
  <si>
    <t>koleno kanalizační PVC KG DN 200/45° SN12/16</t>
  </si>
  <si>
    <t>-897903522</t>
  </si>
  <si>
    <t>63</t>
  </si>
  <si>
    <t>877355124</t>
  </si>
  <si>
    <t>Montáž navrtávacího sedla kanalizační přípojky v otevřeném výkopu pro hlavní potrubí plastové plnostěnné, přípojka DN 200</t>
  </si>
  <si>
    <t>277864231</t>
  </si>
  <si>
    <t>https://podminky.urs.cz/item/CS_URS_2026_02/877355124</t>
  </si>
  <si>
    <t>28651323</t>
  </si>
  <si>
    <t>sedlo kolmé mechanické s kloubem 10° jakékoli potrubí/KG DN 300/200</t>
  </si>
  <si>
    <t>-1897229275</t>
  </si>
  <si>
    <t>65</t>
  </si>
  <si>
    <t>890431851</t>
  </si>
  <si>
    <t>Bourání šachet a jímek strojně velikosti obestavěného prostoru přes 1,5 do 3 m3 z prefabrikovaných skruží</t>
  </si>
  <si>
    <t>1914845924</t>
  </si>
  <si>
    <t>https://podminky.urs.cz/item/CS_URS_2026_02/890431851</t>
  </si>
  <si>
    <t>"Šachty:" (2)*PI*0,6*0,6*2</t>
  </si>
  <si>
    <t>66</t>
  </si>
  <si>
    <t>892383122</t>
  </si>
  <si>
    <t>Proplach a dezinfekce vodovodního potrubí DN 250, 300 nebo 350</t>
  </si>
  <si>
    <t>-937937385</t>
  </si>
  <si>
    <t>https://podminky.urs.cz/item/CS_URS_2026_02/892383122</t>
  </si>
  <si>
    <t>"U kanalizačního potrubí pouze proplach a zkouška průchodnosti."</t>
  </si>
  <si>
    <t>67</t>
  </si>
  <si>
    <t>894410101</t>
  </si>
  <si>
    <t>Osazení betonových dílců šachet kanalizačních dno DN 1000, výšky 600 mm</t>
  </si>
  <si>
    <t>-2142090880</t>
  </si>
  <si>
    <t>https://podminky.urs.cz/item/CS_URS_2026_02/894410101</t>
  </si>
  <si>
    <t>"Dle výpisu šachet D5 dle přesné specifikace: TBZ.Q1 100/595 KOM tl. 15 cm (zakázková výroba dle přesné specifikace, včetně šachetních vložek):" 1</t>
  </si>
  <si>
    <t>"Dle výpisu šachet D5 dle přesné specifikace: TBZ.Q1 100/575 KOM tl. 15 cm (zakázková výroba dle přesné specifikace, včetně šachetních vložek):" 1</t>
  </si>
  <si>
    <t>68</t>
  </si>
  <si>
    <t>59224351</t>
  </si>
  <si>
    <t>dno betonové šachty kanalizační jednolité 100x58x20cm</t>
  </si>
  <si>
    <t>-1608238665</t>
  </si>
  <si>
    <t>69</t>
  </si>
  <si>
    <t>59224348</t>
  </si>
  <si>
    <t>těsnění elastomerové pro spojení šachetních dílů DN 1000</t>
  </si>
  <si>
    <t>-1870498164</t>
  </si>
  <si>
    <t>"Dle výpisu šachet D5:" 4</t>
  </si>
  <si>
    <t>70</t>
  </si>
  <si>
    <t>894410212</t>
  </si>
  <si>
    <t>Osazení betonových dílců šachet kanalizačních skruž rovná DN 1000, výšky 500 mm</t>
  </si>
  <si>
    <t>1058227400</t>
  </si>
  <si>
    <t>https://podminky.urs.cz/item/CS_URS_2026_02/894410212</t>
  </si>
  <si>
    <t>"Dle výpisu šachet D5: TBS-Q.1 100/50 (se stupadly):" 2</t>
  </si>
  <si>
    <t>71</t>
  </si>
  <si>
    <t>59224161</t>
  </si>
  <si>
    <t>skruž betonová kanalizační se stupadly 100x50x12cm</t>
  </si>
  <si>
    <t>1589607509</t>
  </si>
  <si>
    <t>72</t>
  </si>
  <si>
    <t>894410302</t>
  </si>
  <si>
    <t>Osazení betonových dílců šachet kanalizačních deska zákrytová DN 1000</t>
  </si>
  <si>
    <t>-413485680</t>
  </si>
  <si>
    <t>https://podminky.urs.cz/item/CS_URS_2026_02/894410302</t>
  </si>
  <si>
    <t>"Dle výpisu šachet D5: TZK-Q.1 100-63/17:" 2</t>
  </si>
  <si>
    <t>73</t>
  </si>
  <si>
    <t>59224315</t>
  </si>
  <si>
    <t>deska betonová zákrytová pro kruhové šachty 100/62,5x16,5cm</t>
  </si>
  <si>
    <t>-1345775313</t>
  </si>
  <si>
    <t>74</t>
  </si>
  <si>
    <t>899102211</t>
  </si>
  <si>
    <t>Demontáž poklopů litinových a ocelových včetně rámů, hmotnosti jednotlivě přes 50 do 100 Kg</t>
  </si>
  <si>
    <t>1937701974</t>
  </si>
  <si>
    <t>https://podminky.urs.cz/item/CS_URS_2026_02/899102211</t>
  </si>
  <si>
    <t>75</t>
  </si>
  <si>
    <t>899104112</t>
  </si>
  <si>
    <t>Osazení poklopů šachtových litinových, ocelových nebo železobetonových včetně rámů pro třídu zatížení D400, E600</t>
  </si>
  <si>
    <t>278662059</t>
  </si>
  <si>
    <t>https://podminky.urs.cz/item/CS_URS_2026_02/899104112</t>
  </si>
  <si>
    <t>"Dle výpisu šachet D5: D SAFETY bez odvětrání, s pantem (dle přesné specifikace):" 2+1</t>
  </si>
  <si>
    <t>76</t>
  </si>
  <si>
    <t>55241033</t>
  </si>
  <si>
    <t>poklop šachtový litinový kruhový DN 600 bez ventilace tř D400 v rámu pro intenzivní provoz</t>
  </si>
  <si>
    <t>574531658</t>
  </si>
  <si>
    <t>Ostatní konstrukce a práce, bourání</t>
  </si>
  <si>
    <t>77</t>
  </si>
  <si>
    <t>916132113</t>
  </si>
  <si>
    <t>Osazení silniční obruby z betonové přídlažby (krajníků) s ložem tl. přes 50 do 100 mm, s vyplněním a zatřením spár cementovou maltou šířky do 250 mm s boční opěrou z betonu prostého, do lože z betonu prostého</t>
  </si>
  <si>
    <t>2006003673</t>
  </si>
  <si>
    <t>https://podminky.urs.cz/item/CS_URS_2026_02/916132113</t>
  </si>
  <si>
    <t xml:space="preserve">"Rozebrání a obnova povrchu dle C4, rozsah dle tabulky obnovy pobrchů  - dlažba s pojezdem (použit stávající materiál, 30% výměna):" 4</t>
  </si>
  <si>
    <t>78</t>
  </si>
  <si>
    <t>59218001</t>
  </si>
  <si>
    <t>krajník betonový silniční 500x250x80mm</t>
  </si>
  <si>
    <t>-545533998</t>
  </si>
  <si>
    <t xml:space="preserve">"Rozebrání a obnova povrchu dle C4, rozsah dle tabulky obnovy pobrchů  - dlažba s pojezdem (použit stávající materiál, 30% výměna):" 4*0,3</t>
  </si>
  <si>
    <t>79</t>
  </si>
  <si>
    <t>919112111</t>
  </si>
  <si>
    <t>Řezání dilatačních spár v živičném krytu příčných nebo podélných, šířky 4 mm, hloubky do 60 mm</t>
  </si>
  <si>
    <t>2068635776</t>
  </si>
  <si>
    <t>https://podminky.urs.cz/item/CS_URS_2026_02/919112111</t>
  </si>
  <si>
    <t xml:space="preserve">"Rozebrání a obnova povrchu dle C4, rozsah dle tabulky obnovy pobrchů  - MK živice:" 109</t>
  </si>
  <si>
    <t>80</t>
  </si>
  <si>
    <t>919112212</t>
  </si>
  <si>
    <t>Řezání dilatačních spár v živičném krytu vytvoření komůrky pro těsnící zálivku šířky 10 mm, hloubky 20 mm</t>
  </si>
  <si>
    <t>1295282642</t>
  </si>
  <si>
    <t>https://podminky.urs.cz/item/CS_URS_2026_02/919112212</t>
  </si>
  <si>
    <t>81</t>
  </si>
  <si>
    <t>919121111</t>
  </si>
  <si>
    <t>Utěsnění dilatačních spár zálivkou za studena v cementobetonovém nebo živičném krytu včetně adhezního nátěru s těsnicím profilem pod zálivkou, pro komůrky šířky 10 mm, hloubky 20 mm</t>
  </si>
  <si>
    <t>-479040644</t>
  </si>
  <si>
    <t>https://podminky.urs.cz/item/CS_URS_2026_02/919121111</t>
  </si>
  <si>
    <t>82</t>
  </si>
  <si>
    <t>919735112</t>
  </si>
  <si>
    <t>Řezání stávajícího živičného krytu nebo podkladu hloubky přes 50 do 100 mm</t>
  </si>
  <si>
    <t>-1261830606</t>
  </si>
  <si>
    <t>https://podminky.urs.cz/item/CS_URS_2026_02/919735112</t>
  </si>
  <si>
    <t>"Š879-Š901:" 2*(93,7+2)</t>
  </si>
  <si>
    <t>"Rozšíření pro šachty:" (2)*0,7*2</t>
  </si>
  <si>
    <t>"Odbočení pro přípojky:" 20*0,5*2</t>
  </si>
  <si>
    <t>83</t>
  </si>
  <si>
    <t>938909311</t>
  </si>
  <si>
    <t>Čištění vozovek metením bláta, prachu nebo hlinitého nánosu s odklizením na hromady na vzdálenost do 20 m nebo naložením na dopravní prostředek strojně povrchu podkladu nebo krytu betonového nebo živičného</t>
  </si>
  <si>
    <t>-1993130302</t>
  </si>
  <si>
    <t>https://podminky.urs.cz/item/CS_URS_2026_02/938909311</t>
  </si>
  <si>
    <t>84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</si>
  <si>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</si>
  <si>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</si>
  <si>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-724336778</t>
  </si>
  <si>
    <t>https://podminky.urs.cz/item/CS_URS_2026_02/979024443</t>
  </si>
  <si>
    <t>85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</si>
  <si>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</si>
  <si>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</si>
  <si>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-1654091156</t>
  </si>
  <si>
    <t>https://podminky.urs.cz/item/CS_URS_2026_02/979054451</t>
  </si>
  <si>
    <t>86</t>
  </si>
  <si>
    <t>R950001</t>
  </si>
  <si>
    <t>Dodávka a montáž sanace šachty Š879 včetně odvozu a likvidace vzniklé suti včetně všech souvisejících konstrukcí a prací</t>
  </si>
  <si>
    <t>kpl</t>
  </si>
  <si>
    <t>-581691367</t>
  </si>
  <si>
    <t>P</t>
  </si>
  <si>
    <t xml:space="preserve">Poznámka k položce:_x000d_
Sanace šachty Š879_x000d_
_x000d_
Šachta Š879 bude zachována a sanována. V rámci bouracích a čisticích prací bude _x000d_
odstraněn stávající poklop. Dno a stěny šachty budou očištěny a otryskány tlakovou vodou. _x000d_
Dále bude vybouráno stávající přítokové potrubí z PVC DN 300, rozšířen otvor pro _x000d_
zabetonování nové šachtové vložky a upraven žlab v kynetě dna tak, aby bylo možné snížit _x000d_
niveletu přítoku stoky AVIII-7d. Stávající stupadla zůstanou zachována. _x000d_
Do vybouraného otvoru na přítoku stoky AVIII-7d bude zabetonována šachtová vložka pro _x000d_
potrubí GRP DN 300. Před betonáží bude na šachtovou vložku instalován bobtnající pásek. _x000d_
Pro hrubé zapravení větších poruch ve dně a stěnách šachty bude použita vhodná sanační _x000d_
malta se zrnitostí do 4 mm, například Ergelit SBM. Stěny a dno šachty budou následně _x000d_
celoplošně opatřeny vhodnou sanační stěrkovou maltou se zrnitostí do 1 mm, například _x000d_
Ergelit KS-1. Tloušťka celoplošné stěrky bude minimálně 2 mm. Sanační malty musí být _x000d_
aplikovány v souladu s podmínkami a technologickými postupy výrobce. _x000d_
Šachta Š879 bude opatřena novým celolitinovým kanalizačním poklopem DN 600, třídy _x000d_
D400, plným, výšky 100 mm, typu Optima. Poklop bude uložen na stávající zhlaví šachty do _x000d_
vhodné vysokopevnostní zálivkové sanační malty, například Ergelit SBM, s konečnou _x000d_
pevností v tlaku vyšší než 35 MPa. </t>
  </si>
  <si>
    <t>87</t>
  </si>
  <si>
    <t>R950002</t>
  </si>
  <si>
    <t>Dodávka a montáž spojky pro napojení stávajícího potrubí (tvarovka nebo flexispojka dle skutečného stavu stávajícícho potrubí) DN 150 včetně všech souvisejících konstrukcí a prací</t>
  </si>
  <si>
    <t>726392157</t>
  </si>
  <si>
    <t>88</t>
  </si>
  <si>
    <t>R950003</t>
  </si>
  <si>
    <t>Dodávka a montáž spojky pro napojení stávajícího potrubí (tvarovka nebo flexispojka dle skutečného stavu stávajícícho potrubí) DN 200 včetně všech souvisejících konstrukcí a prací</t>
  </si>
  <si>
    <t>773860912</t>
  </si>
  <si>
    <t>89</t>
  </si>
  <si>
    <t>R950004</t>
  </si>
  <si>
    <t>Dodávka a montáž vyrovnávacího kroužku pro pryžovou spojku včetně všech souvisejících konstrukcí a prací</t>
  </si>
  <si>
    <t>1703472455</t>
  </si>
  <si>
    <t>"Stoka AVIII-7d, přepojení přípojek dle D7:" 1</t>
  </si>
  <si>
    <t>997</t>
  </si>
  <si>
    <t>Přesun sutě</t>
  </si>
  <si>
    <t>90</t>
  </si>
  <si>
    <t>997013111</t>
  </si>
  <si>
    <t>Vnitrostaveništní doprava suti a vybouraných hmot vodorovně do 50 m s naložením základní pro budovy a haly výšky do 6 m</t>
  </si>
  <si>
    <t>-1439552673</t>
  </si>
  <si>
    <t>https://podminky.urs.cz/item/CS_URS_2026_02/997013111</t>
  </si>
  <si>
    <t xml:space="preserve">"Bourání stávajícího potrubí a šachet (vytažení suti z rýhy a naložení suti):" </t>
  </si>
  <si>
    <t>"Potrubí, pol. č. 49, 50:" 1,8+30,624</t>
  </si>
  <si>
    <t>"Šachty, pol. č 65:" 2,984</t>
  </si>
  <si>
    <t>"Poklopy, pol. č. 74:" 0,3</t>
  </si>
  <si>
    <t>91</t>
  </si>
  <si>
    <t>997013501</t>
  </si>
  <si>
    <t>Odvoz suti a vybouraných hmot na skládku nebo meziskládku se složením, na vzdálenost do 1 km</t>
  </si>
  <si>
    <t>-35750574</t>
  </si>
  <si>
    <t>https://podminky.urs.cz/item/CS_URS_2026_02/997013501</t>
  </si>
  <si>
    <t>"Odvoz vybouraných hmot na skládku, případně k dalšímu použití, předpokládáno do 3 Km dle B."</t>
  </si>
  <si>
    <t>92</t>
  </si>
  <si>
    <t>997013509</t>
  </si>
  <si>
    <t>Odvoz suti a vybouraných hmot na skládku nebo meziskládku se složením, na vzdálenost Příplatek k ceně za každý další započatý 1 km přes 1 km</t>
  </si>
  <si>
    <t>-743249599</t>
  </si>
  <si>
    <t>https://podminky.urs.cz/item/CS_URS_2026_02/997013509</t>
  </si>
  <si>
    <t>35,708*2 'Přepočtené koeficientem množství</t>
  </si>
  <si>
    <t>93</t>
  </si>
  <si>
    <t>997013861</t>
  </si>
  <si>
    <t>Poplatek za předání stavebního odpadu recyklačnímu zařízení z prostého betonu zatříděného do Katalogu odpadů pod kódem 17 01 01</t>
  </si>
  <si>
    <t>233848489</t>
  </si>
  <si>
    <t>https://podminky.urs.cz/item/CS_URS_2026_02/997013861</t>
  </si>
  <si>
    <t>94</t>
  </si>
  <si>
    <t>997013862</t>
  </si>
  <si>
    <t>Poplatek za předání stavebního odpadu recyklačnímu zařízení z armovaného betonu zatříděného do Katalogu odpadů pod kódem 17 01 01</t>
  </si>
  <si>
    <t>459340635</t>
  </si>
  <si>
    <t>https://podminky.urs.cz/item/CS_URS_2026_02/997013862</t>
  </si>
  <si>
    <t>95</t>
  </si>
  <si>
    <t>997221551</t>
  </si>
  <si>
    <t>Vodorovná doprava suti bez naložení, ale se složením a s hrubým urovnáním ze sypkých materiálů, na vzdálenost do 1 km</t>
  </si>
  <si>
    <t>1437280022</t>
  </si>
  <si>
    <t>https://podminky.urs.cz/item/CS_URS_2026_02/997221551</t>
  </si>
  <si>
    <t>"Kamenivo (pol. 3):" 70,685</t>
  </si>
  <si>
    <t>"Živice (pol. 4, 5):" 31,165+23,184</t>
  </si>
  <si>
    <t>96</t>
  </si>
  <si>
    <t>997221559</t>
  </si>
  <si>
    <t>Vodorovná doprava suti bez naložení, ale se složením a s hrubým urovnáním ze sypkých materiálů, na vzdálenost Příplatek k ceně za každý další započatý 1 km přes 1 km</t>
  </si>
  <si>
    <t>326426078</t>
  </si>
  <si>
    <t>https://podminky.urs.cz/item/CS_URS_2026_02/997221559</t>
  </si>
  <si>
    <t>125,034*2 'Přepočtené koeficientem množství</t>
  </si>
  <si>
    <t>97</t>
  </si>
  <si>
    <t>997221561</t>
  </si>
  <si>
    <t>Vodorovná doprava suti bez naložení, ale se složením a s hrubým urovnáním z kusových materiálů, na vzdálenost do 1 km</t>
  </si>
  <si>
    <t>742875617</t>
  </si>
  <si>
    <t>https://podminky.urs.cz/item/CS_URS_2026_02/997221561</t>
  </si>
  <si>
    <t>"Beton (pol. 1, 6):" (0,3*(1,77))+(0,3*(0,84))</t>
  </si>
  <si>
    <t>98</t>
  </si>
  <si>
    <t>997221569</t>
  </si>
  <si>
    <t>Vodorovná doprava suti bez naložení, ale se složením a s hrubým urovnáním z kusových materiálů, na vzdálenost Příplatek k ceně za každý další započatý 1 km přes 1 km</t>
  </si>
  <si>
    <t>-2121937328</t>
  </si>
  <si>
    <t>https://podminky.urs.cz/item/CS_URS_2026_02/997221569</t>
  </si>
  <si>
    <t>0,783*2 'Přepočtené koeficientem množství</t>
  </si>
  <si>
    <t>99</t>
  </si>
  <si>
    <t>997221861</t>
  </si>
  <si>
    <t>1539474031</t>
  </si>
  <si>
    <t>https://podminky.urs.cz/item/CS_URS_2026_02/997221861</t>
  </si>
  <si>
    <t>100</t>
  </si>
  <si>
    <t>997221873</t>
  </si>
  <si>
    <t>Poplatek za předání stavebního odpadu recyklačnímu zařízení zeminy a kamení zatříděného do Katalogu odpadů pod kódem 17 05 04</t>
  </si>
  <si>
    <t>-190605285</t>
  </si>
  <si>
    <t>https://podminky.urs.cz/item/CS_URS_2026_02/997221873</t>
  </si>
  <si>
    <t>101</t>
  </si>
  <si>
    <t>997221875</t>
  </si>
  <si>
    <t>Poplatek za předání stavebního odpadu recyklačnímu zařízení asfaltového bez obsahu dehtu zatříděného do Katalogu odpadů pod kódem 17 03 02</t>
  </si>
  <si>
    <t>-2082727606</t>
  </si>
  <si>
    <t>https://podminky.urs.cz/item/CS_URS_2026_02/997221875</t>
  </si>
  <si>
    <t>998</t>
  </si>
  <si>
    <t>Přesun hmot</t>
  </si>
  <si>
    <t>102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</si>
  <si>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</si>
  <si>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</si>
  <si>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553994188</t>
  </si>
  <si>
    <t>https://podminky.urs.cz/item/CS_URS_2026_02/998276101</t>
  </si>
  <si>
    <t>002 - Ostatní a vedlejší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</si>
  <si>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</si>
  <si>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</si>
  <si>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</si>
  <si>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</si>
  <si>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staveniště, včetně vybudování a zabezpečení deponií a mezideponií a staveništního zázemí</t>
  </si>
  <si>
    <t>soubor</t>
  </si>
  <si>
    <t>2093148884</t>
  </si>
  <si>
    <t>900002</t>
  </si>
  <si>
    <t>Provoz zařízení staveniště</t>
  </si>
  <si>
    <t>1867394333</t>
  </si>
  <si>
    <t>900003</t>
  </si>
  <si>
    <t>Odstranění zařízení staveniště včetně uvedení ploch deponií a mezideponií do původního stavu</t>
  </si>
  <si>
    <t>1547272285</t>
  </si>
  <si>
    <t>900004</t>
  </si>
  <si>
    <t>Předání a převzetí zařízení staveniště</t>
  </si>
  <si>
    <t>1524599693</t>
  </si>
  <si>
    <t>900005</t>
  </si>
  <si>
    <t>Zhotovení dokumentace skutečného provedení stavby včetně karet přepojovaných kanalizačních přípojek</t>
  </si>
  <si>
    <t>-1227195635</t>
  </si>
  <si>
    <t xml:space="preserve">Poznámka k položce:_x000d_
Dokumentaci skutečného provedení stavby v tištěné a digitální podobě odsouhlasenou _x000d_
odpovědným projektantem. Skutečné provedení stavby musí být zakresleno a _x000d_
doplněno do projektu stavby. Pokud by rozsah změn způsobil nepřehlednost _x000d_
jednotlivých příloh, je nutné vypracovat nové přílohy dle skutečného provedení. Obsah _x000d_
a struktura musí být zachována dle původní dokumentace a musí být v souladu _x000d_
s ustanovením § 10 vyhlášky č. 428/2001 Sb, kterou se provádí zákon 274/2001 Sb. o _x000d_
vodovodech a kanalizacích pro veřejnou potřebu. </t>
  </si>
  <si>
    <t>900006</t>
  </si>
  <si>
    <t>Geodetické zaměření skutečného provedení stavby včetně zpracování geometrického plánu</t>
  </si>
  <si>
    <t>-1794140924</t>
  </si>
  <si>
    <t xml:space="preserve">Poznámka k položce:_x000d_
Geodetické zaměření stavby včetně hloubek uložení potrubí – v tištěné a digitální _x000d_
podobě. Zaměření musí být provedeno odbornou geodetickou firmou ve formátu DGN, _x000d_
v souladu se směrnicí GIS provozovatele kanalizace. </t>
  </si>
  <si>
    <t>900007</t>
  </si>
  <si>
    <t>Vytýčení jednotlivých částí stavby akreditovaným geodetem</t>
  </si>
  <si>
    <t>-362613348</t>
  </si>
  <si>
    <t>900008</t>
  </si>
  <si>
    <t>Zaměření a vytýčení stávajících inženýrských sítí</t>
  </si>
  <si>
    <t>90084281</t>
  </si>
  <si>
    <t>900009</t>
  </si>
  <si>
    <t>Územní a provozní vlivy, mimostaveništní doprava výrobních kapacit</t>
  </si>
  <si>
    <t>-1928778100</t>
  </si>
  <si>
    <t>900010</t>
  </si>
  <si>
    <t>Komplexní zkoušky, průzkumy, revize a odběry vzorků předepsané projektovou dokumentací včetně prokázání kvality díla, včetně testu zeminy pro uskladnění, zkoušky zhutnění zásypů v komunikacích</t>
  </si>
  <si>
    <t>1930537443</t>
  </si>
  <si>
    <t>900011</t>
  </si>
  <si>
    <t>Dočasná dopravní opatření a provozní vlivy, instalace, údržba a rozebrání přechodného dopravního značení a zpracování příslušné projektové dokumentace DIO a DIR</t>
  </si>
  <si>
    <t>76174406</t>
  </si>
  <si>
    <t>900012</t>
  </si>
  <si>
    <t>Náklady spojené s vybudováním, údržbou a demontáží dočasných zpevněných ploch a přejezdů přes výkopy včetně uvedení dotčených ploch do původního stavu</t>
  </si>
  <si>
    <t>1267615617</t>
  </si>
  <si>
    <t>900013</t>
  </si>
  <si>
    <t>Náklady spojené s provedením kopaných sond pro ověření polohy křížených inženýrských sítí</t>
  </si>
  <si>
    <t>1656524473</t>
  </si>
  <si>
    <t>900015</t>
  </si>
  <si>
    <t>Převzetí a předání díla, kolaudační řízení</t>
  </si>
  <si>
    <t>1099299454</t>
  </si>
  <si>
    <t>900016</t>
  </si>
  <si>
    <t>Kompletační a koordinační a inženýrská činnost</t>
  </si>
  <si>
    <t>1526178181</t>
  </si>
  <si>
    <t>900017</t>
  </si>
  <si>
    <t>Zajištění porostů v bezprostřední blízkosti prováděných prací, bednění kmenů stromů, ochrana kořenů a další činnosti vedoucí k eliminaci škod způsobených na porostech</t>
  </si>
  <si>
    <t>374611890</t>
  </si>
  <si>
    <t>900018</t>
  </si>
  <si>
    <t>Užívání veřejných prostranství a ploch, poplatky spojené se záborem komunikací místních a komunikací II a III třídy, či tříd vyšších</t>
  </si>
  <si>
    <t>824996075</t>
  </si>
  <si>
    <t>900019</t>
  </si>
  <si>
    <t>Pasportizace okolních objektů včetně pořízení fotodokumentace</t>
  </si>
  <si>
    <t>-383025751</t>
  </si>
  <si>
    <t>900020</t>
  </si>
  <si>
    <t>Rozebrání a obnova (případně ochrana v průběhu výstavby) drobných stavebních objektů dotčených stavební činností (lavečky, ploty, zídky, sloupy, uliční vpusti a podobně)</t>
  </si>
  <si>
    <t>-613989380</t>
  </si>
  <si>
    <t xml:space="preserve">Poznámka k položce:_x000d_
_x000d_
_x000d_
</t>
  </si>
  <si>
    <t>900022</t>
  </si>
  <si>
    <t>Náklady vzniklé v souvislosti s realizací stavby, uvedení dotčených ploch do původního stavu, průběžné a finální čištění komunikací, obnova svislého a vodorovného značení, zalévání a kosení zeleně</t>
  </si>
  <si>
    <t>1563497096</t>
  </si>
  <si>
    <t>900026</t>
  </si>
  <si>
    <t>Náklady související s ochranou stávajících inženýrských sítí</t>
  </si>
  <si>
    <t>-634671290</t>
  </si>
  <si>
    <t>900028</t>
  </si>
  <si>
    <t>Bezpečnostní a hygienická opatření na staveništi, koordinátor BOZP na staveništi</t>
  </si>
  <si>
    <t>-208992703</t>
  </si>
  <si>
    <t>900034</t>
  </si>
  <si>
    <t>Náklady spojené s klasifikací, se separací a dotříděním staveništních odpadů a případným předrcením odpadů před odvozem na skládku, odpadové hospodářství stavby</t>
  </si>
  <si>
    <t>2089861279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</si>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</sst>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7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40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113106187" TargetMode="External" /><Relationship Id="rId2" Type="http://schemas.openxmlformats.org/officeDocument/2006/relationships/hyperlink" Target="https://podminky.urs.cz/item/CS_URS_2026_02/113107163" TargetMode="External" /><Relationship Id="rId3" Type="http://schemas.openxmlformats.org/officeDocument/2006/relationships/hyperlink" Target="https://podminky.urs.cz/item/CS_URS_2026_02/113107164" TargetMode="External" /><Relationship Id="rId4" Type="http://schemas.openxmlformats.org/officeDocument/2006/relationships/hyperlink" Target="https://podminky.urs.cz/item/CS_URS_2026_02/113154523" TargetMode="External" /><Relationship Id="rId5" Type="http://schemas.openxmlformats.org/officeDocument/2006/relationships/hyperlink" Target="https://podminky.urs.cz/item/CS_URS_2026_02/113154524" TargetMode="External" /><Relationship Id="rId6" Type="http://schemas.openxmlformats.org/officeDocument/2006/relationships/hyperlink" Target="https://podminky.urs.cz/item/CS_URS_2026_02/113207111" TargetMode="External" /><Relationship Id="rId7" Type="http://schemas.openxmlformats.org/officeDocument/2006/relationships/hyperlink" Target="https://podminky.urs.cz/item/CS_URS_2026_02/115101222" TargetMode="External" /><Relationship Id="rId8" Type="http://schemas.openxmlformats.org/officeDocument/2006/relationships/hyperlink" Target="https://podminky.urs.cz/item/CS_URS_2026_02/115101322" TargetMode="External" /><Relationship Id="rId9" Type="http://schemas.openxmlformats.org/officeDocument/2006/relationships/hyperlink" Target="https://podminky.urs.cz/item/CS_URS_2026_02/119001405" TargetMode="External" /><Relationship Id="rId10" Type="http://schemas.openxmlformats.org/officeDocument/2006/relationships/hyperlink" Target="https://podminky.urs.cz/item/CS_URS_2026_02/119001421" TargetMode="External" /><Relationship Id="rId11" Type="http://schemas.openxmlformats.org/officeDocument/2006/relationships/hyperlink" Target="https://podminky.urs.cz/item/CS_URS_2026_02/129001101" TargetMode="External" /><Relationship Id="rId12" Type="http://schemas.openxmlformats.org/officeDocument/2006/relationships/hyperlink" Target="https://podminky.urs.cz/item/CS_URS_2026_02/132254204" TargetMode="External" /><Relationship Id="rId13" Type="http://schemas.openxmlformats.org/officeDocument/2006/relationships/hyperlink" Target="https://podminky.urs.cz/item/CS_URS_2026_02/151811131" TargetMode="External" /><Relationship Id="rId14" Type="http://schemas.openxmlformats.org/officeDocument/2006/relationships/hyperlink" Target="https://podminky.urs.cz/item/CS_URS_2026_02/151811231" TargetMode="External" /><Relationship Id="rId15" Type="http://schemas.openxmlformats.org/officeDocument/2006/relationships/hyperlink" Target="https://podminky.urs.cz/item/CS_URS_2026_02/162251102" TargetMode="External" /><Relationship Id="rId16" Type="http://schemas.openxmlformats.org/officeDocument/2006/relationships/hyperlink" Target="https://podminky.urs.cz/item/CS_URS_2026_02/162551108" TargetMode="External" /><Relationship Id="rId17" Type="http://schemas.openxmlformats.org/officeDocument/2006/relationships/hyperlink" Target="https://podminky.urs.cz/item/CS_URS_2026_02/167151101" TargetMode="External" /><Relationship Id="rId18" Type="http://schemas.openxmlformats.org/officeDocument/2006/relationships/hyperlink" Target="https://podminky.urs.cz/item/CS_URS_2026_02/171201231" TargetMode="External" /><Relationship Id="rId19" Type="http://schemas.openxmlformats.org/officeDocument/2006/relationships/hyperlink" Target="https://podminky.urs.cz/item/CS_URS_2026_02/171251201" TargetMode="External" /><Relationship Id="rId20" Type="http://schemas.openxmlformats.org/officeDocument/2006/relationships/hyperlink" Target="https://podminky.urs.cz/item/CS_URS_2026_02/174151101" TargetMode="External" /><Relationship Id="rId21" Type="http://schemas.openxmlformats.org/officeDocument/2006/relationships/hyperlink" Target="https://podminky.urs.cz/item/CS_URS_2026_02/174151101" TargetMode="External" /><Relationship Id="rId22" Type="http://schemas.openxmlformats.org/officeDocument/2006/relationships/hyperlink" Target="https://podminky.urs.cz/item/CS_URS_2026_02/175151101" TargetMode="External" /><Relationship Id="rId23" Type="http://schemas.openxmlformats.org/officeDocument/2006/relationships/hyperlink" Target="https://podminky.urs.cz/item/CS_URS_2026_02/211971110" TargetMode="External" /><Relationship Id="rId24" Type="http://schemas.openxmlformats.org/officeDocument/2006/relationships/hyperlink" Target="https://podminky.urs.cz/item/CS_URS_2026_02/212532111" TargetMode="External" /><Relationship Id="rId25" Type="http://schemas.openxmlformats.org/officeDocument/2006/relationships/hyperlink" Target="https://podminky.urs.cz/item/CS_URS_2026_02/359901211" TargetMode="External" /><Relationship Id="rId26" Type="http://schemas.openxmlformats.org/officeDocument/2006/relationships/hyperlink" Target="https://podminky.urs.cz/item/CS_URS_2026_02/451541110" TargetMode="External" /><Relationship Id="rId27" Type="http://schemas.openxmlformats.org/officeDocument/2006/relationships/hyperlink" Target="https://podminky.urs.cz/item/CS_URS_2026_02/452112112" TargetMode="External" /><Relationship Id="rId28" Type="http://schemas.openxmlformats.org/officeDocument/2006/relationships/hyperlink" Target="https://podminky.urs.cz/item/CS_URS_2026_02/452311141" TargetMode="External" /><Relationship Id="rId29" Type="http://schemas.openxmlformats.org/officeDocument/2006/relationships/hyperlink" Target="https://podminky.urs.cz/item/CS_URS_2026_02/452351111" TargetMode="External" /><Relationship Id="rId30" Type="http://schemas.openxmlformats.org/officeDocument/2006/relationships/hyperlink" Target="https://podminky.urs.cz/item/CS_URS_2026_02/452351112" TargetMode="External" /><Relationship Id="rId31" Type="http://schemas.openxmlformats.org/officeDocument/2006/relationships/hyperlink" Target="https://podminky.urs.cz/item/CS_URS_2026_02/460751111" TargetMode="External" /><Relationship Id="rId32" Type="http://schemas.openxmlformats.org/officeDocument/2006/relationships/hyperlink" Target="https://podminky.urs.cz/item/CS_URS_2026_02/564851111" TargetMode="External" /><Relationship Id="rId33" Type="http://schemas.openxmlformats.org/officeDocument/2006/relationships/hyperlink" Target="https://podminky.urs.cz/item/CS_URS_2026_02/564861111" TargetMode="External" /><Relationship Id="rId34" Type="http://schemas.openxmlformats.org/officeDocument/2006/relationships/hyperlink" Target="https://podminky.urs.cz/item/CS_URS_2026_02/565145011" TargetMode="External" /><Relationship Id="rId35" Type="http://schemas.openxmlformats.org/officeDocument/2006/relationships/hyperlink" Target="https://podminky.urs.cz/item/CS_URS_2026_02/565211111" TargetMode="External" /><Relationship Id="rId36" Type="http://schemas.openxmlformats.org/officeDocument/2006/relationships/hyperlink" Target="https://podminky.urs.cz/item/CS_URS_2026_02/573111112" TargetMode="External" /><Relationship Id="rId37" Type="http://schemas.openxmlformats.org/officeDocument/2006/relationships/hyperlink" Target="https://podminky.urs.cz/item/CS_URS_2026_02/573211106" TargetMode="External" /><Relationship Id="rId38" Type="http://schemas.openxmlformats.org/officeDocument/2006/relationships/hyperlink" Target="https://podminky.urs.cz/item/CS_URS_2026_02/577144111" TargetMode="External" /><Relationship Id="rId39" Type="http://schemas.openxmlformats.org/officeDocument/2006/relationships/hyperlink" Target="https://podminky.urs.cz/item/CS_URS_2026_02/596212210" TargetMode="External" /><Relationship Id="rId40" Type="http://schemas.openxmlformats.org/officeDocument/2006/relationships/hyperlink" Target="https://podminky.urs.cz/item/CS_URS_2026_02/810351811" TargetMode="External" /><Relationship Id="rId41" Type="http://schemas.openxmlformats.org/officeDocument/2006/relationships/hyperlink" Target="https://podminky.urs.cz/item/CS_URS_2026_02/810391811" TargetMode="External" /><Relationship Id="rId42" Type="http://schemas.openxmlformats.org/officeDocument/2006/relationships/hyperlink" Target="https://podminky.urs.cz/item/CS_URS_2026_02/871313123" TargetMode="External" /><Relationship Id="rId43" Type="http://schemas.openxmlformats.org/officeDocument/2006/relationships/hyperlink" Target="https://podminky.urs.cz/item/CS_URS_2026_02/871353123" TargetMode="External" /><Relationship Id="rId44" Type="http://schemas.openxmlformats.org/officeDocument/2006/relationships/hyperlink" Target="https://podminky.urs.cz/item/CS_URS_2026_02/871372111" TargetMode="External" /><Relationship Id="rId45" Type="http://schemas.openxmlformats.org/officeDocument/2006/relationships/hyperlink" Target="https://podminky.urs.cz/item/CS_URS_2026_02/877310310" TargetMode="External" /><Relationship Id="rId46" Type="http://schemas.openxmlformats.org/officeDocument/2006/relationships/hyperlink" Target="https://podminky.urs.cz/item/CS_URS_2026_02/877315124" TargetMode="External" /><Relationship Id="rId47" Type="http://schemas.openxmlformats.org/officeDocument/2006/relationships/hyperlink" Target="https://podminky.urs.cz/item/CS_URS_2026_02/877350310" TargetMode="External" /><Relationship Id="rId48" Type="http://schemas.openxmlformats.org/officeDocument/2006/relationships/hyperlink" Target="https://podminky.urs.cz/item/CS_URS_2026_02/877355124" TargetMode="External" /><Relationship Id="rId49" Type="http://schemas.openxmlformats.org/officeDocument/2006/relationships/hyperlink" Target="https://podminky.urs.cz/item/CS_URS_2026_02/890431851" TargetMode="External" /><Relationship Id="rId50" Type="http://schemas.openxmlformats.org/officeDocument/2006/relationships/hyperlink" Target="https://podminky.urs.cz/item/CS_URS_2026_02/892383122" TargetMode="External" /><Relationship Id="rId51" Type="http://schemas.openxmlformats.org/officeDocument/2006/relationships/hyperlink" Target="https://podminky.urs.cz/item/CS_URS_2026_02/894410101" TargetMode="External" /><Relationship Id="rId52" Type="http://schemas.openxmlformats.org/officeDocument/2006/relationships/hyperlink" Target="https://podminky.urs.cz/item/CS_URS_2026_02/894410212" TargetMode="External" /><Relationship Id="rId53" Type="http://schemas.openxmlformats.org/officeDocument/2006/relationships/hyperlink" Target="https://podminky.urs.cz/item/CS_URS_2026_02/894410302" TargetMode="External" /><Relationship Id="rId54" Type="http://schemas.openxmlformats.org/officeDocument/2006/relationships/hyperlink" Target="https://podminky.urs.cz/item/CS_URS_2026_02/899102211" TargetMode="External" /><Relationship Id="rId55" Type="http://schemas.openxmlformats.org/officeDocument/2006/relationships/hyperlink" Target="https://podminky.urs.cz/item/CS_URS_2026_02/899104112" TargetMode="External" /><Relationship Id="rId56" Type="http://schemas.openxmlformats.org/officeDocument/2006/relationships/hyperlink" Target="https://podminky.urs.cz/item/CS_URS_2026_02/916132113" TargetMode="External" /><Relationship Id="rId57" Type="http://schemas.openxmlformats.org/officeDocument/2006/relationships/hyperlink" Target="https://podminky.urs.cz/item/CS_URS_2026_02/919112111" TargetMode="External" /><Relationship Id="rId58" Type="http://schemas.openxmlformats.org/officeDocument/2006/relationships/hyperlink" Target="https://podminky.urs.cz/item/CS_URS_2026_02/919112212" TargetMode="External" /><Relationship Id="rId59" Type="http://schemas.openxmlformats.org/officeDocument/2006/relationships/hyperlink" Target="https://podminky.urs.cz/item/CS_URS_2026_02/919121111" TargetMode="External" /><Relationship Id="rId60" Type="http://schemas.openxmlformats.org/officeDocument/2006/relationships/hyperlink" Target="https://podminky.urs.cz/item/CS_URS_2026_02/919735112" TargetMode="External" /><Relationship Id="rId61" Type="http://schemas.openxmlformats.org/officeDocument/2006/relationships/hyperlink" Target="https://podminky.urs.cz/item/CS_URS_2026_02/938909311" TargetMode="External" /><Relationship Id="rId62" Type="http://schemas.openxmlformats.org/officeDocument/2006/relationships/hyperlink" Target="https://podminky.urs.cz/item/CS_URS_2026_02/979024443" TargetMode="External" /><Relationship Id="rId63" Type="http://schemas.openxmlformats.org/officeDocument/2006/relationships/hyperlink" Target="https://podminky.urs.cz/item/CS_URS_2026_02/979054451" TargetMode="External" /><Relationship Id="rId64" Type="http://schemas.openxmlformats.org/officeDocument/2006/relationships/hyperlink" Target="https://podminky.urs.cz/item/CS_URS_2026_02/997013111" TargetMode="External" /><Relationship Id="rId65" Type="http://schemas.openxmlformats.org/officeDocument/2006/relationships/hyperlink" Target="https://podminky.urs.cz/item/CS_URS_2026_02/997013501" TargetMode="External" /><Relationship Id="rId66" Type="http://schemas.openxmlformats.org/officeDocument/2006/relationships/hyperlink" Target="https://podminky.urs.cz/item/CS_URS_2026_02/997013509" TargetMode="External" /><Relationship Id="rId67" Type="http://schemas.openxmlformats.org/officeDocument/2006/relationships/hyperlink" Target="https://podminky.urs.cz/item/CS_URS_2026_02/997013861" TargetMode="External" /><Relationship Id="rId68" Type="http://schemas.openxmlformats.org/officeDocument/2006/relationships/hyperlink" Target="https://podminky.urs.cz/item/CS_URS_2026_02/997013862" TargetMode="External" /><Relationship Id="rId69" Type="http://schemas.openxmlformats.org/officeDocument/2006/relationships/hyperlink" Target="https://podminky.urs.cz/item/CS_URS_2026_02/997221551" TargetMode="External" /><Relationship Id="rId70" Type="http://schemas.openxmlformats.org/officeDocument/2006/relationships/hyperlink" Target="https://podminky.urs.cz/item/CS_URS_2026_02/997221559" TargetMode="External" /><Relationship Id="rId71" Type="http://schemas.openxmlformats.org/officeDocument/2006/relationships/hyperlink" Target="https://podminky.urs.cz/item/CS_URS_2026_02/997221561" TargetMode="External" /><Relationship Id="rId72" Type="http://schemas.openxmlformats.org/officeDocument/2006/relationships/hyperlink" Target="https://podminky.urs.cz/item/CS_URS_2026_02/997221569" TargetMode="External" /><Relationship Id="rId73" Type="http://schemas.openxmlformats.org/officeDocument/2006/relationships/hyperlink" Target="https://podminky.urs.cz/item/CS_URS_2026_02/997221861" TargetMode="External" /><Relationship Id="rId74" Type="http://schemas.openxmlformats.org/officeDocument/2006/relationships/hyperlink" Target="https://podminky.urs.cz/item/CS_URS_2026_02/997221873" TargetMode="External" /><Relationship Id="rId75" Type="http://schemas.openxmlformats.org/officeDocument/2006/relationships/hyperlink" Target="https://podminky.urs.cz/item/CS_URS_2026_02/997221875" TargetMode="External" /><Relationship Id="rId76" Type="http://schemas.openxmlformats.org/officeDocument/2006/relationships/hyperlink" Target="https://podminky.urs.cz/item/CS_URS_2026_02/998276101" TargetMode="External" /><Relationship Id="rId7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27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32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33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27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34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35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36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37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38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39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40</v>
      </c>
      <c r="E29" s="50"/>
      <c r="F29" s="35" t="s">
        <v>41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42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43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44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45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46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47</v>
      </c>
      <c r="U35" s="57"/>
      <c r="V35" s="57"/>
      <c r="W35" s="57"/>
      <c r="X35" s="59" t="s">
        <v>48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2026/084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Uherské Hradiště, ul. V Teničkách – oprava stoky AVIII-7d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k.ú. Uherské Hradiště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6. 8. 2026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 xml:space="preserve"> 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 xml:space="preserve"> </v>
      </c>
      <c r="AN49" s="67"/>
      <c r="AO49" s="67"/>
      <c r="AP49" s="67"/>
      <c r="AQ49" s="43"/>
      <c r="AR49" s="47"/>
      <c r="AS49" s="77" t="s">
        <v>50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33</v>
      </c>
      <c r="AJ50" s="43"/>
      <c r="AK50" s="43"/>
      <c r="AL50" s="43"/>
      <c r="AM50" s="76" t="str">
        <f>IF(E20="","",E20)</f>
        <v xml:space="preserve"> 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51</v>
      </c>
      <c r="D52" s="90"/>
      <c r="E52" s="90"/>
      <c r="F52" s="90"/>
      <c r="G52" s="90"/>
      <c r="H52" s="91"/>
      <c r="I52" s="92" t="s">
        <v>52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53</v>
      </c>
      <c r="AH52" s="90"/>
      <c r="AI52" s="90"/>
      <c r="AJ52" s="90"/>
      <c r="AK52" s="90"/>
      <c r="AL52" s="90"/>
      <c r="AM52" s="90"/>
      <c r="AN52" s="92" t="s">
        <v>54</v>
      </c>
      <c r="AO52" s="90"/>
      <c r="AP52" s="90"/>
      <c r="AQ52" s="94" t="s">
        <v>55</v>
      </c>
      <c r="AR52" s="47"/>
      <c r="AS52" s="95" t="s">
        <v>56</v>
      </c>
      <c r="AT52" s="96" t="s">
        <v>57</v>
      </c>
      <c r="AU52" s="96" t="s">
        <v>58</v>
      </c>
      <c r="AV52" s="96" t="s">
        <v>59</v>
      </c>
      <c r="AW52" s="96" t="s">
        <v>60</v>
      </c>
      <c r="AX52" s="96" t="s">
        <v>61</v>
      </c>
      <c r="AY52" s="96" t="s">
        <v>62</v>
      </c>
      <c r="AZ52" s="96" t="s">
        <v>63</v>
      </c>
      <c r="BA52" s="96" t="s">
        <v>64</v>
      </c>
      <c r="BB52" s="96" t="s">
        <v>65</v>
      </c>
      <c r="BC52" s="96" t="s">
        <v>66</v>
      </c>
      <c r="BD52" s="97" t="s">
        <v>67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68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ROUND(SUM(AG55:AG56),2)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ROUND(SUM(AS55:AS56),2)</f>
        <v>0</v>
      </c>
      <c r="AT54" s="109">
        <f>ROUND(SUM(AV54:AW54),2)</f>
        <v>0</v>
      </c>
      <c r="AU54" s="110">
        <f>ROUND(SUM(AU55:AU56),5)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ROUND(SUM(AZ55:AZ56),2)</f>
        <v>0</v>
      </c>
      <c r="BA54" s="109">
        <f>ROUND(SUM(BA55:BA56),2)</f>
        <v>0</v>
      </c>
      <c r="BB54" s="109">
        <f>ROUND(SUM(BB55:BB56),2)</f>
        <v>0</v>
      </c>
      <c r="BC54" s="109">
        <f>ROUND(SUM(BC55:BC56),2)</f>
        <v>0</v>
      </c>
      <c r="BD54" s="111">
        <f>ROUND(SUM(BD55:BD56),2)</f>
        <v>0</v>
      </c>
      <c r="BE54" s="6"/>
      <c r="BS54" s="112" t="s">
        <v>69</v>
      </c>
      <c r="BT54" s="112" t="s">
        <v>70</v>
      </c>
      <c r="BU54" s="113" t="s">
        <v>71</v>
      </c>
      <c r="BV54" s="112" t="s">
        <v>72</v>
      </c>
      <c r="BW54" s="112" t="s">
        <v>5</v>
      </c>
      <c r="BX54" s="112" t="s">
        <v>73</v>
      </c>
      <c r="CL54" s="112" t="s">
        <v>19</v>
      </c>
    </row>
    <row r="55" s="7" customFormat="1" ht="24.75" customHeight="1">
      <c r="A55" s="114" t="s">
        <v>74</v>
      </c>
      <c r="B55" s="115"/>
      <c r="C55" s="116"/>
      <c r="D55" s="117" t="s">
        <v>75</v>
      </c>
      <c r="E55" s="117"/>
      <c r="F55" s="117"/>
      <c r="G55" s="117"/>
      <c r="H55" s="117"/>
      <c r="I55" s="118"/>
      <c r="J55" s="117" t="s">
        <v>76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'001 - Oprava stoky AVIII-...'!J30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77</v>
      </c>
      <c r="AR55" s="121"/>
      <c r="AS55" s="122">
        <v>0</v>
      </c>
      <c r="AT55" s="123">
        <f>ROUND(SUM(AV55:AW55),2)</f>
        <v>0</v>
      </c>
      <c r="AU55" s="124">
        <f>'001 - Oprava stoky AVIII-...'!P89</f>
        <v>0</v>
      </c>
      <c r="AV55" s="123">
        <f>'001 - Oprava stoky AVIII-...'!J33</f>
        <v>0</v>
      </c>
      <c r="AW55" s="123">
        <f>'001 - Oprava stoky AVIII-...'!J34</f>
        <v>0</v>
      </c>
      <c r="AX55" s="123">
        <f>'001 - Oprava stoky AVIII-...'!J35</f>
        <v>0</v>
      </c>
      <c r="AY55" s="123">
        <f>'001 - Oprava stoky AVIII-...'!J36</f>
        <v>0</v>
      </c>
      <c r="AZ55" s="123">
        <f>'001 - Oprava stoky AVIII-...'!F33</f>
        <v>0</v>
      </c>
      <c r="BA55" s="123">
        <f>'001 - Oprava stoky AVIII-...'!F34</f>
        <v>0</v>
      </c>
      <c r="BB55" s="123">
        <f>'001 - Oprava stoky AVIII-...'!F35</f>
        <v>0</v>
      </c>
      <c r="BC55" s="123">
        <f>'001 - Oprava stoky AVIII-...'!F36</f>
        <v>0</v>
      </c>
      <c r="BD55" s="125">
        <f>'001 - Oprava stoky AVIII-...'!F37</f>
        <v>0</v>
      </c>
      <c r="BE55" s="7"/>
      <c r="BT55" s="126" t="s">
        <v>78</v>
      </c>
      <c r="BV55" s="126" t="s">
        <v>72</v>
      </c>
      <c r="BW55" s="126" t="s">
        <v>79</v>
      </c>
      <c r="BX55" s="126" t="s">
        <v>5</v>
      </c>
      <c r="CL55" s="126" t="s">
        <v>19</v>
      </c>
      <c r="CM55" s="126" t="s">
        <v>80</v>
      </c>
    </row>
    <row r="56" s="7" customFormat="1" ht="16.5" customHeight="1">
      <c r="A56" s="114" t="s">
        <v>74</v>
      </c>
      <c r="B56" s="115"/>
      <c r="C56" s="116"/>
      <c r="D56" s="117" t="s">
        <v>81</v>
      </c>
      <c r="E56" s="117"/>
      <c r="F56" s="117"/>
      <c r="G56" s="117"/>
      <c r="H56" s="117"/>
      <c r="I56" s="118"/>
      <c r="J56" s="117" t="s">
        <v>82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'002 - Ostatní a vedlejší ...'!J30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77</v>
      </c>
      <c r="AR56" s="121"/>
      <c r="AS56" s="127">
        <v>0</v>
      </c>
      <c r="AT56" s="128">
        <f>ROUND(SUM(AV56:AW56),2)</f>
        <v>0</v>
      </c>
      <c r="AU56" s="129">
        <f>'002 - Ostatní a vedlejší ...'!P80</f>
        <v>0</v>
      </c>
      <c r="AV56" s="128">
        <f>'002 - Ostatní a vedlejší ...'!J33</f>
        <v>0</v>
      </c>
      <c r="AW56" s="128">
        <f>'002 - Ostatní a vedlejší ...'!J34</f>
        <v>0</v>
      </c>
      <c r="AX56" s="128">
        <f>'002 - Ostatní a vedlejší ...'!J35</f>
        <v>0</v>
      </c>
      <c r="AY56" s="128">
        <f>'002 - Ostatní a vedlejší ...'!J36</f>
        <v>0</v>
      </c>
      <c r="AZ56" s="128">
        <f>'002 - Ostatní a vedlejší ...'!F33</f>
        <v>0</v>
      </c>
      <c r="BA56" s="128">
        <f>'002 - Ostatní a vedlejší ...'!F34</f>
        <v>0</v>
      </c>
      <c r="BB56" s="128">
        <f>'002 - Ostatní a vedlejší ...'!F35</f>
        <v>0</v>
      </c>
      <c r="BC56" s="128">
        <f>'002 - Ostatní a vedlejší ...'!F36</f>
        <v>0</v>
      </c>
      <c r="BD56" s="130">
        <f>'002 - Ostatní a vedlejší ...'!F37</f>
        <v>0</v>
      </c>
      <c r="BE56" s="7"/>
      <c r="BT56" s="126" t="s">
        <v>78</v>
      </c>
      <c r="BV56" s="126" t="s">
        <v>72</v>
      </c>
      <c r="BW56" s="126" t="s">
        <v>83</v>
      </c>
      <c r="BX56" s="126" t="s">
        <v>5</v>
      </c>
      <c r="CL56" s="126" t="s">
        <v>19</v>
      </c>
      <c r="CM56" s="126" t="s">
        <v>80</v>
      </c>
    </row>
    <row r="57" s="2" customFormat="1" ht="30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7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="2" customFormat="1" ht="6.96" customHeight="1">
      <c r="A58" s="41"/>
      <c r="B58" s="62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47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</sheetData>
  <sheetProtection sheet="1" formatColumns="0" formatRows="0" objects="1" scenarios="1" spinCount="100000" saltValue="X5eTel8/doJDxicH/Ws/JTOTw6+qQ+2I4xk2MB28qAtUJJDh4WkmlturVJV8ToCy3770Od7JyelLibjRE+g4lg==" hashValue="q4sdHl1JJLzezDWrNEmEUujG2vqcluLfXnh4wS/QPaHy83ngiBO7fcDvkq2bJEi3Y8A1KHA9PlXSOvdCr71HLA==" algorithmName="SHA-512" password="CC51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001 - Oprava stoky AVIII-...'!C2" display="/"/>
    <hyperlink ref="A56" location="'002 - Ostatní a vedlejš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79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84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Uherské Hradiště, ul. V Teničkách – oprava stoky AVIII-7d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85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86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6. 8. 2026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ROUND(J89,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ROUND((SUM(BE89:BE593)),  2)</f>
        <v>0</v>
      </c>
      <c r="G33" s="41"/>
      <c r="H33" s="41"/>
      <c r="I33" s="151">
        <v>0.20999999999999999</v>
      </c>
      <c r="J33" s="150">
        <f>ROUND(((SUM(BE89:BE593))*I33),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ROUND((SUM(BF89:BF593)),  2)</f>
        <v>0</v>
      </c>
      <c r="G34" s="41"/>
      <c r="H34" s="41"/>
      <c r="I34" s="151">
        <v>0.12</v>
      </c>
      <c r="J34" s="150">
        <f>ROUND(((SUM(BF89:BF593))*I34),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ROUND((SUM(BG89:BG593)),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ROUND((SUM(BH89:BH593)),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ROUND((SUM(BI89:BI593)),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87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Uherské Hradiště, ul. V Teničkách – oprava stoky AVIII-7d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85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001 - Oprava stoky AVIII-7d jednotné kanalizace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k.ú. Uherské Hradiště</v>
      </c>
      <c r="G52" s="43"/>
      <c r="H52" s="43"/>
      <c r="I52" s="35" t="s">
        <v>23</v>
      </c>
      <c r="J52" s="75" t="str">
        <f>IF(J12="","",J12)</f>
        <v>6. 8. 2026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88</v>
      </c>
      <c r="D57" s="165"/>
      <c r="E57" s="165"/>
      <c r="F57" s="165"/>
      <c r="G57" s="165"/>
      <c r="H57" s="165"/>
      <c r="I57" s="165"/>
      <c r="J57" s="166" t="s">
        <v>89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J89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90</v>
      </c>
    </row>
    <row r="60" s="9" customFormat="1" ht="24.96" customHeight="1">
      <c r="A60" s="9"/>
      <c r="B60" s="168"/>
      <c r="C60" s="169"/>
      <c r="D60" s="170" t="s">
        <v>91</v>
      </c>
      <c r="E60" s="171"/>
      <c r="F60" s="171"/>
      <c r="G60" s="171"/>
      <c r="H60" s="171"/>
      <c r="I60" s="171"/>
      <c r="J60" s="172">
        <f>J90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92</v>
      </c>
      <c r="E61" s="177"/>
      <c r="F61" s="177"/>
      <c r="G61" s="177"/>
      <c r="H61" s="177"/>
      <c r="I61" s="177"/>
      <c r="J61" s="178">
        <f>J91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93</v>
      </c>
      <c r="E62" s="177"/>
      <c r="F62" s="177"/>
      <c r="G62" s="177"/>
      <c r="H62" s="177"/>
      <c r="I62" s="177"/>
      <c r="J62" s="178">
        <f>J259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94</v>
      </c>
      <c r="E63" s="177"/>
      <c r="F63" s="177"/>
      <c r="G63" s="177"/>
      <c r="H63" s="177"/>
      <c r="I63" s="177"/>
      <c r="J63" s="178">
        <f>J280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95</v>
      </c>
      <c r="E64" s="177"/>
      <c r="F64" s="177"/>
      <c r="G64" s="177"/>
      <c r="H64" s="177"/>
      <c r="I64" s="177"/>
      <c r="J64" s="178">
        <f>J285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96</v>
      </c>
      <c r="E65" s="177"/>
      <c r="F65" s="177"/>
      <c r="G65" s="177"/>
      <c r="H65" s="177"/>
      <c r="I65" s="177"/>
      <c r="J65" s="178">
        <f>J327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97</v>
      </c>
      <c r="E66" s="177"/>
      <c r="F66" s="177"/>
      <c r="G66" s="177"/>
      <c r="H66" s="177"/>
      <c r="I66" s="177"/>
      <c r="J66" s="178">
        <f>J378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98</v>
      </c>
      <c r="E67" s="177"/>
      <c r="F67" s="177"/>
      <c r="G67" s="177"/>
      <c r="H67" s="177"/>
      <c r="I67" s="177"/>
      <c r="J67" s="178">
        <f>J465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4"/>
      <c r="C68" s="175"/>
      <c r="D68" s="176" t="s">
        <v>99</v>
      </c>
      <c r="E68" s="177"/>
      <c r="F68" s="177"/>
      <c r="G68" s="177"/>
      <c r="H68" s="177"/>
      <c r="I68" s="177"/>
      <c r="J68" s="178">
        <f>J515</f>
        <v>0</v>
      </c>
      <c r="K68" s="175"/>
      <c r="L68" s="179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4"/>
      <c r="C69" s="175"/>
      <c r="D69" s="176" t="s">
        <v>100</v>
      </c>
      <c r="E69" s="177"/>
      <c r="F69" s="177"/>
      <c r="G69" s="177"/>
      <c r="H69" s="177"/>
      <c r="I69" s="177"/>
      <c r="J69" s="178">
        <f>J591</f>
        <v>0</v>
      </c>
      <c r="K69" s="175"/>
      <c r="L69" s="179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1.84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5" s="2" customFormat="1" ht="6.96" customHeight="1">
      <c r="A75" s="41"/>
      <c r="B75" s="64"/>
      <c r="C75" s="65"/>
      <c r="D75" s="65"/>
      <c r="E75" s="65"/>
      <c r="F75" s="65"/>
      <c r="G75" s="65"/>
      <c r="H75" s="65"/>
      <c r="I75" s="65"/>
      <c r="J75" s="65"/>
      <c r="K75" s="65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4.96" customHeight="1">
      <c r="A76" s="41"/>
      <c r="B76" s="42"/>
      <c r="C76" s="26" t="s">
        <v>101</v>
      </c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16</v>
      </c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163" t="str">
        <f>E7</f>
        <v>Uherské Hradiště, ul. V Teničkách – oprava stoky AVIII-7d</v>
      </c>
      <c r="F79" s="35"/>
      <c r="G79" s="35"/>
      <c r="H79" s="35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85</v>
      </c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6.5" customHeight="1">
      <c r="A81" s="41"/>
      <c r="B81" s="42"/>
      <c r="C81" s="43"/>
      <c r="D81" s="43"/>
      <c r="E81" s="72" t="str">
        <f>E9</f>
        <v>001 - Oprava stoky AVIII-7d jednotné kanalizace</v>
      </c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21</v>
      </c>
      <c r="D83" s="43"/>
      <c r="E83" s="43"/>
      <c r="F83" s="30" t="str">
        <f>F12</f>
        <v>k.ú. Uherské Hradiště</v>
      </c>
      <c r="G83" s="43"/>
      <c r="H83" s="43"/>
      <c r="I83" s="35" t="s">
        <v>23</v>
      </c>
      <c r="J83" s="75" t="str">
        <f>IF(J12="","",J12)</f>
        <v>6. 8. 2026</v>
      </c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25</v>
      </c>
      <c r="D85" s="43"/>
      <c r="E85" s="43"/>
      <c r="F85" s="30" t="str">
        <f>E15</f>
        <v xml:space="preserve"> </v>
      </c>
      <c r="G85" s="43"/>
      <c r="H85" s="43"/>
      <c r="I85" s="35" t="s">
        <v>31</v>
      </c>
      <c r="J85" s="39" t="str">
        <f>E21</f>
        <v xml:space="preserve"> </v>
      </c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5.15" customHeight="1">
      <c r="A86" s="41"/>
      <c r="B86" s="42"/>
      <c r="C86" s="35" t="s">
        <v>29</v>
      </c>
      <c r="D86" s="43"/>
      <c r="E86" s="43"/>
      <c r="F86" s="30" t="str">
        <f>IF(E18="","",E18)</f>
        <v>Vyplň údaj</v>
      </c>
      <c r="G86" s="43"/>
      <c r="H86" s="43"/>
      <c r="I86" s="35" t="s">
        <v>33</v>
      </c>
      <c r="J86" s="39" t="str">
        <f>E24</f>
        <v xml:space="preserve"> </v>
      </c>
      <c r="K86" s="43"/>
      <c r="L86" s="137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0.32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37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1" customFormat="1" ht="29.28" customHeight="1">
      <c r="A88" s="180"/>
      <c r="B88" s="181"/>
      <c r="C88" s="182" t="s">
        <v>102</v>
      </c>
      <c r="D88" s="183" t="s">
        <v>55</v>
      </c>
      <c r="E88" s="183" t="s">
        <v>51</v>
      </c>
      <c r="F88" s="183" t="s">
        <v>52</v>
      </c>
      <c r="G88" s="183" t="s">
        <v>103</v>
      </c>
      <c r="H88" s="183" t="s">
        <v>104</v>
      </c>
      <c r="I88" s="183" t="s">
        <v>105</v>
      </c>
      <c r="J88" s="183" t="s">
        <v>89</v>
      </c>
      <c r="K88" s="184" t="s">
        <v>106</v>
      </c>
      <c r="L88" s="185"/>
      <c r="M88" s="95" t="s">
        <v>19</v>
      </c>
      <c r="N88" s="96" t="s">
        <v>40</v>
      </c>
      <c r="O88" s="96" t="s">
        <v>107</v>
      </c>
      <c r="P88" s="96" t="s">
        <v>108</v>
      </c>
      <c r="Q88" s="96" t="s">
        <v>109</v>
      </c>
      <c r="R88" s="96" t="s">
        <v>110</v>
      </c>
      <c r="S88" s="96" t="s">
        <v>111</v>
      </c>
      <c r="T88" s="97" t="s">
        <v>112</v>
      </c>
      <c r="U88" s="180"/>
      <c r="V88" s="180"/>
      <c r="W88" s="180"/>
      <c r="X88" s="180"/>
      <c r="Y88" s="180"/>
      <c r="Z88" s="180"/>
      <c r="AA88" s="180"/>
      <c r="AB88" s="180"/>
      <c r="AC88" s="180"/>
      <c r="AD88" s="180"/>
      <c r="AE88" s="180"/>
    </row>
    <row r="89" s="2" customFormat="1" ht="22.8" customHeight="1">
      <c r="A89" s="41"/>
      <c r="B89" s="42"/>
      <c r="C89" s="102" t="s">
        <v>113</v>
      </c>
      <c r="D89" s="43"/>
      <c r="E89" s="43"/>
      <c r="F89" s="43"/>
      <c r="G89" s="43"/>
      <c r="H89" s="43"/>
      <c r="I89" s="43"/>
      <c r="J89" s="186">
        <f>BK89</f>
        <v>0</v>
      </c>
      <c r="K89" s="43"/>
      <c r="L89" s="47"/>
      <c r="M89" s="98"/>
      <c r="N89" s="187"/>
      <c r="O89" s="99"/>
      <c r="P89" s="188">
        <f>P90</f>
        <v>0</v>
      </c>
      <c r="Q89" s="99"/>
      <c r="R89" s="188">
        <f>R90</f>
        <v>71.523649698</v>
      </c>
      <c r="S89" s="99"/>
      <c r="T89" s="189">
        <f>T90</f>
        <v>170.708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69</v>
      </c>
      <c r="AU89" s="20" t="s">
        <v>90</v>
      </c>
      <c r="BK89" s="190">
        <f>BK90</f>
        <v>0</v>
      </c>
    </row>
    <row r="90" s="12" customFormat="1" ht="25.92" customHeight="1">
      <c r="A90" s="12"/>
      <c r="B90" s="191"/>
      <c r="C90" s="192"/>
      <c r="D90" s="193" t="s">
        <v>69</v>
      </c>
      <c r="E90" s="194" t="s">
        <v>114</v>
      </c>
      <c r="F90" s="194" t="s">
        <v>115</v>
      </c>
      <c r="G90" s="192"/>
      <c r="H90" s="192"/>
      <c r="I90" s="195"/>
      <c r="J90" s="196">
        <f>BK90</f>
        <v>0</v>
      </c>
      <c r="K90" s="192"/>
      <c r="L90" s="197"/>
      <c r="M90" s="198"/>
      <c r="N90" s="199"/>
      <c r="O90" s="199"/>
      <c r="P90" s="200">
        <f>P91+P259+P280+P285+P327+P378+P465+P515+P591</f>
        <v>0</v>
      </c>
      <c r="Q90" s="199"/>
      <c r="R90" s="200">
        <f>R91+R259+R280+R285+R327+R378+R465+R515+R591</f>
        <v>71.523649698</v>
      </c>
      <c r="S90" s="199"/>
      <c r="T90" s="201">
        <f>T91+T259+T280+T285+T327+T378+T465+T515+T591</f>
        <v>170.708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2" t="s">
        <v>78</v>
      </c>
      <c r="AT90" s="203" t="s">
        <v>69</v>
      </c>
      <c r="AU90" s="203" t="s">
        <v>70</v>
      </c>
      <c r="AY90" s="202" t="s">
        <v>116</v>
      </c>
      <c r="BK90" s="204">
        <f>BK91+BK259+BK280+BK285+BK327+BK378+BK465+BK515+BK591</f>
        <v>0</v>
      </c>
    </row>
    <row r="91" s="12" customFormat="1" ht="22.8" customHeight="1">
      <c r="A91" s="12"/>
      <c r="B91" s="191"/>
      <c r="C91" s="192"/>
      <c r="D91" s="193" t="s">
        <v>69</v>
      </c>
      <c r="E91" s="205" t="s">
        <v>78</v>
      </c>
      <c r="F91" s="205" t="s">
        <v>117</v>
      </c>
      <c r="G91" s="192"/>
      <c r="H91" s="192"/>
      <c r="I91" s="195"/>
      <c r="J91" s="206">
        <f>BK91</f>
        <v>0</v>
      </c>
      <c r="K91" s="192"/>
      <c r="L91" s="197"/>
      <c r="M91" s="198"/>
      <c r="N91" s="199"/>
      <c r="O91" s="199"/>
      <c r="P91" s="200">
        <f>SUM(P92:P258)</f>
        <v>0</v>
      </c>
      <c r="Q91" s="199"/>
      <c r="R91" s="200">
        <f>SUM(R92:R258)</f>
        <v>1.7893434100000001</v>
      </c>
      <c r="S91" s="199"/>
      <c r="T91" s="201">
        <f>SUM(T92:T258)</f>
        <v>129.5796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2" t="s">
        <v>78</v>
      </c>
      <c r="AT91" s="203" t="s">
        <v>69</v>
      </c>
      <c r="AU91" s="203" t="s">
        <v>78</v>
      </c>
      <c r="AY91" s="202" t="s">
        <v>116</v>
      </c>
      <c r="BK91" s="204">
        <f>SUM(BK92:BK258)</f>
        <v>0</v>
      </c>
    </row>
    <row r="92" s="2" customFormat="1" ht="37.8" customHeight="1">
      <c r="A92" s="41"/>
      <c r="B92" s="42"/>
      <c r="C92" s="207" t="s">
        <v>78</v>
      </c>
      <c r="D92" s="207" t="s">
        <v>118</v>
      </c>
      <c r="E92" s="208" t="s">
        <v>119</v>
      </c>
      <c r="F92" s="209" t="s">
        <v>120</v>
      </c>
      <c r="G92" s="210" t="s">
        <v>121</v>
      </c>
      <c r="H92" s="211">
        <v>6</v>
      </c>
      <c r="I92" s="212"/>
      <c r="J92" s="213">
        <f>ROUND(I92*H92,2)</f>
        <v>0</v>
      </c>
      <c r="K92" s="209" t="s">
        <v>122</v>
      </c>
      <c r="L92" s="47"/>
      <c r="M92" s="214" t="s">
        <v>19</v>
      </c>
      <c r="N92" s="215" t="s">
        <v>41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0.29499999999999998</v>
      </c>
      <c r="T92" s="217">
        <f>S92*H92</f>
        <v>1.77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123</v>
      </c>
      <c r="AT92" s="218" t="s">
        <v>118</v>
      </c>
      <c r="AU92" s="218" t="s">
        <v>80</v>
      </c>
      <c r="AY92" s="20" t="s">
        <v>116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78</v>
      </c>
      <c r="BK92" s="219">
        <f>ROUND(I92*H92,2)</f>
        <v>0</v>
      </c>
      <c r="BL92" s="20" t="s">
        <v>123</v>
      </c>
      <c r="BM92" s="218" t="s">
        <v>124</v>
      </c>
    </row>
    <row r="93" s="2" customFormat="1">
      <c r="A93" s="41"/>
      <c r="B93" s="42"/>
      <c r="C93" s="43"/>
      <c r="D93" s="220" t="s">
        <v>125</v>
      </c>
      <c r="E93" s="43"/>
      <c r="F93" s="221" t="s">
        <v>126</v>
      </c>
      <c r="G93" s="43"/>
      <c r="H93" s="43"/>
      <c r="I93" s="222"/>
      <c r="J93" s="43"/>
      <c r="K93" s="43"/>
      <c r="L93" s="47"/>
      <c r="M93" s="223"/>
      <c r="N93" s="224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125</v>
      </c>
      <c r="AU93" s="20" t="s">
        <v>80</v>
      </c>
    </row>
    <row r="94" s="13" customFormat="1">
      <c r="A94" s="13"/>
      <c r="B94" s="225"/>
      <c r="C94" s="226"/>
      <c r="D94" s="227" t="s">
        <v>127</v>
      </c>
      <c r="E94" s="228" t="s">
        <v>19</v>
      </c>
      <c r="F94" s="229" t="s">
        <v>128</v>
      </c>
      <c r="G94" s="226"/>
      <c r="H94" s="230">
        <v>6</v>
      </c>
      <c r="I94" s="231"/>
      <c r="J94" s="226"/>
      <c r="K94" s="226"/>
      <c r="L94" s="232"/>
      <c r="M94" s="233"/>
      <c r="N94" s="234"/>
      <c r="O94" s="234"/>
      <c r="P94" s="234"/>
      <c r="Q94" s="234"/>
      <c r="R94" s="234"/>
      <c r="S94" s="234"/>
      <c r="T94" s="235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6" t="s">
        <v>127</v>
      </c>
      <c r="AU94" s="236" t="s">
        <v>80</v>
      </c>
      <c r="AV94" s="13" t="s">
        <v>80</v>
      </c>
      <c r="AW94" s="13" t="s">
        <v>32</v>
      </c>
      <c r="AX94" s="13" t="s">
        <v>70</v>
      </c>
      <c r="AY94" s="236" t="s">
        <v>116</v>
      </c>
    </row>
    <row r="95" s="14" customFormat="1">
      <c r="A95" s="14"/>
      <c r="B95" s="237"/>
      <c r="C95" s="238"/>
      <c r="D95" s="227" t="s">
        <v>127</v>
      </c>
      <c r="E95" s="239" t="s">
        <v>19</v>
      </c>
      <c r="F95" s="240" t="s">
        <v>129</v>
      </c>
      <c r="G95" s="238"/>
      <c r="H95" s="241">
        <v>6</v>
      </c>
      <c r="I95" s="242"/>
      <c r="J95" s="238"/>
      <c r="K95" s="238"/>
      <c r="L95" s="243"/>
      <c r="M95" s="244"/>
      <c r="N95" s="245"/>
      <c r="O95" s="245"/>
      <c r="P95" s="245"/>
      <c r="Q95" s="245"/>
      <c r="R95" s="245"/>
      <c r="S95" s="245"/>
      <c r="T95" s="246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47" t="s">
        <v>127</v>
      </c>
      <c r="AU95" s="247" t="s">
        <v>80</v>
      </c>
      <c r="AV95" s="14" t="s">
        <v>123</v>
      </c>
      <c r="AW95" s="14" t="s">
        <v>32</v>
      </c>
      <c r="AX95" s="14" t="s">
        <v>78</v>
      </c>
      <c r="AY95" s="247" t="s">
        <v>116</v>
      </c>
    </row>
    <row r="96" s="2" customFormat="1" ht="37.8" customHeight="1">
      <c r="A96" s="41"/>
      <c r="B96" s="42"/>
      <c r="C96" s="207" t="s">
        <v>80</v>
      </c>
      <c r="D96" s="207" t="s">
        <v>118</v>
      </c>
      <c r="E96" s="208" t="s">
        <v>130</v>
      </c>
      <c r="F96" s="209" t="s">
        <v>131</v>
      </c>
      <c r="G96" s="210" t="s">
        <v>121</v>
      </c>
      <c r="H96" s="211">
        <v>4.4000000000000004</v>
      </c>
      <c r="I96" s="212"/>
      <c r="J96" s="213">
        <f>ROUND(I96*H96,2)</f>
        <v>0</v>
      </c>
      <c r="K96" s="209" t="s">
        <v>122</v>
      </c>
      <c r="L96" s="47"/>
      <c r="M96" s="214" t="s">
        <v>19</v>
      </c>
      <c r="N96" s="215" t="s">
        <v>41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0.44</v>
      </c>
      <c r="T96" s="217">
        <f>S96*H96</f>
        <v>1.9360000000000002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123</v>
      </c>
      <c r="AT96" s="218" t="s">
        <v>118</v>
      </c>
      <c r="AU96" s="218" t="s">
        <v>80</v>
      </c>
      <c r="AY96" s="20" t="s">
        <v>116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78</v>
      </c>
      <c r="BK96" s="219">
        <f>ROUND(I96*H96,2)</f>
        <v>0</v>
      </c>
      <c r="BL96" s="20" t="s">
        <v>123</v>
      </c>
      <c r="BM96" s="218" t="s">
        <v>132</v>
      </c>
    </row>
    <row r="97" s="2" customFormat="1">
      <c r="A97" s="41"/>
      <c r="B97" s="42"/>
      <c r="C97" s="43"/>
      <c r="D97" s="220" t="s">
        <v>125</v>
      </c>
      <c r="E97" s="43"/>
      <c r="F97" s="221" t="s">
        <v>133</v>
      </c>
      <c r="G97" s="43"/>
      <c r="H97" s="43"/>
      <c r="I97" s="222"/>
      <c r="J97" s="43"/>
      <c r="K97" s="43"/>
      <c r="L97" s="47"/>
      <c r="M97" s="223"/>
      <c r="N97" s="224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125</v>
      </c>
      <c r="AU97" s="20" t="s">
        <v>80</v>
      </c>
    </row>
    <row r="98" s="13" customFormat="1">
      <c r="A98" s="13"/>
      <c r="B98" s="225"/>
      <c r="C98" s="226"/>
      <c r="D98" s="227" t="s">
        <v>127</v>
      </c>
      <c r="E98" s="228" t="s">
        <v>19</v>
      </c>
      <c r="F98" s="229" t="s">
        <v>134</v>
      </c>
      <c r="G98" s="226"/>
      <c r="H98" s="230">
        <v>4.4000000000000004</v>
      </c>
      <c r="I98" s="231"/>
      <c r="J98" s="226"/>
      <c r="K98" s="226"/>
      <c r="L98" s="232"/>
      <c r="M98" s="233"/>
      <c r="N98" s="234"/>
      <c r="O98" s="234"/>
      <c r="P98" s="234"/>
      <c r="Q98" s="234"/>
      <c r="R98" s="234"/>
      <c r="S98" s="234"/>
      <c r="T98" s="235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6" t="s">
        <v>127</v>
      </c>
      <c r="AU98" s="236" t="s">
        <v>80</v>
      </c>
      <c r="AV98" s="13" t="s">
        <v>80</v>
      </c>
      <c r="AW98" s="13" t="s">
        <v>32</v>
      </c>
      <c r="AX98" s="13" t="s">
        <v>70</v>
      </c>
      <c r="AY98" s="236" t="s">
        <v>116</v>
      </c>
    </row>
    <row r="99" s="14" customFormat="1">
      <c r="A99" s="14"/>
      <c r="B99" s="237"/>
      <c r="C99" s="238"/>
      <c r="D99" s="227" t="s">
        <v>127</v>
      </c>
      <c r="E99" s="239" t="s">
        <v>19</v>
      </c>
      <c r="F99" s="240" t="s">
        <v>129</v>
      </c>
      <c r="G99" s="238"/>
      <c r="H99" s="241">
        <v>4.4000000000000004</v>
      </c>
      <c r="I99" s="242"/>
      <c r="J99" s="238"/>
      <c r="K99" s="238"/>
      <c r="L99" s="243"/>
      <c r="M99" s="244"/>
      <c r="N99" s="245"/>
      <c r="O99" s="245"/>
      <c r="P99" s="245"/>
      <c r="Q99" s="245"/>
      <c r="R99" s="245"/>
      <c r="S99" s="245"/>
      <c r="T99" s="246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47" t="s">
        <v>127</v>
      </c>
      <c r="AU99" s="247" t="s">
        <v>80</v>
      </c>
      <c r="AV99" s="14" t="s">
        <v>123</v>
      </c>
      <c r="AW99" s="14" t="s">
        <v>32</v>
      </c>
      <c r="AX99" s="14" t="s">
        <v>78</v>
      </c>
      <c r="AY99" s="247" t="s">
        <v>116</v>
      </c>
    </row>
    <row r="100" s="2" customFormat="1" ht="37.8" customHeight="1">
      <c r="A100" s="41"/>
      <c r="B100" s="42"/>
      <c r="C100" s="207" t="s">
        <v>135</v>
      </c>
      <c r="D100" s="207" t="s">
        <v>118</v>
      </c>
      <c r="E100" s="208" t="s">
        <v>136</v>
      </c>
      <c r="F100" s="209" t="s">
        <v>137</v>
      </c>
      <c r="G100" s="210" t="s">
        <v>121</v>
      </c>
      <c r="H100" s="211">
        <v>121.87000000000001</v>
      </c>
      <c r="I100" s="212"/>
      <c r="J100" s="213">
        <f>ROUND(I100*H100,2)</f>
        <v>0</v>
      </c>
      <c r="K100" s="209" t="s">
        <v>122</v>
      </c>
      <c r="L100" s="47"/>
      <c r="M100" s="214" t="s">
        <v>19</v>
      </c>
      <c r="N100" s="215" t="s">
        <v>41</v>
      </c>
      <c r="O100" s="87"/>
      <c r="P100" s="216">
        <f>O100*H100</f>
        <v>0</v>
      </c>
      <c r="Q100" s="216">
        <v>0</v>
      </c>
      <c r="R100" s="216">
        <f>Q100*H100</f>
        <v>0</v>
      </c>
      <c r="S100" s="216">
        <v>0.57999999999999996</v>
      </c>
      <c r="T100" s="217">
        <f>S100*H100</f>
        <v>70.684600000000003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18" t="s">
        <v>123</v>
      </c>
      <c r="AT100" s="218" t="s">
        <v>118</v>
      </c>
      <c r="AU100" s="218" t="s">
        <v>80</v>
      </c>
      <c r="AY100" s="20" t="s">
        <v>116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20" t="s">
        <v>78</v>
      </c>
      <c r="BK100" s="219">
        <f>ROUND(I100*H100,2)</f>
        <v>0</v>
      </c>
      <c r="BL100" s="20" t="s">
        <v>123</v>
      </c>
      <c r="BM100" s="218" t="s">
        <v>138</v>
      </c>
    </row>
    <row r="101" s="2" customFormat="1">
      <c r="A101" s="41"/>
      <c r="B101" s="42"/>
      <c r="C101" s="43"/>
      <c r="D101" s="220" t="s">
        <v>125</v>
      </c>
      <c r="E101" s="43"/>
      <c r="F101" s="221" t="s">
        <v>139</v>
      </c>
      <c r="G101" s="43"/>
      <c r="H101" s="43"/>
      <c r="I101" s="222"/>
      <c r="J101" s="43"/>
      <c r="K101" s="43"/>
      <c r="L101" s="47"/>
      <c r="M101" s="223"/>
      <c r="N101" s="224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125</v>
      </c>
      <c r="AU101" s="20" t="s">
        <v>80</v>
      </c>
    </row>
    <row r="102" s="15" customFormat="1">
      <c r="A102" s="15"/>
      <c r="B102" s="248"/>
      <c r="C102" s="249"/>
      <c r="D102" s="227" t="s">
        <v>127</v>
      </c>
      <c r="E102" s="250" t="s">
        <v>19</v>
      </c>
      <c r="F102" s="251" t="s">
        <v>140</v>
      </c>
      <c r="G102" s="249"/>
      <c r="H102" s="250" t="s">
        <v>19</v>
      </c>
      <c r="I102" s="252"/>
      <c r="J102" s="249"/>
      <c r="K102" s="249"/>
      <c r="L102" s="253"/>
      <c r="M102" s="254"/>
      <c r="N102" s="255"/>
      <c r="O102" s="255"/>
      <c r="P102" s="255"/>
      <c r="Q102" s="255"/>
      <c r="R102" s="255"/>
      <c r="S102" s="255"/>
      <c r="T102" s="256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57" t="s">
        <v>127</v>
      </c>
      <c r="AU102" s="257" t="s">
        <v>80</v>
      </c>
      <c r="AV102" s="15" t="s">
        <v>78</v>
      </c>
      <c r="AW102" s="15" t="s">
        <v>32</v>
      </c>
      <c r="AX102" s="15" t="s">
        <v>70</v>
      </c>
      <c r="AY102" s="257" t="s">
        <v>116</v>
      </c>
    </row>
    <row r="103" s="15" customFormat="1">
      <c r="A103" s="15"/>
      <c r="B103" s="248"/>
      <c r="C103" s="249"/>
      <c r="D103" s="227" t="s">
        <v>127</v>
      </c>
      <c r="E103" s="250" t="s">
        <v>19</v>
      </c>
      <c r="F103" s="251" t="s">
        <v>141</v>
      </c>
      <c r="G103" s="249"/>
      <c r="H103" s="250" t="s">
        <v>19</v>
      </c>
      <c r="I103" s="252"/>
      <c r="J103" s="249"/>
      <c r="K103" s="249"/>
      <c r="L103" s="253"/>
      <c r="M103" s="254"/>
      <c r="N103" s="255"/>
      <c r="O103" s="255"/>
      <c r="P103" s="255"/>
      <c r="Q103" s="255"/>
      <c r="R103" s="255"/>
      <c r="S103" s="255"/>
      <c r="T103" s="256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57" t="s">
        <v>127</v>
      </c>
      <c r="AU103" s="257" t="s">
        <v>80</v>
      </c>
      <c r="AV103" s="15" t="s">
        <v>78</v>
      </c>
      <c r="AW103" s="15" t="s">
        <v>32</v>
      </c>
      <c r="AX103" s="15" t="s">
        <v>70</v>
      </c>
      <c r="AY103" s="257" t="s">
        <v>116</v>
      </c>
    </row>
    <row r="104" s="13" customFormat="1">
      <c r="A104" s="13"/>
      <c r="B104" s="225"/>
      <c r="C104" s="226"/>
      <c r="D104" s="227" t="s">
        <v>127</v>
      </c>
      <c r="E104" s="228" t="s">
        <v>19</v>
      </c>
      <c r="F104" s="229" t="s">
        <v>142</v>
      </c>
      <c r="G104" s="226"/>
      <c r="H104" s="230">
        <v>105.27</v>
      </c>
      <c r="I104" s="231"/>
      <c r="J104" s="226"/>
      <c r="K104" s="226"/>
      <c r="L104" s="232"/>
      <c r="M104" s="233"/>
      <c r="N104" s="234"/>
      <c r="O104" s="234"/>
      <c r="P104" s="234"/>
      <c r="Q104" s="234"/>
      <c r="R104" s="234"/>
      <c r="S104" s="234"/>
      <c r="T104" s="235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6" t="s">
        <v>127</v>
      </c>
      <c r="AU104" s="236" t="s">
        <v>80</v>
      </c>
      <c r="AV104" s="13" t="s">
        <v>80</v>
      </c>
      <c r="AW104" s="13" t="s">
        <v>32</v>
      </c>
      <c r="AX104" s="13" t="s">
        <v>70</v>
      </c>
      <c r="AY104" s="236" t="s">
        <v>116</v>
      </c>
    </row>
    <row r="105" s="15" customFormat="1">
      <c r="A105" s="15"/>
      <c r="B105" s="248"/>
      <c r="C105" s="249"/>
      <c r="D105" s="227" t="s">
        <v>127</v>
      </c>
      <c r="E105" s="250" t="s">
        <v>19</v>
      </c>
      <c r="F105" s="251" t="s">
        <v>143</v>
      </c>
      <c r="G105" s="249"/>
      <c r="H105" s="250" t="s">
        <v>19</v>
      </c>
      <c r="I105" s="252"/>
      <c r="J105" s="249"/>
      <c r="K105" s="249"/>
      <c r="L105" s="253"/>
      <c r="M105" s="254"/>
      <c r="N105" s="255"/>
      <c r="O105" s="255"/>
      <c r="P105" s="255"/>
      <c r="Q105" s="255"/>
      <c r="R105" s="255"/>
      <c r="S105" s="255"/>
      <c r="T105" s="256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57" t="s">
        <v>127</v>
      </c>
      <c r="AU105" s="257" t="s">
        <v>80</v>
      </c>
      <c r="AV105" s="15" t="s">
        <v>78</v>
      </c>
      <c r="AW105" s="15" t="s">
        <v>32</v>
      </c>
      <c r="AX105" s="15" t="s">
        <v>70</v>
      </c>
      <c r="AY105" s="257" t="s">
        <v>116</v>
      </c>
    </row>
    <row r="106" s="13" customFormat="1">
      <c r="A106" s="13"/>
      <c r="B106" s="225"/>
      <c r="C106" s="226"/>
      <c r="D106" s="227" t="s">
        <v>127</v>
      </c>
      <c r="E106" s="228" t="s">
        <v>19</v>
      </c>
      <c r="F106" s="229" t="s">
        <v>144</v>
      </c>
      <c r="G106" s="226"/>
      <c r="H106" s="230">
        <v>5.5999999999999996</v>
      </c>
      <c r="I106" s="231"/>
      <c r="J106" s="226"/>
      <c r="K106" s="226"/>
      <c r="L106" s="232"/>
      <c r="M106" s="233"/>
      <c r="N106" s="234"/>
      <c r="O106" s="234"/>
      <c r="P106" s="234"/>
      <c r="Q106" s="234"/>
      <c r="R106" s="234"/>
      <c r="S106" s="234"/>
      <c r="T106" s="235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6" t="s">
        <v>127</v>
      </c>
      <c r="AU106" s="236" t="s">
        <v>80</v>
      </c>
      <c r="AV106" s="13" t="s">
        <v>80</v>
      </c>
      <c r="AW106" s="13" t="s">
        <v>32</v>
      </c>
      <c r="AX106" s="13" t="s">
        <v>70</v>
      </c>
      <c r="AY106" s="236" t="s">
        <v>116</v>
      </c>
    </row>
    <row r="107" s="15" customFormat="1">
      <c r="A107" s="15"/>
      <c r="B107" s="248"/>
      <c r="C107" s="249"/>
      <c r="D107" s="227" t="s">
        <v>127</v>
      </c>
      <c r="E107" s="250" t="s">
        <v>19</v>
      </c>
      <c r="F107" s="251" t="s">
        <v>145</v>
      </c>
      <c r="G107" s="249"/>
      <c r="H107" s="250" t="s">
        <v>19</v>
      </c>
      <c r="I107" s="252"/>
      <c r="J107" s="249"/>
      <c r="K107" s="249"/>
      <c r="L107" s="253"/>
      <c r="M107" s="254"/>
      <c r="N107" s="255"/>
      <c r="O107" s="255"/>
      <c r="P107" s="255"/>
      <c r="Q107" s="255"/>
      <c r="R107" s="255"/>
      <c r="S107" s="255"/>
      <c r="T107" s="256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T107" s="257" t="s">
        <v>127</v>
      </c>
      <c r="AU107" s="257" t="s">
        <v>80</v>
      </c>
      <c r="AV107" s="15" t="s">
        <v>78</v>
      </c>
      <c r="AW107" s="15" t="s">
        <v>32</v>
      </c>
      <c r="AX107" s="15" t="s">
        <v>70</v>
      </c>
      <c r="AY107" s="257" t="s">
        <v>116</v>
      </c>
    </row>
    <row r="108" s="13" customFormat="1">
      <c r="A108" s="13"/>
      <c r="B108" s="225"/>
      <c r="C108" s="226"/>
      <c r="D108" s="227" t="s">
        <v>127</v>
      </c>
      <c r="E108" s="228" t="s">
        <v>19</v>
      </c>
      <c r="F108" s="229" t="s">
        <v>146</v>
      </c>
      <c r="G108" s="226"/>
      <c r="H108" s="230">
        <v>11</v>
      </c>
      <c r="I108" s="231"/>
      <c r="J108" s="226"/>
      <c r="K108" s="226"/>
      <c r="L108" s="232"/>
      <c r="M108" s="233"/>
      <c r="N108" s="234"/>
      <c r="O108" s="234"/>
      <c r="P108" s="234"/>
      <c r="Q108" s="234"/>
      <c r="R108" s="234"/>
      <c r="S108" s="234"/>
      <c r="T108" s="235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6" t="s">
        <v>127</v>
      </c>
      <c r="AU108" s="236" t="s">
        <v>80</v>
      </c>
      <c r="AV108" s="13" t="s">
        <v>80</v>
      </c>
      <c r="AW108" s="13" t="s">
        <v>32</v>
      </c>
      <c r="AX108" s="13" t="s">
        <v>70</v>
      </c>
      <c r="AY108" s="236" t="s">
        <v>116</v>
      </c>
    </row>
    <row r="109" s="14" customFormat="1">
      <c r="A109" s="14"/>
      <c r="B109" s="237"/>
      <c r="C109" s="238"/>
      <c r="D109" s="227" t="s">
        <v>127</v>
      </c>
      <c r="E109" s="239" t="s">
        <v>19</v>
      </c>
      <c r="F109" s="240" t="s">
        <v>129</v>
      </c>
      <c r="G109" s="238"/>
      <c r="H109" s="241">
        <v>121.86999999999999</v>
      </c>
      <c r="I109" s="242"/>
      <c r="J109" s="238"/>
      <c r="K109" s="238"/>
      <c r="L109" s="243"/>
      <c r="M109" s="244"/>
      <c r="N109" s="245"/>
      <c r="O109" s="245"/>
      <c r="P109" s="245"/>
      <c r="Q109" s="245"/>
      <c r="R109" s="245"/>
      <c r="S109" s="245"/>
      <c r="T109" s="246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7" t="s">
        <v>127</v>
      </c>
      <c r="AU109" s="247" t="s">
        <v>80</v>
      </c>
      <c r="AV109" s="14" t="s">
        <v>123</v>
      </c>
      <c r="AW109" s="14" t="s">
        <v>32</v>
      </c>
      <c r="AX109" s="14" t="s">
        <v>78</v>
      </c>
      <c r="AY109" s="247" t="s">
        <v>116</v>
      </c>
    </row>
    <row r="110" s="2" customFormat="1" ht="24.15" customHeight="1">
      <c r="A110" s="41"/>
      <c r="B110" s="42"/>
      <c r="C110" s="207" t="s">
        <v>123</v>
      </c>
      <c r="D110" s="207" t="s">
        <v>118</v>
      </c>
      <c r="E110" s="208" t="s">
        <v>147</v>
      </c>
      <c r="F110" s="209" t="s">
        <v>148</v>
      </c>
      <c r="G110" s="210" t="s">
        <v>121</v>
      </c>
      <c r="H110" s="211">
        <v>271</v>
      </c>
      <c r="I110" s="212"/>
      <c r="J110" s="213">
        <f>ROUND(I110*H110,2)</f>
        <v>0</v>
      </c>
      <c r="K110" s="209" t="s">
        <v>122</v>
      </c>
      <c r="L110" s="47"/>
      <c r="M110" s="214" t="s">
        <v>19</v>
      </c>
      <c r="N110" s="215" t="s">
        <v>41</v>
      </c>
      <c r="O110" s="87"/>
      <c r="P110" s="216">
        <f>O110*H110</f>
        <v>0</v>
      </c>
      <c r="Q110" s="216">
        <v>1.0000000000000001E-05</v>
      </c>
      <c r="R110" s="216">
        <f>Q110*H110</f>
        <v>0.0027100000000000002</v>
      </c>
      <c r="S110" s="216">
        <v>0.11500000000000001</v>
      </c>
      <c r="T110" s="217">
        <f>S110*H110</f>
        <v>31.165000000000003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8" t="s">
        <v>123</v>
      </c>
      <c r="AT110" s="218" t="s">
        <v>118</v>
      </c>
      <c r="AU110" s="218" t="s">
        <v>80</v>
      </c>
      <c r="AY110" s="20" t="s">
        <v>116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20" t="s">
        <v>78</v>
      </c>
      <c r="BK110" s="219">
        <f>ROUND(I110*H110,2)</f>
        <v>0</v>
      </c>
      <c r="BL110" s="20" t="s">
        <v>123</v>
      </c>
      <c r="BM110" s="218" t="s">
        <v>149</v>
      </c>
    </row>
    <row r="111" s="2" customFormat="1">
      <c r="A111" s="41"/>
      <c r="B111" s="42"/>
      <c r="C111" s="43"/>
      <c r="D111" s="220" t="s">
        <v>125</v>
      </c>
      <c r="E111" s="43"/>
      <c r="F111" s="221" t="s">
        <v>150</v>
      </c>
      <c r="G111" s="43"/>
      <c r="H111" s="43"/>
      <c r="I111" s="222"/>
      <c r="J111" s="43"/>
      <c r="K111" s="43"/>
      <c r="L111" s="47"/>
      <c r="M111" s="223"/>
      <c r="N111" s="224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125</v>
      </c>
      <c r="AU111" s="20" t="s">
        <v>80</v>
      </c>
    </row>
    <row r="112" s="13" customFormat="1">
      <c r="A112" s="13"/>
      <c r="B112" s="225"/>
      <c r="C112" s="226"/>
      <c r="D112" s="227" t="s">
        <v>127</v>
      </c>
      <c r="E112" s="228" t="s">
        <v>19</v>
      </c>
      <c r="F112" s="229" t="s">
        <v>151</v>
      </c>
      <c r="G112" s="226"/>
      <c r="H112" s="230">
        <v>271</v>
      </c>
      <c r="I112" s="231"/>
      <c r="J112" s="226"/>
      <c r="K112" s="226"/>
      <c r="L112" s="232"/>
      <c r="M112" s="233"/>
      <c r="N112" s="234"/>
      <c r="O112" s="234"/>
      <c r="P112" s="234"/>
      <c r="Q112" s="234"/>
      <c r="R112" s="234"/>
      <c r="S112" s="234"/>
      <c r="T112" s="235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36" t="s">
        <v>127</v>
      </c>
      <c r="AU112" s="236" t="s">
        <v>80</v>
      </c>
      <c r="AV112" s="13" t="s">
        <v>80</v>
      </c>
      <c r="AW112" s="13" t="s">
        <v>32</v>
      </c>
      <c r="AX112" s="13" t="s">
        <v>70</v>
      </c>
      <c r="AY112" s="236" t="s">
        <v>116</v>
      </c>
    </row>
    <row r="113" s="14" customFormat="1">
      <c r="A113" s="14"/>
      <c r="B113" s="237"/>
      <c r="C113" s="238"/>
      <c r="D113" s="227" t="s">
        <v>127</v>
      </c>
      <c r="E113" s="239" t="s">
        <v>19</v>
      </c>
      <c r="F113" s="240" t="s">
        <v>129</v>
      </c>
      <c r="G113" s="238"/>
      <c r="H113" s="241">
        <v>271</v>
      </c>
      <c r="I113" s="242"/>
      <c r="J113" s="238"/>
      <c r="K113" s="238"/>
      <c r="L113" s="243"/>
      <c r="M113" s="244"/>
      <c r="N113" s="245"/>
      <c r="O113" s="245"/>
      <c r="P113" s="245"/>
      <c r="Q113" s="245"/>
      <c r="R113" s="245"/>
      <c r="S113" s="245"/>
      <c r="T113" s="246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47" t="s">
        <v>127</v>
      </c>
      <c r="AU113" s="247" t="s">
        <v>80</v>
      </c>
      <c r="AV113" s="14" t="s">
        <v>123</v>
      </c>
      <c r="AW113" s="14" t="s">
        <v>32</v>
      </c>
      <c r="AX113" s="14" t="s">
        <v>78</v>
      </c>
      <c r="AY113" s="247" t="s">
        <v>116</v>
      </c>
    </row>
    <row r="114" s="2" customFormat="1" ht="24.15" customHeight="1">
      <c r="A114" s="41"/>
      <c r="B114" s="42"/>
      <c r="C114" s="207" t="s">
        <v>152</v>
      </c>
      <c r="D114" s="207" t="s">
        <v>118</v>
      </c>
      <c r="E114" s="208" t="s">
        <v>153</v>
      </c>
      <c r="F114" s="209" t="s">
        <v>154</v>
      </c>
      <c r="G114" s="210" t="s">
        <v>121</v>
      </c>
      <c r="H114" s="211">
        <v>168</v>
      </c>
      <c r="I114" s="212"/>
      <c r="J114" s="213">
        <f>ROUND(I114*H114,2)</f>
        <v>0</v>
      </c>
      <c r="K114" s="209" t="s">
        <v>122</v>
      </c>
      <c r="L114" s="47"/>
      <c r="M114" s="214" t="s">
        <v>19</v>
      </c>
      <c r="N114" s="215" t="s">
        <v>41</v>
      </c>
      <c r="O114" s="87"/>
      <c r="P114" s="216">
        <f>O114*H114</f>
        <v>0</v>
      </c>
      <c r="Q114" s="216">
        <v>2.0000000000000002E-05</v>
      </c>
      <c r="R114" s="216">
        <f>Q114*H114</f>
        <v>0.0033600000000000001</v>
      </c>
      <c r="S114" s="216">
        <v>0.13800000000000001</v>
      </c>
      <c r="T114" s="217">
        <f>S114*H114</f>
        <v>23.184000000000001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18" t="s">
        <v>123</v>
      </c>
      <c r="AT114" s="218" t="s">
        <v>118</v>
      </c>
      <c r="AU114" s="218" t="s">
        <v>80</v>
      </c>
      <c r="AY114" s="20" t="s">
        <v>116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20" t="s">
        <v>78</v>
      </c>
      <c r="BK114" s="219">
        <f>ROUND(I114*H114,2)</f>
        <v>0</v>
      </c>
      <c r="BL114" s="20" t="s">
        <v>123</v>
      </c>
      <c r="BM114" s="218" t="s">
        <v>155</v>
      </c>
    </row>
    <row r="115" s="2" customFormat="1">
      <c r="A115" s="41"/>
      <c r="B115" s="42"/>
      <c r="C115" s="43"/>
      <c r="D115" s="220" t="s">
        <v>125</v>
      </c>
      <c r="E115" s="43"/>
      <c r="F115" s="221" t="s">
        <v>156</v>
      </c>
      <c r="G115" s="43"/>
      <c r="H115" s="43"/>
      <c r="I115" s="222"/>
      <c r="J115" s="43"/>
      <c r="K115" s="43"/>
      <c r="L115" s="47"/>
      <c r="M115" s="223"/>
      <c r="N115" s="22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125</v>
      </c>
      <c r="AU115" s="20" t="s">
        <v>80</v>
      </c>
    </row>
    <row r="116" s="13" customFormat="1">
      <c r="A116" s="13"/>
      <c r="B116" s="225"/>
      <c r="C116" s="226"/>
      <c r="D116" s="227" t="s">
        <v>127</v>
      </c>
      <c r="E116" s="228" t="s">
        <v>19</v>
      </c>
      <c r="F116" s="229" t="s">
        <v>157</v>
      </c>
      <c r="G116" s="226"/>
      <c r="H116" s="230">
        <v>168</v>
      </c>
      <c r="I116" s="231"/>
      <c r="J116" s="226"/>
      <c r="K116" s="226"/>
      <c r="L116" s="232"/>
      <c r="M116" s="233"/>
      <c r="N116" s="234"/>
      <c r="O116" s="234"/>
      <c r="P116" s="234"/>
      <c r="Q116" s="234"/>
      <c r="R116" s="234"/>
      <c r="S116" s="234"/>
      <c r="T116" s="235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6" t="s">
        <v>127</v>
      </c>
      <c r="AU116" s="236" t="s">
        <v>80</v>
      </c>
      <c r="AV116" s="13" t="s">
        <v>80</v>
      </c>
      <c r="AW116" s="13" t="s">
        <v>32</v>
      </c>
      <c r="AX116" s="13" t="s">
        <v>70</v>
      </c>
      <c r="AY116" s="236" t="s">
        <v>116</v>
      </c>
    </row>
    <row r="117" s="14" customFormat="1">
      <c r="A117" s="14"/>
      <c r="B117" s="237"/>
      <c r="C117" s="238"/>
      <c r="D117" s="227" t="s">
        <v>127</v>
      </c>
      <c r="E117" s="239" t="s">
        <v>19</v>
      </c>
      <c r="F117" s="240" t="s">
        <v>129</v>
      </c>
      <c r="G117" s="238"/>
      <c r="H117" s="241">
        <v>168</v>
      </c>
      <c r="I117" s="242"/>
      <c r="J117" s="238"/>
      <c r="K117" s="238"/>
      <c r="L117" s="243"/>
      <c r="M117" s="244"/>
      <c r="N117" s="245"/>
      <c r="O117" s="245"/>
      <c r="P117" s="245"/>
      <c r="Q117" s="245"/>
      <c r="R117" s="245"/>
      <c r="S117" s="245"/>
      <c r="T117" s="24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7" t="s">
        <v>127</v>
      </c>
      <c r="AU117" s="247" t="s">
        <v>80</v>
      </c>
      <c r="AV117" s="14" t="s">
        <v>123</v>
      </c>
      <c r="AW117" s="14" t="s">
        <v>32</v>
      </c>
      <c r="AX117" s="14" t="s">
        <v>78</v>
      </c>
      <c r="AY117" s="247" t="s">
        <v>116</v>
      </c>
    </row>
    <row r="118" s="2" customFormat="1" ht="33" customHeight="1">
      <c r="A118" s="41"/>
      <c r="B118" s="42"/>
      <c r="C118" s="207" t="s">
        <v>158</v>
      </c>
      <c r="D118" s="207" t="s">
        <v>118</v>
      </c>
      <c r="E118" s="208" t="s">
        <v>159</v>
      </c>
      <c r="F118" s="209" t="s">
        <v>160</v>
      </c>
      <c r="G118" s="210" t="s">
        <v>161</v>
      </c>
      <c r="H118" s="211">
        <v>4</v>
      </c>
      <c r="I118" s="212"/>
      <c r="J118" s="213">
        <f>ROUND(I118*H118,2)</f>
        <v>0</v>
      </c>
      <c r="K118" s="209" t="s">
        <v>122</v>
      </c>
      <c r="L118" s="47"/>
      <c r="M118" s="214" t="s">
        <v>19</v>
      </c>
      <c r="N118" s="215" t="s">
        <v>41</v>
      </c>
      <c r="O118" s="87"/>
      <c r="P118" s="216">
        <f>O118*H118</f>
        <v>0</v>
      </c>
      <c r="Q118" s="216">
        <v>0</v>
      </c>
      <c r="R118" s="216">
        <f>Q118*H118</f>
        <v>0</v>
      </c>
      <c r="S118" s="216">
        <v>0.20999999999999999</v>
      </c>
      <c r="T118" s="217">
        <f>S118*H118</f>
        <v>0.83999999999999997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8" t="s">
        <v>123</v>
      </c>
      <c r="AT118" s="218" t="s">
        <v>118</v>
      </c>
      <c r="AU118" s="218" t="s">
        <v>80</v>
      </c>
      <c r="AY118" s="20" t="s">
        <v>116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20" t="s">
        <v>78</v>
      </c>
      <c r="BK118" s="219">
        <f>ROUND(I118*H118,2)</f>
        <v>0</v>
      </c>
      <c r="BL118" s="20" t="s">
        <v>123</v>
      </c>
      <c r="BM118" s="218" t="s">
        <v>162</v>
      </c>
    </row>
    <row r="119" s="2" customFormat="1">
      <c r="A119" s="41"/>
      <c r="B119" s="42"/>
      <c r="C119" s="43"/>
      <c r="D119" s="220" t="s">
        <v>125</v>
      </c>
      <c r="E119" s="43"/>
      <c r="F119" s="221" t="s">
        <v>163</v>
      </c>
      <c r="G119" s="43"/>
      <c r="H119" s="43"/>
      <c r="I119" s="222"/>
      <c r="J119" s="43"/>
      <c r="K119" s="43"/>
      <c r="L119" s="47"/>
      <c r="M119" s="223"/>
      <c r="N119" s="224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125</v>
      </c>
      <c r="AU119" s="20" t="s">
        <v>80</v>
      </c>
    </row>
    <row r="120" s="13" customFormat="1">
      <c r="A120" s="13"/>
      <c r="B120" s="225"/>
      <c r="C120" s="226"/>
      <c r="D120" s="227" t="s">
        <v>127</v>
      </c>
      <c r="E120" s="228" t="s">
        <v>19</v>
      </c>
      <c r="F120" s="229" t="s">
        <v>164</v>
      </c>
      <c r="G120" s="226"/>
      <c r="H120" s="230">
        <v>4</v>
      </c>
      <c r="I120" s="231"/>
      <c r="J120" s="226"/>
      <c r="K120" s="226"/>
      <c r="L120" s="232"/>
      <c r="M120" s="233"/>
      <c r="N120" s="234"/>
      <c r="O120" s="234"/>
      <c r="P120" s="234"/>
      <c r="Q120" s="234"/>
      <c r="R120" s="234"/>
      <c r="S120" s="234"/>
      <c r="T120" s="235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6" t="s">
        <v>127</v>
      </c>
      <c r="AU120" s="236" t="s">
        <v>80</v>
      </c>
      <c r="AV120" s="13" t="s">
        <v>80</v>
      </c>
      <c r="AW120" s="13" t="s">
        <v>32</v>
      </c>
      <c r="AX120" s="13" t="s">
        <v>70</v>
      </c>
      <c r="AY120" s="236" t="s">
        <v>116</v>
      </c>
    </row>
    <row r="121" s="14" customFormat="1">
      <c r="A121" s="14"/>
      <c r="B121" s="237"/>
      <c r="C121" s="238"/>
      <c r="D121" s="227" t="s">
        <v>127</v>
      </c>
      <c r="E121" s="239" t="s">
        <v>19</v>
      </c>
      <c r="F121" s="240" t="s">
        <v>129</v>
      </c>
      <c r="G121" s="238"/>
      <c r="H121" s="241">
        <v>4</v>
      </c>
      <c r="I121" s="242"/>
      <c r="J121" s="238"/>
      <c r="K121" s="238"/>
      <c r="L121" s="243"/>
      <c r="M121" s="244"/>
      <c r="N121" s="245"/>
      <c r="O121" s="245"/>
      <c r="P121" s="245"/>
      <c r="Q121" s="245"/>
      <c r="R121" s="245"/>
      <c r="S121" s="245"/>
      <c r="T121" s="246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47" t="s">
        <v>127</v>
      </c>
      <c r="AU121" s="247" t="s">
        <v>80</v>
      </c>
      <c r="AV121" s="14" t="s">
        <v>123</v>
      </c>
      <c r="AW121" s="14" t="s">
        <v>32</v>
      </c>
      <c r="AX121" s="14" t="s">
        <v>78</v>
      </c>
      <c r="AY121" s="247" t="s">
        <v>116</v>
      </c>
    </row>
    <row r="122" s="2" customFormat="1" ht="21.75" customHeight="1">
      <c r="A122" s="41"/>
      <c r="B122" s="42"/>
      <c r="C122" s="207" t="s">
        <v>165</v>
      </c>
      <c r="D122" s="207" t="s">
        <v>118</v>
      </c>
      <c r="E122" s="208" t="s">
        <v>166</v>
      </c>
      <c r="F122" s="209" t="s">
        <v>167</v>
      </c>
      <c r="G122" s="210" t="s">
        <v>168</v>
      </c>
      <c r="H122" s="211">
        <v>360</v>
      </c>
      <c r="I122" s="212"/>
      <c r="J122" s="213">
        <f>ROUND(I122*H122,2)</f>
        <v>0</v>
      </c>
      <c r="K122" s="209" t="s">
        <v>122</v>
      </c>
      <c r="L122" s="47"/>
      <c r="M122" s="214" t="s">
        <v>19</v>
      </c>
      <c r="N122" s="215" t="s">
        <v>41</v>
      </c>
      <c r="O122" s="87"/>
      <c r="P122" s="216">
        <f>O122*H122</f>
        <v>0</v>
      </c>
      <c r="Q122" s="216">
        <v>0.00012</v>
      </c>
      <c r="R122" s="216">
        <f>Q122*H122</f>
        <v>0.043200000000000002</v>
      </c>
      <c r="S122" s="216">
        <v>0</v>
      </c>
      <c r="T122" s="217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8" t="s">
        <v>123</v>
      </c>
      <c r="AT122" s="218" t="s">
        <v>118</v>
      </c>
      <c r="AU122" s="218" t="s">
        <v>80</v>
      </c>
      <c r="AY122" s="20" t="s">
        <v>116</v>
      </c>
      <c r="BE122" s="219">
        <f>IF(N122="základní",J122,0)</f>
        <v>0</v>
      </c>
      <c r="BF122" s="219">
        <f>IF(N122="snížená",J122,0)</f>
        <v>0</v>
      </c>
      <c r="BG122" s="219">
        <f>IF(N122="zákl. přenesená",J122,0)</f>
        <v>0</v>
      </c>
      <c r="BH122" s="219">
        <f>IF(N122="sníž. přenesená",J122,0)</f>
        <v>0</v>
      </c>
      <c r="BI122" s="219">
        <f>IF(N122="nulová",J122,0)</f>
        <v>0</v>
      </c>
      <c r="BJ122" s="20" t="s">
        <v>78</v>
      </c>
      <c r="BK122" s="219">
        <f>ROUND(I122*H122,2)</f>
        <v>0</v>
      </c>
      <c r="BL122" s="20" t="s">
        <v>123</v>
      </c>
      <c r="BM122" s="218" t="s">
        <v>169</v>
      </c>
    </row>
    <row r="123" s="2" customFormat="1">
      <c r="A123" s="41"/>
      <c r="B123" s="42"/>
      <c r="C123" s="43"/>
      <c r="D123" s="220" t="s">
        <v>125</v>
      </c>
      <c r="E123" s="43"/>
      <c r="F123" s="221" t="s">
        <v>170</v>
      </c>
      <c r="G123" s="43"/>
      <c r="H123" s="43"/>
      <c r="I123" s="222"/>
      <c r="J123" s="43"/>
      <c r="K123" s="43"/>
      <c r="L123" s="47"/>
      <c r="M123" s="223"/>
      <c r="N123" s="224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125</v>
      </c>
      <c r="AU123" s="20" t="s">
        <v>80</v>
      </c>
    </row>
    <row r="124" s="13" customFormat="1">
      <c r="A124" s="13"/>
      <c r="B124" s="225"/>
      <c r="C124" s="226"/>
      <c r="D124" s="227" t="s">
        <v>127</v>
      </c>
      <c r="E124" s="228" t="s">
        <v>19</v>
      </c>
      <c r="F124" s="229" t="s">
        <v>171</v>
      </c>
      <c r="G124" s="226"/>
      <c r="H124" s="230">
        <v>360</v>
      </c>
      <c r="I124" s="231"/>
      <c r="J124" s="226"/>
      <c r="K124" s="226"/>
      <c r="L124" s="232"/>
      <c r="M124" s="233"/>
      <c r="N124" s="234"/>
      <c r="O124" s="234"/>
      <c r="P124" s="234"/>
      <c r="Q124" s="234"/>
      <c r="R124" s="234"/>
      <c r="S124" s="234"/>
      <c r="T124" s="23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6" t="s">
        <v>127</v>
      </c>
      <c r="AU124" s="236" t="s">
        <v>80</v>
      </c>
      <c r="AV124" s="13" t="s">
        <v>80</v>
      </c>
      <c r="AW124" s="13" t="s">
        <v>32</v>
      </c>
      <c r="AX124" s="13" t="s">
        <v>70</v>
      </c>
      <c r="AY124" s="236" t="s">
        <v>116</v>
      </c>
    </row>
    <row r="125" s="14" customFormat="1">
      <c r="A125" s="14"/>
      <c r="B125" s="237"/>
      <c r="C125" s="238"/>
      <c r="D125" s="227" t="s">
        <v>127</v>
      </c>
      <c r="E125" s="239" t="s">
        <v>19</v>
      </c>
      <c r="F125" s="240" t="s">
        <v>129</v>
      </c>
      <c r="G125" s="238"/>
      <c r="H125" s="241">
        <v>360</v>
      </c>
      <c r="I125" s="242"/>
      <c r="J125" s="238"/>
      <c r="K125" s="238"/>
      <c r="L125" s="243"/>
      <c r="M125" s="244"/>
      <c r="N125" s="245"/>
      <c r="O125" s="245"/>
      <c r="P125" s="245"/>
      <c r="Q125" s="245"/>
      <c r="R125" s="245"/>
      <c r="S125" s="245"/>
      <c r="T125" s="24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7" t="s">
        <v>127</v>
      </c>
      <c r="AU125" s="247" t="s">
        <v>80</v>
      </c>
      <c r="AV125" s="14" t="s">
        <v>123</v>
      </c>
      <c r="AW125" s="14" t="s">
        <v>32</v>
      </c>
      <c r="AX125" s="14" t="s">
        <v>78</v>
      </c>
      <c r="AY125" s="247" t="s">
        <v>116</v>
      </c>
    </row>
    <row r="126" s="2" customFormat="1" ht="24.15" customHeight="1">
      <c r="A126" s="41"/>
      <c r="B126" s="42"/>
      <c r="C126" s="207" t="s">
        <v>172</v>
      </c>
      <c r="D126" s="207" t="s">
        <v>118</v>
      </c>
      <c r="E126" s="208" t="s">
        <v>173</v>
      </c>
      <c r="F126" s="209" t="s">
        <v>174</v>
      </c>
      <c r="G126" s="210" t="s">
        <v>175</v>
      </c>
      <c r="H126" s="211">
        <v>15</v>
      </c>
      <c r="I126" s="212"/>
      <c r="J126" s="213">
        <f>ROUND(I126*H126,2)</f>
        <v>0</v>
      </c>
      <c r="K126" s="209" t="s">
        <v>122</v>
      </c>
      <c r="L126" s="47"/>
      <c r="M126" s="214" t="s">
        <v>19</v>
      </c>
      <c r="N126" s="215" t="s">
        <v>41</v>
      </c>
      <c r="O126" s="87"/>
      <c r="P126" s="216">
        <f>O126*H126</f>
        <v>0</v>
      </c>
      <c r="Q126" s="216">
        <v>0</v>
      </c>
      <c r="R126" s="216">
        <f>Q126*H126</f>
        <v>0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123</v>
      </c>
      <c r="AT126" s="218" t="s">
        <v>118</v>
      </c>
      <c r="AU126" s="218" t="s">
        <v>80</v>
      </c>
      <c r="AY126" s="20" t="s">
        <v>116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20" t="s">
        <v>78</v>
      </c>
      <c r="BK126" s="219">
        <f>ROUND(I126*H126,2)</f>
        <v>0</v>
      </c>
      <c r="BL126" s="20" t="s">
        <v>123</v>
      </c>
      <c r="BM126" s="218" t="s">
        <v>176</v>
      </c>
    </row>
    <row r="127" s="2" customFormat="1">
      <c r="A127" s="41"/>
      <c r="B127" s="42"/>
      <c r="C127" s="43"/>
      <c r="D127" s="220" t="s">
        <v>125</v>
      </c>
      <c r="E127" s="43"/>
      <c r="F127" s="221" t="s">
        <v>177</v>
      </c>
      <c r="G127" s="43"/>
      <c r="H127" s="43"/>
      <c r="I127" s="222"/>
      <c r="J127" s="43"/>
      <c r="K127" s="43"/>
      <c r="L127" s="47"/>
      <c r="M127" s="223"/>
      <c r="N127" s="22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125</v>
      </c>
      <c r="AU127" s="20" t="s">
        <v>80</v>
      </c>
    </row>
    <row r="128" s="2" customFormat="1" ht="49.05" customHeight="1">
      <c r="A128" s="41"/>
      <c r="B128" s="42"/>
      <c r="C128" s="207" t="s">
        <v>178</v>
      </c>
      <c r="D128" s="207" t="s">
        <v>118</v>
      </c>
      <c r="E128" s="208" t="s">
        <v>179</v>
      </c>
      <c r="F128" s="209" t="s">
        <v>180</v>
      </c>
      <c r="G128" s="210" t="s">
        <v>161</v>
      </c>
      <c r="H128" s="211">
        <v>27.899999999999999</v>
      </c>
      <c r="I128" s="212"/>
      <c r="J128" s="213">
        <f>ROUND(I128*H128,2)</f>
        <v>0</v>
      </c>
      <c r="K128" s="209" t="s">
        <v>122</v>
      </c>
      <c r="L128" s="47"/>
      <c r="M128" s="214" t="s">
        <v>19</v>
      </c>
      <c r="N128" s="215" t="s">
        <v>41</v>
      </c>
      <c r="O128" s="87"/>
      <c r="P128" s="216">
        <f>O128*H128</f>
        <v>0</v>
      </c>
      <c r="Q128" s="216">
        <v>0.036904300000000001</v>
      </c>
      <c r="R128" s="216">
        <f>Q128*H128</f>
        <v>1.02962997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123</v>
      </c>
      <c r="AT128" s="218" t="s">
        <v>118</v>
      </c>
      <c r="AU128" s="218" t="s">
        <v>80</v>
      </c>
      <c r="AY128" s="20" t="s">
        <v>116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78</v>
      </c>
      <c r="BK128" s="219">
        <f>ROUND(I128*H128,2)</f>
        <v>0</v>
      </c>
      <c r="BL128" s="20" t="s">
        <v>123</v>
      </c>
      <c r="BM128" s="218" t="s">
        <v>181</v>
      </c>
    </row>
    <row r="129" s="2" customFormat="1">
      <c r="A129" s="41"/>
      <c r="B129" s="42"/>
      <c r="C129" s="43"/>
      <c r="D129" s="220" t="s">
        <v>125</v>
      </c>
      <c r="E129" s="43"/>
      <c r="F129" s="221" t="s">
        <v>182</v>
      </c>
      <c r="G129" s="43"/>
      <c r="H129" s="43"/>
      <c r="I129" s="222"/>
      <c r="J129" s="43"/>
      <c r="K129" s="43"/>
      <c r="L129" s="47"/>
      <c r="M129" s="223"/>
      <c r="N129" s="22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125</v>
      </c>
      <c r="AU129" s="20" t="s">
        <v>80</v>
      </c>
    </row>
    <row r="130" s="15" customFormat="1">
      <c r="A130" s="15"/>
      <c r="B130" s="248"/>
      <c r="C130" s="249"/>
      <c r="D130" s="227" t="s">
        <v>127</v>
      </c>
      <c r="E130" s="250" t="s">
        <v>19</v>
      </c>
      <c r="F130" s="251" t="s">
        <v>183</v>
      </c>
      <c r="G130" s="249"/>
      <c r="H130" s="250" t="s">
        <v>19</v>
      </c>
      <c r="I130" s="252"/>
      <c r="J130" s="249"/>
      <c r="K130" s="249"/>
      <c r="L130" s="253"/>
      <c r="M130" s="254"/>
      <c r="N130" s="255"/>
      <c r="O130" s="255"/>
      <c r="P130" s="255"/>
      <c r="Q130" s="255"/>
      <c r="R130" s="255"/>
      <c r="S130" s="255"/>
      <c r="T130" s="256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57" t="s">
        <v>127</v>
      </c>
      <c r="AU130" s="257" t="s">
        <v>80</v>
      </c>
      <c r="AV130" s="15" t="s">
        <v>78</v>
      </c>
      <c r="AW130" s="15" t="s">
        <v>32</v>
      </c>
      <c r="AX130" s="15" t="s">
        <v>70</v>
      </c>
      <c r="AY130" s="257" t="s">
        <v>116</v>
      </c>
    </row>
    <row r="131" s="13" customFormat="1">
      <c r="A131" s="13"/>
      <c r="B131" s="225"/>
      <c r="C131" s="226"/>
      <c r="D131" s="227" t="s">
        <v>127</v>
      </c>
      <c r="E131" s="228" t="s">
        <v>19</v>
      </c>
      <c r="F131" s="229" t="s">
        <v>184</v>
      </c>
      <c r="G131" s="226"/>
      <c r="H131" s="230">
        <v>27.899999999999999</v>
      </c>
      <c r="I131" s="231"/>
      <c r="J131" s="226"/>
      <c r="K131" s="226"/>
      <c r="L131" s="232"/>
      <c r="M131" s="233"/>
      <c r="N131" s="234"/>
      <c r="O131" s="234"/>
      <c r="P131" s="234"/>
      <c r="Q131" s="234"/>
      <c r="R131" s="234"/>
      <c r="S131" s="234"/>
      <c r="T131" s="23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6" t="s">
        <v>127</v>
      </c>
      <c r="AU131" s="236" t="s">
        <v>80</v>
      </c>
      <c r="AV131" s="13" t="s">
        <v>80</v>
      </c>
      <c r="AW131" s="13" t="s">
        <v>32</v>
      </c>
      <c r="AX131" s="13" t="s">
        <v>70</v>
      </c>
      <c r="AY131" s="236" t="s">
        <v>116</v>
      </c>
    </row>
    <row r="132" s="14" customFormat="1">
      <c r="A132" s="14"/>
      <c r="B132" s="237"/>
      <c r="C132" s="238"/>
      <c r="D132" s="227" t="s">
        <v>127</v>
      </c>
      <c r="E132" s="239" t="s">
        <v>19</v>
      </c>
      <c r="F132" s="240" t="s">
        <v>129</v>
      </c>
      <c r="G132" s="238"/>
      <c r="H132" s="241">
        <v>27.899999999999999</v>
      </c>
      <c r="I132" s="242"/>
      <c r="J132" s="238"/>
      <c r="K132" s="238"/>
      <c r="L132" s="243"/>
      <c r="M132" s="244"/>
      <c r="N132" s="245"/>
      <c r="O132" s="245"/>
      <c r="P132" s="245"/>
      <c r="Q132" s="245"/>
      <c r="R132" s="245"/>
      <c r="S132" s="245"/>
      <c r="T132" s="246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7" t="s">
        <v>127</v>
      </c>
      <c r="AU132" s="247" t="s">
        <v>80</v>
      </c>
      <c r="AV132" s="14" t="s">
        <v>123</v>
      </c>
      <c r="AW132" s="14" t="s">
        <v>32</v>
      </c>
      <c r="AX132" s="14" t="s">
        <v>78</v>
      </c>
      <c r="AY132" s="247" t="s">
        <v>116</v>
      </c>
    </row>
    <row r="133" s="2" customFormat="1" ht="49.05" customHeight="1">
      <c r="A133" s="41"/>
      <c r="B133" s="42"/>
      <c r="C133" s="207" t="s">
        <v>185</v>
      </c>
      <c r="D133" s="207" t="s">
        <v>118</v>
      </c>
      <c r="E133" s="208" t="s">
        <v>186</v>
      </c>
      <c r="F133" s="209" t="s">
        <v>187</v>
      </c>
      <c r="G133" s="210" t="s">
        <v>161</v>
      </c>
      <c r="H133" s="211">
        <v>12.4</v>
      </c>
      <c r="I133" s="212"/>
      <c r="J133" s="213">
        <f>ROUND(I133*H133,2)</f>
        <v>0</v>
      </c>
      <c r="K133" s="209" t="s">
        <v>122</v>
      </c>
      <c r="L133" s="47"/>
      <c r="M133" s="214" t="s">
        <v>19</v>
      </c>
      <c r="N133" s="215" t="s">
        <v>41</v>
      </c>
      <c r="O133" s="87"/>
      <c r="P133" s="216">
        <f>O133*H133</f>
        <v>0</v>
      </c>
      <c r="Q133" s="216">
        <v>0.036904300000000001</v>
      </c>
      <c r="R133" s="216">
        <f>Q133*H133</f>
        <v>0.45761332000000005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123</v>
      </c>
      <c r="AT133" s="218" t="s">
        <v>118</v>
      </c>
      <c r="AU133" s="218" t="s">
        <v>80</v>
      </c>
      <c r="AY133" s="20" t="s">
        <v>116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78</v>
      </c>
      <c r="BK133" s="219">
        <f>ROUND(I133*H133,2)</f>
        <v>0</v>
      </c>
      <c r="BL133" s="20" t="s">
        <v>123</v>
      </c>
      <c r="BM133" s="218" t="s">
        <v>188</v>
      </c>
    </row>
    <row r="134" s="2" customFormat="1">
      <c r="A134" s="41"/>
      <c r="B134" s="42"/>
      <c r="C134" s="43"/>
      <c r="D134" s="220" t="s">
        <v>125</v>
      </c>
      <c r="E134" s="43"/>
      <c r="F134" s="221" t="s">
        <v>189</v>
      </c>
      <c r="G134" s="43"/>
      <c r="H134" s="43"/>
      <c r="I134" s="222"/>
      <c r="J134" s="43"/>
      <c r="K134" s="43"/>
      <c r="L134" s="47"/>
      <c r="M134" s="223"/>
      <c r="N134" s="22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125</v>
      </c>
      <c r="AU134" s="20" t="s">
        <v>80</v>
      </c>
    </row>
    <row r="135" s="15" customFormat="1">
      <c r="A135" s="15"/>
      <c r="B135" s="248"/>
      <c r="C135" s="249"/>
      <c r="D135" s="227" t="s">
        <v>127</v>
      </c>
      <c r="E135" s="250" t="s">
        <v>19</v>
      </c>
      <c r="F135" s="251" t="s">
        <v>190</v>
      </c>
      <c r="G135" s="249"/>
      <c r="H135" s="250" t="s">
        <v>19</v>
      </c>
      <c r="I135" s="252"/>
      <c r="J135" s="249"/>
      <c r="K135" s="249"/>
      <c r="L135" s="253"/>
      <c r="M135" s="254"/>
      <c r="N135" s="255"/>
      <c r="O135" s="255"/>
      <c r="P135" s="255"/>
      <c r="Q135" s="255"/>
      <c r="R135" s="255"/>
      <c r="S135" s="255"/>
      <c r="T135" s="256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57" t="s">
        <v>127</v>
      </c>
      <c r="AU135" s="257" t="s">
        <v>80</v>
      </c>
      <c r="AV135" s="15" t="s">
        <v>78</v>
      </c>
      <c r="AW135" s="15" t="s">
        <v>32</v>
      </c>
      <c r="AX135" s="15" t="s">
        <v>70</v>
      </c>
      <c r="AY135" s="257" t="s">
        <v>116</v>
      </c>
    </row>
    <row r="136" s="13" customFormat="1">
      <c r="A136" s="13"/>
      <c r="B136" s="225"/>
      <c r="C136" s="226"/>
      <c r="D136" s="227" t="s">
        <v>127</v>
      </c>
      <c r="E136" s="228" t="s">
        <v>19</v>
      </c>
      <c r="F136" s="229" t="s">
        <v>191</v>
      </c>
      <c r="G136" s="226"/>
      <c r="H136" s="230">
        <v>12.4</v>
      </c>
      <c r="I136" s="231"/>
      <c r="J136" s="226"/>
      <c r="K136" s="226"/>
      <c r="L136" s="232"/>
      <c r="M136" s="233"/>
      <c r="N136" s="234"/>
      <c r="O136" s="234"/>
      <c r="P136" s="234"/>
      <c r="Q136" s="234"/>
      <c r="R136" s="234"/>
      <c r="S136" s="234"/>
      <c r="T136" s="23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6" t="s">
        <v>127</v>
      </c>
      <c r="AU136" s="236" t="s">
        <v>80</v>
      </c>
      <c r="AV136" s="13" t="s">
        <v>80</v>
      </c>
      <c r="AW136" s="13" t="s">
        <v>32</v>
      </c>
      <c r="AX136" s="13" t="s">
        <v>70</v>
      </c>
      <c r="AY136" s="236" t="s">
        <v>116</v>
      </c>
    </row>
    <row r="137" s="14" customFormat="1">
      <c r="A137" s="14"/>
      <c r="B137" s="237"/>
      <c r="C137" s="238"/>
      <c r="D137" s="227" t="s">
        <v>127</v>
      </c>
      <c r="E137" s="239" t="s">
        <v>19</v>
      </c>
      <c r="F137" s="240" t="s">
        <v>129</v>
      </c>
      <c r="G137" s="238"/>
      <c r="H137" s="241">
        <v>12.4</v>
      </c>
      <c r="I137" s="242"/>
      <c r="J137" s="238"/>
      <c r="K137" s="238"/>
      <c r="L137" s="243"/>
      <c r="M137" s="244"/>
      <c r="N137" s="245"/>
      <c r="O137" s="245"/>
      <c r="P137" s="245"/>
      <c r="Q137" s="245"/>
      <c r="R137" s="245"/>
      <c r="S137" s="245"/>
      <c r="T137" s="24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7" t="s">
        <v>127</v>
      </c>
      <c r="AU137" s="247" t="s">
        <v>80</v>
      </c>
      <c r="AV137" s="14" t="s">
        <v>123</v>
      </c>
      <c r="AW137" s="14" t="s">
        <v>32</v>
      </c>
      <c r="AX137" s="14" t="s">
        <v>78</v>
      </c>
      <c r="AY137" s="247" t="s">
        <v>116</v>
      </c>
    </row>
    <row r="138" s="2" customFormat="1" ht="24.15" customHeight="1">
      <c r="A138" s="41"/>
      <c r="B138" s="42"/>
      <c r="C138" s="207" t="s">
        <v>192</v>
      </c>
      <c r="D138" s="207" t="s">
        <v>118</v>
      </c>
      <c r="E138" s="208" t="s">
        <v>193</v>
      </c>
      <c r="F138" s="209" t="s">
        <v>194</v>
      </c>
      <c r="G138" s="210" t="s">
        <v>195</v>
      </c>
      <c r="H138" s="211">
        <v>14.300000000000001</v>
      </c>
      <c r="I138" s="212"/>
      <c r="J138" s="213">
        <f>ROUND(I138*H138,2)</f>
        <v>0</v>
      </c>
      <c r="K138" s="209" t="s">
        <v>122</v>
      </c>
      <c r="L138" s="47"/>
      <c r="M138" s="214" t="s">
        <v>19</v>
      </c>
      <c r="N138" s="215" t="s">
        <v>41</v>
      </c>
      <c r="O138" s="87"/>
      <c r="P138" s="216">
        <f>O138*H138</f>
        <v>0</v>
      </c>
      <c r="Q138" s="216">
        <v>0</v>
      </c>
      <c r="R138" s="216">
        <f>Q138*H138</f>
        <v>0</v>
      </c>
      <c r="S138" s="216">
        <v>0</v>
      </c>
      <c r="T138" s="21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18" t="s">
        <v>123</v>
      </c>
      <c r="AT138" s="218" t="s">
        <v>118</v>
      </c>
      <c r="AU138" s="218" t="s">
        <v>80</v>
      </c>
      <c r="AY138" s="20" t="s">
        <v>116</v>
      </c>
      <c r="BE138" s="219">
        <f>IF(N138="základní",J138,0)</f>
        <v>0</v>
      </c>
      <c r="BF138" s="219">
        <f>IF(N138="snížená",J138,0)</f>
        <v>0</v>
      </c>
      <c r="BG138" s="219">
        <f>IF(N138="zákl. přenesená",J138,0)</f>
        <v>0</v>
      </c>
      <c r="BH138" s="219">
        <f>IF(N138="sníž. přenesená",J138,0)</f>
        <v>0</v>
      </c>
      <c r="BI138" s="219">
        <f>IF(N138="nulová",J138,0)</f>
        <v>0</v>
      </c>
      <c r="BJ138" s="20" t="s">
        <v>78</v>
      </c>
      <c r="BK138" s="219">
        <f>ROUND(I138*H138,2)</f>
        <v>0</v>
      </c>
      <c r="BL138" s="20" t="s">
        <v>123</v>
      </c>
      <c r="BM138" s="218" t="s">
        <v>196</v>
      </c>
    </row>
    <row r="139" s="2" customFormat="1">
      <c r="A139" s="41"/>
      <c r="B139" s="42"/>
      <c r="C139" s="43"/>
      <c r="D139" s="220" t="s">
        <v>125</v>
      </c>
      <c r="E139" s="43"/>
      <c r="F139" s="221" t="s">
        <v>197</v>
      </c>
      <c r="G139" s="43"/>
      <c r="H139" s="43"/>
      <c r="I139" s="222"/>
      <c r="J139" s="43"/>
      <c r="K139" s="43"/>
      <c r="L139" s="47"/>
      <c r="M139" s="223"/>
      <c r="N139" s="224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125</v>
      </c>
      <c r="AU139" s="20" t="s">
        <v>80</v>
      </c>
    </row>
    <row r="140" s="15" customFormat="1">
      <c r="A140" s="15"/>
      <c r="B140" s="248"/>
      <c r="C140" s="249"/>
      <c r="D140" s="227" t="s">
        <v>127</v>
      </c>
      <c r="E140" s="250" t="s">
        <v>19</v>
      </c>
      <c r="F140" s="251" t="s">
        <v>190</v>
      </c>
      <c r="G140" s="249"/>
      <c r="H140" s="250" t="s">
        <v>19</v>
      </c>
      <c r="I140" s="252"/>
      <c r="J140" s="249"/>
      <c r="K140" s="249"/>
      <c r="L140" s="253"/>
      <c r="M140" s="254"/>
      <c r="N140" s="255"/>
      <c r="O140" s="255"/>
      <c r="P140" s="255"/>
      <c r="Q140" s="255"/>
      <c r="R140" s="255"/>
      <c r="S140" s="255"/>
      <c r="T140" s="256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57" t="s">
        <v>127</v>
      </c>
      <c r="AU140" s="257" t="s">
        <v>80</v>
      </c>
      <c r="AV140" s="15" t="s">
        <v>78</v>
      </c>
      <c r="AW140" s="15" t="s">
        <v>32</v>
      </c>
      <c r="AX140" s="15" t="s">
        <v>70</v>
      </c>
      <c r="AY140" s="257" t="s">
        <v>116</v>
      </c>
    </row>
    <row r="141" s="13" customFormat="1">
      <c r="A141" s="13"/>
      <c r="B141" s="225"/>
      <c r="C141" s="226"/>
      <c r="D141" s="227" t="s">
        <v>127</v>
      </c>
      <c r="E141" s="228" t="s">
        <v>19</v>
      </c>
      <c r="F141" s="229" t="s">
        <v>198</v>
      </c>
      <c r="G141" s="226"/>
      <c r="H141" s="230">
        <v>9.9000000000000004</v>
      </c>
      <c r="I141" s="231"/>
      <c r="J141" s="226"/>
      <c r="K141" s="226"/>
      <c r="L141" s="232"/>
      <c r="M141" s="233"/>
      <c r="N141" s="234"/>
      <c r="O141" s="234"/>
      <c r="P141" s="234"/>
      <c r="Q141" s="234"/>
      <c r="R141" s="234"/>
      <c r="S141" s="234"/>
      <c r="T141" s="23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6" t="s">
        <v>127</v>
      </c>
      <c r="AU141" s="236" t="s">
        <v>80</v>
      </c>
      <c r="AV141" s="13" t="s">
        <v>80</v>
      </c>
      <c r="AW141" s="13" t="s">
        <v>32</v>
      </c>
      <c r="AX141" s="13" t="s">
        <v>70</v>
      </c>
      <c r="AY141" s="236" t="s">
        <v>116</v>
      </c>
    </row>
    <row r="142" s="13" customFormat="1">
      <c r="A142" s="13"/>
      <c r="B142" s="225"/>
      <c r="C142" s="226"/>
      <c r="D142" s="227" t="s">
        <v>127</v>
      </c>
      <c r="E142" s="228" t="s">
        <v>19</v>
      </c>
      <c r="F142" s="229" t="s">
        <v>199</v>
      </c>
      <c r="G142" s="226"/>
      <c r="H142" s="230">
        <v>4.4000000000000004</v>
      </c>
      <c r="I142" s="231"/>
      <c r="J142" s="226"/>
      <c r="K142" s="226"/>
      <c r="L142" s="232"/>
      <c r="M142" s="233"/>
      <c r="N142" s="234"/>
      <c r="O142" s="234"/>
      <c r="P142" s="234"/>
      <c r="Q142" s="234"/>
      <c r="R142" s="234"/>
      <c r="S142" s="234"/>
      <c r="T142" s="23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6" t="s">
        <v>127</v>
      </c>
      <c r="AU142" s="236" t="s">
        <v>80</v>
      </c>
      <c r="AV142" s="13" t="s">
        <v>80</v>
      </c>
      <c r="AW142" s="13" t="s">
        <v>32</v>
      </c>
      <c r="AX142" s="13" t="s">
        <v>70</v>
      </c>
      <c r="AY142" s="236" t="s">
        <v>116</v>
      </c>
    </row>
    <row r="143" s="14" customFormat="1">
      <c r="A143" s="14"/>
      <c r="B143" s="237"/>
      <c r="C143" s="238"/>
      <c r="D143" s="227" t="s">
        <v>127</v>
      </c>
      <c r="E143" s="239" t="s">
        <v>19</v>
      </c>
      <c r="F143" s="240" t="s">
        <v>129</v>
      </c>
      <c r="G143" s="238"/>
      <c r="H143" s="241">
        <v>14.300000000000001</v>
      </c>
      <c r="I143" s="242"/>
      <c r="J143" s="238"/>
      <c r="K143" s="238"/>
      <c r="L143" s="243"/>
      <c r="M143" s="244"/>
      <c r="N143" s="245"/>
      <c r="O143" s="245"/>
      <c r="P143" s="245"/>
      <c r="Q143" s="245"/>
      <c r="R143" s="245"/>
      <c r="S143" s="245"/>
      <c r="T143" s="24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47" t="s">
        <v>127</v>
      </c>
      <c r="AU143" s="247" t="s">
        <v>80</v>
      </c>
      <c r="AV143" s="14" t="s">
        <v>123</v>
      </c>
      <c r="AW143" s="14" t="s">
        <v>32</v>
      </c>
      <c r="AX143" s="14" t="s">
        <v>78</v>
      </c>
      <c r="AY143" s="247" t="s">
        <v>116</v>
      </c>
    </row>
    <row r="144" s="2" customFormat="1" ht="24.15" customHeight="1">
      <c r="A144" s="41"/>
      <c r="B144" s="42"/>
      <c r="C144" s="207" t="s">
        <v>8</v>
      </c>
      <c r="D144" s="207" t="s">
        <v>118</v>
      </c>
      <c r="E144" s="208" t="s">
        <v>200</v>
      </c>
      <c r="F144" s="209" t="s">
        <v>201</v>
      </c>
      <c r="G144" s="210" t="s">
        <v>195</v>
      </c>
      <c r="H144" s="211">
        <v>196.04499999999999</v>
      </c>
      <c r="I144" s="212"/>
      <c r="J144" s="213">
        <f>ROUND(I144*H144,2)</f>
        <v>0</v>
      </c>
      <c r="K144" s="209" t="s">
        <v>122</v>
      </c>
      <c r="L144" s="47"/>
      <c r="M144" s="214" t="s">
        <v>19</v>
      </c>
      <c r="N144" s="215" t="s">
        <v>41</v>
      </c>
      <c r="O144" s="87"/>
      <c r="P144" s="216">
        <f>O144*H144</f>
        <v>0</v>
      </c>
      <c r="Q144" s="216">
        <v>0</v>
      </c>
      <c r="R144" s="216">
        <f>Q144*H144</f>
        <v>0</v>
      </c>
      <c r="S144" s="216">
        <v>0</v>
      </c>
      <c r="T144" s="21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18" t="s">
        <v>123</v>
      </c>
      <c r="AT144" s="218" t="s">
        <v>118</v>
      </c>
      <c r="AU144" s="218" t="s">
        <v>80</v>
      </c>
      <c r="AY144" s="20" t="s">
        <v>116</v>
      </c>
      <c r="BE144" s="219">
        <f>IF(N144="základní",J144,0)</f>
        <v>0</v>
      </c>
      <c r="BF144" s="219">
        <f>IF(N144="snížená",J144,0)</f>
        <v>0</v>
      </c>
      <c r="BG144" s="219">
        <f>IF(N144="zákl. přenesená",J144,0)</f>
        <v>0</v>
      </c>
      <c r="BH144" s="219">
        <f>IF(N144="sníž. přenesená",J144,0)</f>
        <v>0</v>
      </c>
      <c r="BI144" s="219">
        <f>IF(N144="nulová",J144,0)</f>
        <v>0</v>
      </c>
      <c r="BJ144" s="20" t="s">
        <v>78</v>
      </c>
      <c r="BK144" s="219">
        <f>ROUND(I144*H144,2)</f>
        <v>0</v>
      </c>
      <c r="BL144" s="20" t="s">
        <v>123</v>
      </c>
      <c r="BM144" s="218" t="s">
        <v>202</v>
      </c>
    </row>
    <row r="145" s="2" customFormat="1">
      <c r="A145" s="41"/>
      <c r="B145" s="42"/>
      <c r="C145" s="43"/>
      <c r="D145" s="220" t="s">
        <v>125</v>
      </c>
      <c r="E145" s="43"/>
      <c r="F145" s="221" t="s">
        <v>203</v>
      </c>
      <c r="G145" s="43"/>
      <c r="H145" s="43"/>
      <c r="I145" s="222"/>
      <c r="J145" s="43"/>
      <c r="K145" s="43"/>
      <c r="L145" s="47"/>
      <c r="M145" s="223"/>
      <c r="N145" s="224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125</v>
      </c>
      <c r="AU145" s="20" t="s">
        <v>80</v>
      </c>
    </row>
    <row r="146" s="15" customFormat="1">
      <c r="A146" s="15"/>
      <c r="B146" s="248"/>
      <c r="C146" s="249"/>
      <c r="D146" s="227" t="s">
        <v>127</v>
      </c>
      <c r="E146" s="250" t="s">
        <v>19</v>
      </c>
      <c r="F146" s="251" t="s">
        <v>204</v>
      </c>
      <c r="G146" s="249"/>
      <c r="H146" s="250" t="s">
        <v>19</v>
      </c>
      <c r="I146" s="252"/>
      <c r="J146" s="249"/>
      <c r="K146" s="249"/>
      <c r="L146" s="253"/>
      <c r="M146" s="254"/>
      <c r="N146" s="255"/>
      <c r="O146" s="255"/>
      <c r="P146" s="255"/>
      <c r="Q146" s="255"/>
      <c r="R146" s="255"/>
      <c r="S146" s="255"/>
      <c r="T146" s="256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57" t="s">
        <v>127</v>
      </c>
      <c r="AU146" s="257" t="s">
        <v>80</v>
      </c>
      <c r="AV146" s="15" t="s">
        <v>78</v>
      </c>
      <c r="AW146" s="15" t="s">
        <v>32</v>
      </c>
      <c r="AX146" s="15" t="s">
        <v>70</v>
      </c>
      <c r="AY146" s="257" t="s">
        <v>116</v>
      </c>
    </row>
    <row r="147" s="13" customFormat="1">
      <c r="A147" s="13"/>
      <c r="B147" s="225"/>
      <c r="C147" s="226"/>
      <c r="D147" s="227" t="s">
        <v>127</v>
      </c>
      <c r="E147" s="228" t="s">
        <v>19</v>
      </c>
      <c r="F147" s="229" t="s">
        <v>205</v>
      </c>
      <c r="G147" s="226"/>
      <c r="H147" s="230">
        <v>211.59299999999999</v>
      </c>
      <c r="I147" s="231"/>
      <c r="J147" s="226"/>
      <c r="K147" s="226"/>
      <c r="L147" s="232"/>
      <c r="M147" s="233"/>
      <c r="N147" s="234"/>
      <c r="O147" s="234"/>
      <c r="P147" s="234"/>
      <c r="Q147" s="234"/>
      <c r="R147" s="234"/>
      <c r="S147" s="234"/>
      <c r="T147" s="23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6" t="s">
        <v>127</v>
      </c>
      <c r="AU147" s="236" t="s">
        <v>80</v>
      </c>
      <c r="AV147" s="13" t="s">
        <v>80</v>
      </c>
      <c r="AW147" s="13" t="s">
        <v>32</v>
      </c>
      <c r="AX147" s="13" t="s">
        <v>70</v>
      </c>
      <c r="AY147" s="236" t="s">
        <v>116</v>
      </c>
    </row>
    <row r="148" s="15" customFormat="1">
      <c r="A148" s="15"/>
      <c r="B148" s="248"/>
      <c r="C148" s="249"/>
      <c r="D148" s="227" t="s">
        <v>127</v>
      </c>
      <c r="E148" s="250" t="s">
        <v>19</v>
      </c>
      <c r="F148" s="251" t="s">
        <v>206</v>
      </c>
      <c r="G148" s="249"/>
      <c r="H148" s="250" t="s">
        <v>19</v>
      </c>
      <c r="I148" s="252"/>
      <c r="J148" s="249"/>
      <c r="K148" s="249"/>
      <c r="L148" s="253"/>
      <c r="M148" s="254"/>
      <c r="N148" s="255"/>
      <c r="O148" s="255"/>
      <c r="P148" s="255"/>
      <c r="Q148" s="255"/>
      <c r="R148" s="255"/>
      <c r="S148" s="255"/>
      <c r="T148" s="256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57" t="s">
        <v>127</v>
      </c>
      <c r="AU148" s="257" t="s">
        <v>80</v>
      </c>
      <c r="AV148" s="15" t="s">
        <v>78</v>
      </c>
      <c r="AW148" s="15" t="s">
        <v>32</v>
      </c>
      <c r="AX148" s="15" t="s">
        <v>70</v>
      </c>
      <c r="AY148" s="257" t="s">
        <v>116</v>
      </c>
    </row>
    <row r="149" s="13" customFormat="1">
      <c r="A149" s="13"/>
      <c r="B149" s="225"/>
      <c r="C149" s="226"/>
      <c r="D149" s="227" t="s">
        <v>127</v>
      </c>
      <c r="E149" s="228" t="s">
        <v>19</v>
      </c>
      <c r="F149" s="229" t="s">
        <v>207</v>
      </c>
      <c r="G149" s="226"/>
      <c r="H149" s="230">
        <v>-42.107999999999997</v>
      </c>
      <c r="I149" s="231"/>
      <c r="J149" s="226"/>
      <c r="K149" s="226"/>
      <c r="L149" s="232"/>
      <c r="M149" s="233"/>
      <c r="N149" s="234"/>
      <c r="O149" s="234"/>
      <c r="P149" s="234"/>
      <c r="Q149" s="234"/>
      <c r="R149" s="234"/>
      <c r="S149" s="234"/>
      <c r="T149" s="23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6" t="s">
        <v>127</v>
      </c>
      <c r="AU149" s="236" t="s">
        <v>80</v>
      </c>
      <c r="AV149" s="13" t="s">
        <v>80</v>
      </c>
      <c r="AW149" s="13" t="s">
        <v>32</v>
      </c>
      <c r="AX149" s="13" t="s">
        <v>70</v>
      </c>
      <c r="AY149" s="236" t="s">
        <v>116</v>
      </c>
    </row>
    <row r="150" s="13" customFormat="1">
      <c r="A150" s="13"/>
      <c r="B150" s="225"/>
      <c r="C150" s="226"/>
      <c r="D150" s="227" t="s">
        <v>127</v>
      </c>
      <c r="E150" s="228" t="s">
        <v>19</v>
      </c>
      <c r="F150" s="229" t="s">
        <v>208</v>
      </c>
      <c r="G150" s="226"/>
      <c r="H150" s="230">
        <v>11.199999999999999</v>
      </c>
      <c r="I150" s="231"/>
      <c r="J150" s="226"/>
      <c r="K150" s="226"/>
      <c r="L150" s="232"/>
      <c r="M150" s="233"/>
      <c r="N150" s="234"/>
      <c r="O150" s="234"/>
      <c r="P150" s="234"/>
      <c r="Q150" s="234"/>
      <c r="R150" s="234"/>
      <c r="S150" s="234"/>
      <c r="T150" s="235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6" t="s">
        <v>127</v>
      </c>
      <c r="AU150" s="236" t="s">
        <v>80</v>
      </c>
      <c r="AV150" s="13" t="s">
        <v>80</v>
      </c>
      <c r="AW150" s="13" t="s">
        <v>32</v>
      </c>
      <c r="AX150" s="13" t="s">
        <v>70</v>
      </c>
      <c r="AY150" s="236" t="s">
        <v>116</v>
      </c>
    </row>
    <row r="151" s="15" customFormat="1">
      <c r="A151" s="15"/>
      <c r="B151" s="248"/>
      <c r="C151" s="249"/>
      <c r="D151" s="227" t="s">
        <v>127</v>
      </c>
      <c r="E151" s="250" t="s">
        <v>19</v>
      </c>
      <c r="F151" s="251" t="s">
        <v>206</v>
      </c>
      <c r="G151" s="249"/>
      <c r="H151" s="250" t="s">
        <v>19</v>
      </c>
      <c r="I151" s="252"/>
      <c r="J151" s="249"/>
      <c r="K151" s="249"/>
      <c r="L151" s="253"/>
      <c r="M151" s="254"/>
      <c r="N151" s="255"/>
      <c r="O151" s="255"/>
      <c r="P151" s="255"/>
      <c r="Q151" s="255"/>
      <c r="R151" s="255"/>
      <c r="S151" s="255"/>
      <c r="T151" s="256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57" t="s">
        <v>127</v>
      </c>
      <c r="AU151" s="257" t="s">
        <v>80</v>
      </c>
      <c r="AV151" s="15" t="s">
        <v>78</v>
      </c>
      <c r="AW151" s="15" t="s">
        <v>32</v>
      </c>
      <c r="AX151" s="15" t="s">
        <v>70</v>
      </c>
      <c r="AY151" s="257" t="s">
        <v>116</v>
      </c>
    </row>
    <row r="152" s="13" customFormat="1">
      <c r="A152" s="13"/>
      <c r="B152" s="225"/>
      <c r="C152" s="226"/>
      <c r="D152" s="227" t="s">
        <v>127</v>
      </c>
      <c r="E152" s="228" t="s">
        <v>19</v>
      </c>
      <c r="F152" s="229" t="s">
        <v>209</v>
      </c>
      <c r="G152" s="226"/>
      <c r="H152" s="230">
        <v>-2.2400000000000002</v>
      </c>
      <c r="I152" s="231"/>
      <c r="J152" s="226"/>
      <c r="K152" s="226"/>
      <c r="L152" s="232"/>
      <c r="M152" s="233"/>
      <c r="N152" s="234"/>
      <c r="O152" s="234"/>
      <c r="P152" s="234"/>
      <c r="Q152" s="234"/>
      <c r="R152" s="234"/>
      <c r="S152" s="234"/>
      <c r="T152" s="235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6" t="s">
        <v>127</v>
      </c>
      <c r="AU152" s="236" t="s">
        <v>80</v>
      </c>
      <c r="AV152" s="13" t="s">
        <v>80</v>
      </c>
      <c r="AW152" s="13" t="s">
        <v>32</v>
      </c>
      <c r="AX152" s="13" t="s">
        <v>70</v>
      </c>
      <c r="AY152" s="236" t="s">
        <v>116</v>
      </c>
    </row>
    <row r="153" s="16" customFormat="1">
      <c r="A153" s="16"/>
      <c r="B153" s="258"/>
      <c r="C153" s="259"/>
      <c r="D153" s="227" t="s">
        <v>127</v>
      </c>
      <c r="E153" s="260" t="s">
        <v>19</v>
      </c>
      <c r="F153" s="261" t="s">
        <v>210</v>
      </c>
      <c r="G153" s="259"/>
      <c r="H153" s="262">
        <v>178.44499999999997</v>
      </c>
      <c r="I153" s="263"/>
      <c r="J153" s="259"/>
      <c r="K153" s="259"/>
      <c r="L153" s="264"/>
      <c r="M153" s="265"/>
      <c r="N153" s="266"/>
      <c r="O153" s="266"/>
      <c r="P153" s="266"/>
      <c r="Q153" s="266"/>
      <c r="R153" s="266"/>
      <c r="S153" s="266"/>
      <c r="T153" s="267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T153" s="268" t="s">
        <v>127</v>
      </c>
      <c r="AU153" s="268" t="s">
        <v>80</v>
      </c>
      <c r="AV153" s="16" t="s">
        <v>135</v>
      </c>
      <c r="AW153" s="16" t="s">
        <v>32</v>
      </c>
      <c r="AX153" s="16" t="s">
        <v>70</v>
      </c>
      <c r="AY153" s="268" t="s">
        <v>116</v>
      </c>
    </row>
    <row r="154" s="13" customFormat="1">
      <c r="A154" s="13"/>
      <c r="B154" s="225"/>
      <c r="C154" s="226"/>
      <c r="D154" s="227" t="s">
        <v>127</v>
      </c>
      <c r="E154" s="228" t="s">
        <v>19</v>
      </c>
      <c r="F154" s="229" t="s">
        <v>211</v>
      </c>
      <c r="G154" s="226"/>
      <c r="H154" s="230">
        <v>22</v>
      </c>
      <c r="I154" s="231"/>
      <c r="J154" s="226"/>
      <c r="K154" s="226"/>
      <c r="L154" s="232"/>
      <c r="M154" s="233"/>
      <c r="N154" s="234"/>
      <c r="O154" s="234"/>
      <c r="P154" s="234"/>
      <c r="Q154" s="234"/>
      <c r="R154" s="234"/>
      <c r="S154" s="234"/>
      <c r="T154" s="235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6" t="s">
        <v>127</v>
      </c>
      <c r="AU154" s="236" t="s">
        <v>80</v>
      </c>
      <c r="AV154" s="13" t="s">
        <v>80</v>
      </c>
      <c r="AW154" s="13" t="s">
        <v>32</v>
      </c>
      <c r="AX154" s="13" t="s">
        <v>70</v>
      </c>
      <c r="AY154" s="236" t="s">
        <v>116</v>
      </c>
    </row>
    <row r="155" s="15" customFormat="1">
      <c r="A155" s="15"/>
      <c r="B155" s="248"/>
      <c r="C155" s="249"/>
      <c r="D155" s="227" t="s">
        <v>127</v>
      </c>
      <c r="E155" s="250" t="s">
        <v>19</v>
      </c>
      <c r="F155" s="251" t="s">
        <v>206</v>
      </c>
      <c r="G155" s="249"/>
      <c r="H155" s="250" t="s">
        <v>19</v>
      </c>
      <c r="I155" s="252"/>
      <c r="J155" s="249"/>
      <c r="K155" s="249"/>
      <c r="L155" s="253"/>
      <c r="M155" s="254"/>
      <c r="N155" s="255"/>
      <c r="O155" s="255"/>
      <c r="P155" s="255"/>
      <c r="Q155" s="255"/>
      <c r="R155" s="255"/>
      <c r="S155" s="255"/>
      <c r="T155" s="256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57" t="s">
        <v>127</v>
      </c>
      <c r="AU155" s="257" t="s">
        <v>80</v>
      </c>
      <c r="AV155" s="15" t="s">
        <v>78</v>
      </c>
      <c r="AW155" s="15" t="s">
        <v>32</v>
      </c>
      <c r="AX155" s="15" t="s">
        <v>70</v>
      </c>
      <c r="AY155" s="257" t="s">
        <v>116</v>
      </c>
    </row>
    <row r="156" s="13" customFormat="1">
      <c r="A156" s="13"/>
      <c r="B156" s="225"/>
      <c r="C156" s="226"/>
      <c r="D156" s="227" t="s">
        <v>127</v>
      </c>
      <c r="E156" s="228" t="s">
        <v>19</v>
      </c>
      <c r="F156" s="229" t="s">
        <v>212</v>
      </c>
      <c r="G156" s="226"/>
      <c r="H156" s="230">
        <v>-4.4000000000000004</v>
      </c>
      <c r="I156" s="231"/>
      <c r="J156" s="226"/>
      <c r="K156" s="226"/>
      <c r="L156" s="232"/>
      <c r="M156" s="233"/>
      <c r="N156" s="234"/>
      <c r="O156" s="234"/>
      <c r="P156" s="234"/>
      <c r="Q156" s="234"/>
      <c r="R156" s="234"/>
      <c r="S156" s="234"/>
      <c r="T156" s="235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6" t="s">
        <v>127</v>
      </c>
      <c r="AU156" s="236" t="s">
        <v>80</v>
      </c>
      <c r="AV156" s="13" t="s">
        <v>80</v>
      </c>
      <c r="AW156" s="13" t="s">
        <v>32</v>
      </c>
      <c r="AX156" s="13" t="s">
        <v>70</v>
      </c>
      <c r="AY156" s="236" t="s">
        <v>116</v>
      </c>
    </row>
    <row r="157" s="16" customFormat="1">
      <c r="A157" s="16"/>
      <c r="B157" s="258"/>
      <c r="C157" s="259"/>
      <c r="D157" s="227" t="s">
        <v>127</v>
      </c>
      <c r="E157" s="260" t="s">
        <v>19</v>
      </c>
      <c r="F157" s="261" t="s">
        <v>210</v>
      </c>
      <c r="G157" s="259"/>
      <c r="H157" s="262">
        <v>17.600000000000001</v>
      </c>
      <c r="I157" s="263"/>
      <c r="J157" s="259"/>
      <c r="K157" s="259"/>
      <c r="L157" s="264"/>
      <c r="M157" s="265"/>
      <c r="N157" s="266"/>
      <c r="O157" s="266"/>
      <c r="P157" s="266"/>
      <c r="Q157" s="266"/>
      <c r="R157" s="266"/>
      <c r="S157" s="266"/>
      <c r="T157" s="267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T157" s="268" t="s">
        <v>127</v>
      </c>
      <c r="AU157" s="268" t="s">
        <v>80</v>
      </c>
      <c r="AV157" s="16" t="s">
        <v>135</v>
      </c>
      <c r="AW157" s="16" t="s">
        <v>32</v>
      </c>
      <c r="AX157" s="16" t="s">
        <v>70</v>
      </c>
      <c r="AY157" s="268" t="s">
        <v>116</v>
      </c>
    </row>
    <row r="158" s="14" customFormat="1">
      <c r="A158" s="14"/>
      <c r="B158" s="237"/>
      <c r="C158" s="238"/>
      <c r="D158" s="227" t="s">
        <v>127</v>
      </c>
      <c r="E158" s="239" t="s">
        <v>19</v>
      </c>
      <c r="F158" s="240" t="s">
        <v>129</v>
      </c>
      <c r="G158" s="238"/>
      <c r="H158" s="241">
        <v>196.04499999999996</v>
      </c>
      <c r="I158" s="242"/>
      <c r="J158" s="238"/>
      <c r="K158" s="238"/>
      <c r="L158" s="243"/>
      <c r="M158" s="244"/>
      <c r="N158" s="245"/>
      <c r="O158" s="245"/>
      <c r="P158" s="245"/>
      <c r="Q158" s="245"/>
      <c r="R158" s="245"/>
      <c r="S158" s="245"/>
      <c r="T158" s="24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7" t="s">
        <v>127</v>
      </c>
      <c r="AU158" s="247" t="s">
        <v>80</v>
      </c>
      <c r="AV158" s="14" t="s">
        <v>123</v>
      </c>
      <c r="AW158" s="14" t="s">
        <v>32</v>
      </c>
      <c r="AX158" s="14" t="s">
        <v>78</v>
      </c>
      <c r="AY158" s="247" t="s">
        <v>116</v>
      </c>
    </row>
    <row r="159" s="2" customFormat="1" ht="24.15" customHeight="1">
      <c r="A159" s="41"/>
      <c r="B159" s="42"/>
      <c r="C159" s="207" t="s">
        <v>213</v>
      </c>
      <c r="D159" s="207" t="s">
        <v>118</v>
      </c>
      <c r="E159" s="208" t="s">
        <v>214</v>
      </c>
      <c r="F159" s="209" t="s">
        <v>215</v>
      </c>
      <c r="G159" s="210" t="s">
        <v>121</v>
      </c>
      <c r="H159" s="211">
        <v>435.91399999999999</v>
      </c>
      <c r="I159" s="212"/>
      <c r="J159" s="213">
        <f>ROUND(I159*H159,2)</f>
        <v>0</v>
      </c>
      <c r="K159" s="209" t="s">
        <v>122</v>
      </c>
      <c r="L159" s="47"/>
      <c r="M159" s="214" t="s">
        <v>19</v>
      </c>
      <c r="N159" s="215" t="s">
        <v>41</v>
      </c>
      <c r="O159" s="87"/>
      <c r="P159" s="216">
        <f>O159*H159</f>
        <v>0</v>
      </c>
      <c r="Q159" s="216">
        <v>0.00058</v>
      </c>
      <c r="R159" s="216">
        <f>Q159*H159</f>
        <v>0.25283011999999999</v>
      </c>
      <c r="S159" s="216">
        <v>0</v>
      </c>
      <c r="T159" s="217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18" t="s">
        <v>123</v>
      </c>
      <c r="AT159" s="218" t="s">
        <v>118</v>
      </c>
      <c r="AU159" s="218" t="s">
        <v>80</v>
      </c>
      <c r="AY159" s="20" t="s">
        <v>116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20" t="s">
        <v>78</v>
      </c>
      <c r="BK159" s="219">
        <f>ROUND(I159*H159,2)</f>
        <v>0</v>
      </c>
      <c r="BL159" s="20" t="s">
        <v>123</v>
      </c>
      <c r="BM159" s="218" t="s">
        <v>216</v>
      </c>
    </row>
    <row r="160" s="2" customFormat="1">
      <c r="A160" s="41"/>
      <c r="B160" s="42"/>
      <c r="C160" s="43"/>
      <c r="D160" s="220" t="s">
        <v>125</v>
      </c>
      <c r="E160" s="43"/>
      <c r="F160" s="221" t="s">
        <v>217</v>
      </c>
      <c r="G160" s="43"/>
      <c r="H160" s="43"/>
      <c r="I160" s="222"/>
      <c r="J160" s="43"/>
      <c r="K160" s="43"/>
      <c r="L160" s="47"/>
      <c r="M160" s="223"/>
      <c r="N160" s="224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125</v>
      </c>
      <c r="AU160" s="20" t="s">
        <v>80</v>
      </c>
    </row>
    <row r="161" s="15" customFormat="1">
      <c r="A161" s="15"/>
      <c r="B161" s="248"/>
      <c r="C161" s="249"/>
      <c r="D161" s="227" t="s">
        <v>127</v>
      </c>
      <c r="E161" s="250" t="s">
        <v>19</v>
      </c>
      <c r="F161" s="251" t="s">
        <v>204</v>
      </c>
      <c r="G161" s="249"/>
      <c r="H161" s="250" t="s">
        <v>19</v>
      </c>
      <c r="I161" s="252"/>
      <c r="J161" s="249"/>
      <c r="K161" s="249"/>
      <c r="L161" s="253"/>
      <c r="M161" s="254"/>
      <c r="N161" s="255"/>
      <c r="O161" s="255"/>
      <c r="P161" s="255"/>
      <c r="Q161" s="255"/>
      <c r="R161" s="255"/>
      <c r="S161" s="255"/>
      <c r="T161" s="256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57" t="s">
        <v>127</v>
      </c>
      <c r="AU161" s="257" t="s">
        <v>80</v>
      </c>
      <c r="AV161" s="15" t="s">
        <v>78</v>
      </c>
      <c r="AW161" s="15" t="s">
        <v>32</v>
      </c>
      <c r="AX161" s="15" t="s">
        <v>70</v>
      </c>
      <c r="AY161" s="257" t="s">
        <v>116</v>
      </c>
    </row>
    <row r="162" s="13" customFormat="1">
      <c r="A162" s="13"/>
      <c r="B162" s="225"/>
      <c r="C162" s="226"/>
      <c r="D162" s="227" t="s">
        <v>127</v>
      </c>
      <c r="E162" s="228" t="s">
        <v>19</v>
      </c>
      <c r="F162" s="229" t="s">
        <v>218</v>
      </c>
      <c r="G162" s="226"/>
      <c r="H162" s="230">
        <v>384.714</v>
      </c>
      <c r="I162" s="231"/>
      <c r="J162" s="226"/>
      <c r="K162" s="226"/>
      <c r="L162" s="232"/>
      <c r="M162" s="233"/>
      <c r="N162" s="234"/>
      <c r="O162" s="234"/>
      <c r="P162" s="234"/>
      <c r="Q162" s="234"/>
      <c r="R162" s="234"/>
      <c r="S162" s="234"/>
      <c r="T162" s="235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6" t="s">
        <v>127</v>
      </c>
      <c r="AU162" s="236" t="s">
        <v>80</v>
      </c>
      <c r="AV162" s="13" t="s">
        <v>80</v>
      </c>
      <c r="AW162" s="13" t="s">
        <v>32</v>
      </c>
      <c r="AX162" s="13" t="s">
        <v>70</v>
      </c>
      <c r="AY162" s="236" t="s">
        <v>116</v>
      </c>
    </row>
    <row r="163" s="13" customFormat="1">
      <c r="A163" s="13"/>
      <c r="B163" s="225"/>
      <c r="C163" s="226"/>
      <c r="D163" s="227" t="s">
        <v>127</v>
      </c>
      <c r="E163" s="228" t="s">
        <v>19</v>
      </c>
      <c r="F163" s="229" t="s">
        <v>208</v>
      </c>
      <c r="G163" s="226"/>
      <c r="H163" s="230">
        <v>11.199999999999999</v>
      </c>
      <c r="I163" s="231"/>
      <c r="J163" s="226"/>
      <c r="K163" s="226"/>
      <c r="L163" s="232"/>
      <c r="M163" s="233"/>
      <c r="N163" s="234"/>
      <c r="O163" s="234"/>
      <c r="P163" s="234"/>
      <c r="Q163" s="234"/>
      <c r="R163" s="234"/>
      <c r="S163" s="234"/>
      <c r="T163" s="23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6" t="s">
        <v>127</v>
      </c>
      <c r="AU163" s="236" t="s">
        <v>80</v>
      </c>
      <c r="AV163" s="13" t="s">
        <v>80</v>
      </c>
      <c r="AW163" s="13" t="s">
        <v>32</v>
      </c>
      <c r="AX163" s="13" t="s">
        <v>70</v>
      </c>
      <c r="AY163" s="236" t="s">
        <v>116</v>
      </c>
    </row>
    <row r="164" s="13" customFormat="1">
      <c r="A164" s="13"/>
      <c r="B164" s="225"/>
      <c r="C164" s="226"/>
      <c r="D164" s="227" t="s">
        <v>127</v>
      </c>
      <c r="E164" s="228" t="s">
        <v>19</v>
      </c>
      <c r="F164" s="229" t="s">
        <v>219</v>
      </c>
      <c r="G164" s="226"/>
      <c r="H164" s="230">
        <v>40</v>
      </c>
      <c r="I164" s="231"/>
      <c r="J164" s="226"/>
      <c r="K164" s="226"/>
      <c r="L164" s="232"/>
      <c r="M164" s="233"/>
      <c r="N164" s="234"/>
      <c r="O164" s="234"/>
      <c r="P164" s="234"/>
      <c r="Q164" s="234"/>
      <c r="R164" s="234"/>
      <c r="S164" s="234"/>
      <c r="T164" s="23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6" t="s">
        <v>127</v>
      </c>
      <c r="AU164" s="236" t="s">
        <v>80</v>
      </c>
      <c r="AV164" s="13" t="s">
        <v>80</v>
      </c>
      <c r="AW164" s="13" t="s">
        <v>32</v>
      </c>
      <c r="AX164" s="13" t="s">
        <v>70</v>
      </c>
      <c r="AY164" s="236" t="s">
        <v>116</v>
      </c>
    </row>
    <row r="165" s="14" customFormat="1">
      <c r="A165" s="14"/>
      <c r="B165" s="237"/>
      <c r="C165" s="238"/>
      <c r="D165" s="227" t="s">
        <v>127</v>
      </c>
      <c r="E165" s="239" t="s">
        <v>19</v>
      </c>
      <c r="F165" s="240" t="s">
        <v>129</v>
      </c>
      <c r="G165" s="238"/>
      <c r="H165" s="241">
        <v>435.91399999999999</v>
      </c>
      <c r="I165" s="242"/>
      <c r="J165" s="238"/>
      <c r="K165" s="238"/>
      <c r="L165" s="243"/>
      <c r="M165" s="244"/>
      <c r="N165" s="245"/>
      <c r="O165" s="245"/>
      <c r="P165" s="245"/>
      <c r="Q165" s="245"/>
      <c r="R165" s="245"/>
      <c r="S165" s="245"/>
      <c r="T165" s="246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7" t="s">
        <v>127</v>
      </c>
      <c r="AU165" s="247" t="s">
        <v>80</v>
      </c>
      <c r="AV165" s="14" t="s">
        <v>123</v>
      </c>
      <c r="AW165" s="14" t="s">
        <v>32</v>
      </c>
      <c r="AX165" s="14" t="s">
        <v>78</v>
      </c>
      <c r="AY165" s="247" t="s">
        <v>116</v>
      </c>
    </row>
    <row r="166" s="2" customFormat="1" ht="24.15" customHeight="1">
      <c r="A166" s="41"/>
      <c r="B166" s="42"/>
      <c r="C166" s="207" t="s">
        <v>220</v>
      </c>
      <c r="D166" s="207" t="s">
        <v>118</v>
      </c>
      <c r="E166" s="208" t="s">
        <v>221</v>
      </c>
      <c r="F166" s="209" t="s">
        <v>222</v>
      </c>
      <c r="G166" s="210" t="s">
        <v>121</v>
      </c>
      <c r="H166" s="211">
        <v>435.91399999999999</v>
      </c>
      <c r="I166" s="212"/>
      <c r="J166" s="213">
        <f>ROUND(I166*H166,2)</f>
        <v>0</v>
      </c>
      <c r="K166" s="209" t="s">
        <v>122</v>
      </c>
      <c r="L166" s="47"/>
      <c r="M166" s="214" t="s">
        <v>19</v>
      </c>
      <c r="N166" s="215" t="s">
        <v>41</v>
      </c>
      <c r="O166" s="87"/>
      <c r="P166" s="216">
        <f>O166*H166</f>
        <v>0</v>
      </c>
      <c r="Q166" s="216">
        <v>0</v>
      </c>
      <c r="R166" s="216">
        <f>Q166*H166</f>
        <v>0</v>
      </c>
      <c r="S166" s="216">
        <v>0</v>
      </c>
      <c r="T166" s="21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18" t="s">
        <v>123</v>
      </c>
      <c r="AT166" s="218" t="s">
        <v>118</v>
      </c>
      <c r="AU166" s="218" t="s">
        <v>80</v>
      </c>
      <c r="AY166" s="20" t="s">
        <v>116</v>
      </c>
      <c r="BE166" s="219">
        <f>IF(N166="základní",J166,0)</f>
        <v>0</v>
      </c>
      <c r="BF166" s="219">
        <f>IF(N166="snížená",J166,0)</f>
        <v>0</v>
      </c>
      <c r="BG166" s="219">
        <f>IF(N166="zákl. přenesená",J166,0)</f>
        <v>0</v>
      </c>
      <c r="BH166" s="219">
        <f>IF(N166="sníž. přenesená",J166,0)</f>
        <v>0</v>
      </c>
      <c r="BI166" s="219">
        <f>IF(N166="nulová",J166,0)</f>
        <v>0</v>
      </c>
      <c r="BJ166" s="20" t="s">
        <v>78</v>
      </c>
      <c r="BK166" s="219">
        <f>ROUND(I166*H166,2)</f>
        <v>0</v>
      </c>
      <c r="BL166" s="20" t="s">
        <v>123</v>
      </c>
      <c r="BM166" s="218" t="s">
        <v>223</v>
      </c>
    </row>
    <row r="167" s="2" customFormat="1">
      <c r="A167" s="41"/>
      <c r="B167" s="42"/>
      <c r="C167" s="43"/>
      <c r="D167" s="220" t="s">
        <v>125</v>
      </c>
      <c r="E167" s="43"/>
      <c r="F167" s="221" t="s">
        <v>224</v>
      </c>
      <c r="G167" s="43"/>
      <c r="H167" s="43"/>
      <c r="I167" s="222"/>
      <c r="J167" s="43"/>
      <c r="K167" s="43"/>
      <c r="L167" s="47"/>
      <c r="M167" s="223"/>
      <c r="N167" s="224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125</v>
      </c>
      <c r="AU167" s="20" t="s">
        <v>80</v>
      </c>
    </row>
    <row r="168" s="2" customFormat="1" ht="37.8" customHeight="1">
      <c r="A168" s="41"/>
      <c r="B168" s="42"/>
      <c r="C168" s="207" t="s">
        <v>225</v>
      </c>
      <c r="D168" s="207" t="s">
        <v>118</v>
      </c>
      <c r="E168" s="208" t="s">
        <v>226</v>
      </c>
      <c r="F168" s="209" t="s">
        <v>227</v>
      </c>
      <c r="G168" s="210" t="s">
        <v>195</v>
      </c>
      <c r="H168" s="211">
        <v>2.6400000000000001</v>
      </c>
      <c r="I168" s="212"/>
      <c r="J168" s="213">
        <f>ROUND(I168*H168,2)</f>
        <v>0</v>
      </c>
      <c r="K168" s="209" t="s">
        <v>122</v>
      </c>
      <c r="L168" s="47"/>
      <c r="M168" s="214" t="s">
        <v>19</v>
      </c>
      <c r="N168" s="215" t="s">
        <v>41</v>
      </c>
      <c r="O168" s="87"/>
      <c r="P168" s="216">
        <f>O168*H168</f>
        <v>0</v>
      </c>
      <c r="Q168" s="216">
        <v>0</v>
      </c>
      <c r="R168" s="216">
        <f>Q168*H168</f>
        <v>0</v>
      </c>
      <c r="S168" s="216">
        <v>0</v>
      </c>
      <c r="T168" s="21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8" t="s">
        <v>123</v>
      </c>
      <c r="AT168" s="218" t="s">
        <v>118</v>
      </c>
      <c r="AU168" s="218" t="s">
        <v>80</v>
      </c>
      <c r="AY168" s="20" t="s">
        <v>116</v>
      </c>
      <c r="BE168" s="219">
        <f>IF(N168="základní",J168,0)</f>
        <v>0</v>
      </c>
      <c r="BF168" s="219">
        <f>IF(N168="snížená",J168,0)</f>
        <v>0</v>
      </c>
      <c r="BG168" s="219">
        <f>IF(N168="zákl. přenesená",J168,0)</f>
        <v>0</v>
      </c>
      <c r="BH168" s="219">
        <f>IF(N168="sníž. přenesená",J168,0)</f>
        <v>0</v>
      </c>
      <c r="BI168" s="219">
        <f>IF(N168="nulová",J168,0)</f>
        <v>0</v>
      </c>
      <c r="BJ168" s="20" t="s">
        <v>78</v>
      </c>
      <c r="BK168" s="219">
        <f>ROUND(I168*H168,2)</f>
        <v>0</v>
      </c>
      <c r="BL168" s="20" t="s">
        <v>123</v>
      </c>
      <c r="BM168" s="218" t="s">
        <v>228</v>
      </c>
    </row>
    <row r="169" s="2" customFormat="1">
      <c r="A169" s="41"/>
      <c r="B169" s="42"/>
      <c r="C169" s="43"/>
      <c r="D169" s="220" t="s">
        <v>125</v>
      </c>
      <c r="E169" s="43"/>
      <c r="F169" s="221" t="s">
        <v>229</v>
      </c>
      <c r="G169" s="43"/>
      <c r="H169" s="43"/>
      <c r="I169" s="222"/>
      <c r="J169" s="43"/>
      <c r="K169" s="43"/>
      <c r="L169" s="47"/>
      <c r="M169" s="223"/>
      <c r="N169" s="224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125</v>
      </c>
      <c r="AU169" s="20" t="s">
        <v>80</v>
      </c>
    </row>
    <row r="170" s="15" customFormat="1">
      <c r="A170" s="15"/>
      <c r="B170" s="248"/>
      <c r="C170" s="249"/>
      <c r="D170" s="227" t="s">
        <v>127</v>
      </c>
      <c r="E170" s="250" t="s">
        <v>19</v>
      </c>
      <c r="F170" s="251" t="s">
        <v>230</v>
      </c>
      <c r="G170" s="249"/>
      <c r="H170" s="250" t="s">
        <v>19</v>
      </c>
      <c r="I170" s="252"/>
      <c r="J170" s="249"/>
      <c r="K170" s="249"/>
      <c r="L170" s="253"/>
      <c r="M170" s="254"/>
      <c r="N170" s="255"/>
      <c r="O170" s="255"/>
      <c r="P170" s="255"/>
      <c r="Q170" s="255"/>
      <c r="R170" s="255"/>
      <c r="S170" s="255"/>
      <c r="T170" s="256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57" t="s">
        <v>127</v>
      </c>
      <c r="AU170" s="257" t="s">
        <v>80</v>
      </c>
      <c r="AV170" s="15" t="s">
        <v>78</v>
      </c>
      <c r="AW170" s="15" t="s">
        <v>32</v>
      </c>
      <c r="AX170" s="15" t="s">
        <v>70</v>
      </c>
      <c r="AY170" s="257" t="s">
        <v>116</v>
      </c>
    </row>
    <row r="171" s="13" customFormat="1">
      <c r="A171" s="13"/>
      <c r="B171" s="225"/>
      <c r="C171" s="226"/>
      <c r="D171" s="227" t="s">
        <v>127</v>
      </c>
      <c r="E171" s="228" t="s">
        <v>19</v>
      </c>
      <c r="F171" s="229" t="s">
        <v>231</v>
      </c>
      <c r="G171" s="226"/>
      <c r="H171" s="230">
        <v>2.6400000000000001</v>
      </c>
      <c r="I171" s="231"/>
      <c r="J171" s="226"/>
      <c r="K171" s="226"/>
      <c r="L171" s="232"/>
      <c r="M171" s="233"/>
      <c r="N171" s="234"/>
      <c r="O171" s="234"/>
      <c r="P171" s="234"/>
      <c r="Q171" s="234"/>
      <c r="R171" s="234"/>
      <c r="S171" s="234"/>
      <c r="T171" s="23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6" t="s">
        <v>127</v>
      </c>
      <c r="AU171" s="236" t="s">
        <v>80</v>
      </c>
      <c r="AV171" s="13" t="s">
        <v>80</v>
      </c>
      <c r="AW171" s="13" t="s">
        <v>32</v>
      </c>
      <c r="AX171" s="13" t="s">
        <v>70</v>
      </c>
      <c r="AY171" s="236" t="s">
        <v>116</v>
      </c>
    </row>
    <row r="172" s="14" customFormat="1">
      <c r="A172" s="14"/>
      <c r="B172" s="237"/>
      <c r="C172" s="238"/>
      <c r="D172" s="227" t="s">
        <v>127</v>
      </c>
      <c r="E172" s="239" t="s">
        <v>19</v>
      </c>
      <c r="F172" s="240" t="s">
        <v>129</v>
      </c>
      <c r="G172" s="238"/>
      <c r="H172" s="241">
        <v>2.6400000000000001</v>
      </c>
      <c r="I172" s="242"/>
      <c r="J172" s="238"/>
      <c r="K172" s="238"/>
      <c r="L172" s="243"/>
      <c r="M172" s="244"/>
      <c r="N172" s="245"/>
      <c r="O172" s="245"/>
      <c r="P172" s="245"/>
      <c r="Q172" s="245"/>
      <c r="R172" s="245"/>
      <c r="S172" s="245"/>
      <c r="T172" s="24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7" t="s">
        <v>127</v>
      </c>
      <c r="AU172" s="247" t="s">
        <v>80</v>
      </c>
      <c r="AV172" s="14" t="s">
        <v>123</v>
      </c>
      <c r="AW172" s="14" t="s">
        <v>32</v>
      </c>
      <c r="AX172" s="14" t="s">
        <v>78</v>
      </c>
      <c r="AY172" s="247" t="s">
        <v>116</v>
      </c>
    </row>
    <row r="173" s="2" customFormat="1" ht="37.8" customHeight="1">
      <c r="A173" s="41"/>
      <c r="B173" s="42"/>
      <c r="C173" s="207" t="s">
        <v>232</v>
      </c>
      <c r="D173" s="207" t="s">
        <v>118</v>
      </c>
      <c r="E173" s="208" t="s">
        <v>233</v>
      </c>
      <c r="F173" s="209" t="s">
        <v>234</v>
      </c>
      <c r="G173" s="210" t="s">
        <v>195</v>
      </c>
      <c r="H173" s="211">
        <v>196.04499999999999</v>
      </c>
      <c r="I173" s="212"/>
      <c r="J173" s="213">
        <f>ROUND(I173*H173,2)</f>
        <v>0</v>
      </c>
      <c r="K173" s="209" t="s">
        <v>122</v>
      </c>
      <c r="L173" s="47"/>
      <c r="M173" s="214" t="s">
        <v>19</v>
      </c>
      <c r="N173" s="215" t="s">
        <v>41</v>
      </c>
      <c r="O173" s="87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18" t="s">
        <v>123</v>
      </c>
      <c r="AT173" s="218" t="s">
        <v>118</v>
      </c>
      <c r="AU173" s="218" t="s">
        <v>80</v>
      </c>
      <c r="AY173" s="20" t="s">
        <v>116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20" t="s">
        <v>78</v>
      </c>
      <c r="BK173" s="219">
        <f>ROUND(I173*H173,2)</f>
        <v>0</v>
      </c>
      <c r="BL173" s="20" t="s">
        <v>123</v>
      </c>
      <c r="BM173" s="218" t="s">
        <v>235</v>
      </c>
    </row>
    <row r="174" s="2" customFormat="1">
      <c r="A174" s="41"/>
      <c r="B174" s="42"/>
      <c r="C174" s="43"/>
      <c r="D174" s="220" t="s">
        <v>125</v>
      </c>
      <c r="E174" s="43"/>
      <c r="F174" s="221" t="s">
        <v>236</v>
      </c>
      <c r="G174" s="43"/>
      <c r="H174" s="43"/>
      <c r="I174" s="222"/>
      <c r="J174" s="43"/>
      <c r="K174" s="43"/>
      <c r="L174" s="47"/>
      <c r="M174" s="223"/>
      <c r="N174" s="224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20" t="s">
        <v>125</v>
      </c>
      <c r="AU174" s="20" t="s">
        <v>80</v>
      </c>
    </row>
    <row r="175" s="15" customFormat="1">
      <c r="A175" s="15"/>
      <c r="B175" s="248"/>
      <c r="C175" s="249"/>
      <c r="D175" s="227" t="s">
        <v>127</v>
      </c>
      <c r="E175" s="250" t="s">
        <v>19</v>
      </c>
      <c r="F175" s="251" t="s">
        <v>237</v>
      </c>
      <c r="G175" s="249"/>
      <c r="H175" s="250" t="s">
        <v>19</v>
      </c>
      <c r="I175" s="252"/>
      <c r="J175" s="249"/>
      <c r="K175" s="249"/>
      <c r="L175" s="253"/>
      <c r="M175" s="254"/>
      <c r="N175" s="255"/>
      <c r="O175" s="255"/>
      <c r="P175" s="255"/>
      <c r="Q175" s="255"/>
      <c r="R175" s="255"/>
      <c r="S175" s="255"/>
      <c r="T175" s="256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57" t="s">
        <v>127</v>
      </c>
      <c r="AU175" s="257" t="s">
        <v>80</v>
      </c>
      <c r="AV175" s="15" t="s">
        <v>78</v>
      </c>
      <c r="AW175" s="15" t="s">
        <v>32</v>
      </c>
      <c r="AX175" s="15" t="s">
        <v>70</v>
      </c>
      <c r="AY175" s="257" t="s">
        <v>116</v>
      </c>
    </row>
    <row r="176" s="15" customFormat="1">
      <c r="A176" s="15"/>
      <c r="B176" s="248"/>
      <c r="C176" s="249"/>
      <c r="D176" s="227" t="s">
        <v>127</v>
      </c>
      <c r="E176" s="250" t="s">
        <v>19</v>
      </c>
      <c r="F176" s="251" t="s">
        <v>204</v>
      </c>
      <c r="G176" s="249"/>
      <c r="H176" s="250" t="s">
        <v>19</v>
      </c>
      <c r="I176" s="252"/>
      <c r="J176" s="249"/>
      <c r="K176" s="249"/>
      <c r="L176" s="253"/>
      <c r="M176" s="254"/>
      <c r="N176" s="255"/>
      <c r="O176" s="255"/>
      <c r="P176" s="255"/>
      <c r="Q176" s="255"/>
      <c r="R176" s="255"/>
      <c r="S176" s="255"/>
      <c r="T176" s="256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57" t="s">
        <v>127</v>
      </c>
      <c r="AU176" s="257" t="s">
        <v>80</v>
      </c>
      <c r="AV176" s="15" t="s">
        <v>78</v>
      </c>
      <c r="AW176" s="15" t="s">
        <v>32</v>
      </c>
      <c r="AX176" s="15" t="s">
        <v>70</v>
      </c>
      <c r="AY176" s="257" t="s">
        <v>116</v>
      </c>
    </row>
    <row r="177" s="13" customFormat="1">
      <c r="A177" s="13"/>
      <c r="B177" s="225"/>
      <c r="C177" s="226"/>
      <c r="D177" s="227" t="s">
        <v>127</v>
      </c>
      <c r="E177" s="228" t="s">
        <v>19</v>
      </c>
      <c r="F177" s="229" t="s">
        <v>205</v>
      </c>
      <c r="G177" s="226"/>
      <c r="H177" s="230">
        <v>211.59299999999999</v>
      </c>
      <c r="I177" s="231"/>
      <c r="J177" s="226"/>
      <c r="K177" s="226"/>
      <c r="L177" s="232"/>
      <c r="M177" s="233"/>
      <c r="N177" s="234"/>
      <c r="O177" s="234"/>
      <c r="P177" s="234"/>
      <c r="Q177" s="234"/>
      <c r="R177" s="234"/>
      <c r="S177" s="234"/>
      <c r="T177" s="235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6" t="s">
        <v>127</v>
      </c>
      <c r="AU177" s="236" t="s">
        <v>80</v>
      </c>
      <c r="AV177" s="13" t="s">
        <v>80</v>
      </c>
      <c r="AW177" s="13" t="s">
        <v>32</v>
      </c>
      <c r="AX177" s="13" t="s">
        <v>70</v>
      </c>
      <c r="AY177" s="236" t="s">
        <v>116</v>
      </c>
    </row>
    <row r="178" s="15" customFormat="1">
      <c r="A178" s="15"/>
      <c r="B178" s="248"/>
      <c r="C178" s="249"/>
      <c r="D178" s="227" t="s">
        <v>127</v>
      </c>
      <c r="E178" s="250" t="s">
        <v>19</v>
      </c>
      <c r="F178" s="251" t="s">
        <v>206</v>
      </c>
      <c r="G178" s="249"/>
      <c r="H178" s="250" t="s">
        <v>19</v>
      </c>
      <c r="I178" s="252"/>
      <c r="J178" s="249"/>
      <c r="K178" s="249"/>
      <c r="L178" s="253"/>
      <c r="M178" s="254"/>
      <c r="N178" s="255"/>
      <c r="O178" s="255"/>
      <c r="P178" s="255"/>
      <c r="Q178" s="255"/>
      <c r="R178" s="255"/>
      <c r="S178" s="255"/>
      <c r="T178" s="256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57" t="s">
        <v>127</v>
      </c>
      <c r="AU178" s="257" t="s">
        <v>80</v>
      </c>
      <c r="AV178" s="15" t="s">
        <v>78</v>
      </c>
      <c r="AW178" s="15" t="s">
        <v>32</v>
      </c>
      <c r="AX178" s="15" t="s">
        <v>70</v>
      </c>
      <c r="AY178" s="257" t="s">
        <v>116</v>
      </c>
    </row>
    <row r="179" s="13" customFormat="1">
      <c r="A179" s="13"/>
      <c r="B179" s="225"/>
      <c r="C179" s="226"/>
      <c r="D179" s="227" t="s">
        <v>127</v>
      </c>
      <c r="E179" s="228" t="s">
        <v>19</v>
      </c>
      <c r="F179" s="229" t="s">
        <v>207</v>
      </c>
      <c r="G179" s="226"/>
      <c r="H179" s="230">
        <v>-42.107999999999997</v>
      </c>
      <c r="I179" s="231"/>
      <c r="J179" s="226"/>
      <c r="K179" s="226"/>
      <c r="L179" s="232"/>
      <c r="M179" s="233"/>
      <c r="N179" s="234"/>
      <c r="O179" s="234"/>
      <c r="P179" s="234"/>
      <c r="Q179" s="234"/>
      <c r="R179" s="234"/>
      <c r="S179" s="234"/>
      <c r="T179" s="23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6" t="s">
        <v>127</v>
      </c>
      <c r="AU179" s="236" t="s">
        <v>80</v>
      </c>
      <c r="AV179" s="13" t="s">
        <v>80</v>
      </c>
      <c r="AW179" s="13" t="s">
        <v>32</v>
      </c>
      <c r="AX179" s="13" t="s">
        <v>70</v>
      </c>
      <c r="AY179" s="236" t="s">
        <v>116</v>
      </c>
    </row>
    <row r="180" s="13" customFormat="1">
      <c r="A180" s="13"/>
      <c r="B180" s="225"/>
      <c r="C180" s="226"/>
      <c r="D180" s="227" t="s">
        <v>127</v>
      </c>
      <c r="E180" s="228" t="s">
        <v>19</v>
      </c>
      <c r="F180" s="229" t="s">
        <v>208</v>
      </c>
      <c r="G180" s="226"/>
      <c r="H180" s="230">
        <v>11.199999999999999</v>
      </c>
      <c r="I180" s="231"/>
      <c r="J180" s="226"/>
      <c r="K180" s="226"/>
      <c r="L180" s="232"/>
      <c r="M180" s="233"/>
      <c r="N180" s="234"/>
      <c r="O180" s="234"/>
      <c r="P180" s="234"/>
      <c r="Q180" s="234"/>
      <c r="R180" s="234"/>
      <c r="S180" s="234"/>
      <c r="T180" s="23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6" t="s">
        <v>127</v>
      </c>
      <c r="AU180" s="236" t="s">
        <v>80</v>
      </c>
      <c r="AV180" s="13" t="s">
        <v>80</v>
      </c>
      <c r="AW180" s="13" t="s">
        <v>32</v>
      </c>
      <c r="AX180" s="13" t="s">
        <v>70</v>
      </c>
      <c r="AY180" s="236" t="s">
        <v>116</v>
      </c>
    </row>
    <row r="181" s="15" customFormat="1">
      <c r="A181" s="15"/>
      <c r="B181" s="248"/>
      <c r="C181" s="249"/>
      <c r="D181" s="227" t="s">
        <v>127</v>
      </c>
      <c r="E181" s="250" t="s">
        <v>19</v>
      </c>
      <c r="F181" s="251" t="s">
        <v>206</v>
      </c>
      <c r="G181" s="249"/>
      <c r="H181" s="250" t="s">
        <v>19</v>
      </c>
      <c r="I181" s="252"/>
      <c r="J181" s="249"/>
      <c r="K181" s="249"/>
      <c r="L181" s="253"/>
      <c r="M181" s="254"/>
      <c r="N181" s="255"/>
      <c r="O181" s="255"/>
      <c r="P181" s="255"/>
      <c r="Q181" s="255"/>
      <c r="R181" s="255"/>
      <c r="S181" s="255"/>
      <c r="T181" s="256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57" t="s">
        <v>127</v>
      </c>
      <c r="AU181" s="257" t="s">
        <v>80</v>
      </c>
      <c r="AV181" s="15" t="s">
        <v>78</v>
      </c>
      <c r="AW181" s="15" t="s">
        <v>32</v>
      </c>
      <c r="AX181" s="15" t="s">
        <v>70</v>
      </c>
      <c r="AY181" s="257" t="s">
        <v>116</v>
      </c>
    </row>
    <row r="182" s="13" customFormat="1">
      <c r="A182" s="13"/>
      <c r="B182" s="225"/>
      <c r="C182" s="226"/>
      <c r="D182" s="227" t="s">
        <v>127</v>
      </c>
      <c r="E182" s="228" t="s">
        <v>19</v>
      </c>
      <c r="F182" s="229" t="s">
        <v>209</v>
      </c>
      <c r="G182" s="226"/>
      <c r="H182" s="230">
        <v>-2.2400000000000002</v>
      </c>
      <c r="I182" s="231"/>
      <c r="J182" s="226"/>
      <c r="K182" s="226"/>
      <c r="L182" s="232"/>
      <c r="M182" s="233"/>
      <c r="N182" s="234"/>
      <c r="O182" s="234"/>
      <c r="P182" s="234"/>
      <c r="Q182" s="234"/>
      <c r="R182" s="234"/>
      <c r="S182" s="234"/>
      <c r="T182" s="23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6" t="s">
        <v>127</v>
      </c>
      <c r="AU182" s="236" t="s">
        <v>80</v>
      </c>
      <c r="AV182" s="13" t="s">
        <v>80</v>
      </c>
      <c r="AW182" s="13" t="s">
        <v>32</v>
      </c>
      <c r="AX182" s="13" t="s">
        <v>70</v>
      </c>
      <c r="AY182" s="236" t="s">
        <v>116</v>
      </c>
    </row>
    <row r="183" s="16" customFormat="1">
      <c r="A183" s="16"/>
      <c r="B183" s="258"/>
      <c r="C183" s="259"/>
      <c r="D183" s="227" t="s">
        <v>127</v>
      </c>
      <c r="E183" s="260" t="s">
        <v>19</v>
      </c>
      <c r="F183" s="261" t="s">
        <v>210</v>
      </c>
      <c r="G183" s="259"/>
      <c r="H183" s="262">
        <v>178.44499999999997</v>
      </c>
      <c r="I183" s="263"/>
      <c r="J183" s="259"/>
      <c r="K183" s="259"/>
      <c r="L183" s="264"/>
      <c r="M183" s="265"/>
      <c r="N183" s="266"/>
      <c r="O183" s="266"/>
      <c r="P183" s="266"/>
      <c r="Q183" s="266"/>
      <c r="R183" s="266"/>
      <c r="S183" s="266"/>
      <c r="T183" s="267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T183" s="268" t="s">
        <v>127</v>
      </c>
      <c r="AU183" s="268" t="s">
        <v>80</v>
      </c>
      <c r="AV183" s="16" t="s">
        <v>135</v>
      </c>
      <c r="AW183" s="16" t="s">
        <v>32</v>
      </c>
      <c r="AX183" s="16" t="s">
        <v>70</v>
      </c>
      <c r="AY183" s="268" t="s">
        <v>116</v>
      </c>
    </row>
    <row r="184" s="13" customFormat="1">
      <c r="A184" s="13"/>
      <c r="B184" s="225"/>
      <c r="C184" s="226"/>
      <c r="D184" s="227" t="s">
        <v>127</v>
      </c>
      <c r="E184" s="228" t="s">
        <v>19</v>
      </c>
      <c r="F184" s="229" t="s">
        <v>211</v>
      </c>
      <c r="G184" s="226"/>
      <c r="H184" s="230">
        <v>22</v>
      </c>
      <c r="I184" s="231"/>
      <c r="J184" s="226"/>
      <c r="K184" s="226"/>
      <c r="L184" s="232"/>
      <c r="M184" s="233"/>
      <c r="N184" s="234"/>
      <c r="O184" s="234"/>
      <c r="P184" s="234"/>
      <c r="Q184" s="234"/>
      <c r="R184" s="234"/>
      <c r="S184" s="234"/>
      <c r="T184" s="235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6" t="s">
        <v>127</v>
      </c>
      <c r="AU184" s="236" t="s">
        <v>80</v>
      </c>
      <c r="AV184" s="13" t="s">
        <v>80</v>
      </c>
      <c r="AW184" s="13" t="s">
        <v>32</v>
      </c>
      <c r="AX184" s="13" t="s">
        <v>70</v>
      </c>
      <c r="AY184" s="236" t="s">
        <v>116</v>
      </c>
    </row>
    <row r="185" s="15" customFormat="1">
      <c r="A185" s="15"/>
      <c r="B185" s="248"/>
      <c r="C185" s="249"/>
      <c r="D185" s="227" t="s">
        <v>127</v>
      </c>
      <c r="E185" s="250" t="s">
        <v>19</v>
      </c>
      <c r="F185" s="251" t="s">
        <v>206</v>
      </c>
      <c r="G185" s="249"/>
      <c r="H185" s="250" t="s">
        <v>19</v>
      </c>
      <c r="I185" s="252"/>
      <c r="J185" s="249"/>
      <c r="K185" s="249"/>
      <c r="L185" s="253"/>
      <c r="M185" s="254"/>
      <c r="N185" s="255"/>
      <c r="O185" s="255"/>
      <c r="P185" s="255"/>
      <c r="Q185" s="255"/>
      <c r="R185" s="255"/>
      <c r="S185" s="255"/>
      <c r="T185" s="256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57" t="s">
        <v>127</v>
      </c>
      <c r="AU185" s="257" t="s">
        <v>80</v>
      </c>
      <c r="AV185" s="15" t="s">
        <v>78</v>
      </c>
      <c r="AW185" s="15" t="s">
        <v>32</v>
      </c>
      <c r="AX185" s="15" t="s">
        <v>70</v>
      </c>
      <c r="AY185" s="257" t="s">
        <v>116</v>
      </c>
    </row>
    <row r="186" s="13" customFormat="1">
      <c r="A186" s="13"/>
      <c r="B186" s="225"/>
      <c r="C186" s="226"/>
      <c r="D186" s="227" t="s">
        <v>127</v>
      </c>
      <c r="E186" s="228" t="s">
        <v>19</v>
      </c>
      <c r="F186" s="229" t="s">
        <v>212</v>
      </c>
      <c r="G186" s="226"/>
      <c r="H186" s="230">
        <v>-4.4000000000000004</v>
      </c>
      <c r="I186" s="231"/>
      <c r="J186" s="226"/>
      <c r="K186" s="226"/>
      <c r="L186" s="232"/>
      <c r="M186" s="233"/>
      <c r="N186" s="234"/>
      <c r="O186" s="234"/>
      <c r="P186" s="234"/>
      <c r="Q186" s="234"/>
      <c r="R186" s="234"/>
      <c r="S186" s="234"/>
      <c r="T186" s="23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6" t="s">
        <v>127</v>
      </c>
      <c r="AU186" s="236" t="s">
        <v>80</v>
      </c>
      <c r="AV186" s="13" t="s">
        <v>80</v>
      </c>
      <c r="AW186" s="13" t="s">
        <v>32</v>
      </c>
      <c r="AX186" s="13" t="s">
        <v>70</v>
      </c>
      <c r="AY186" s="236" t="s">
        <v>116</v>
      </c>
    </row>
    <row r="187" s="16" customFormat="1">
      <c r="A187" s="16"/>
      <c r="B187" s="258"/>
      <c r="C187" s="259"/>
      <c r="D187" s="227" t="s">
        <v>127</v>
      </c>
      <c r="E187" s="260" t="s">
        <v>19</v>
      </c>
      <c r="F187" s="261" t="s">
        <v>210</v>
      </c>
      <c r="G187" s="259"/>
      <c r="H187" s="262">
        <v>17.600000000000001</v>
      </c>
      <c r="I187" s="263"/>
      <c r="J187" s="259"/>
      <c r="K187" s="259"/>
      <c r="L187" s="264"/>
      <c r="M187" s="265"/>
      <c r="N187" s="266"/>
      <c r="O187" s="266"/>
      <c r="P187" s="266"/>
      <c r="Q187" s="266"/>
      <c r="R187" s="266"/>
      <c r="S187" s="266"/>
      <c r="T187" s="267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T187" s="268" t="s">
        <v>127</v>
      </c>
      <c r="AU187" s="268" t="s">
        <v>80</v>
      </c>
      <c r="AV187" s="16" t="s">
        <v>135</v>
      </c>
      <c r="AW187" s="16" t="s">
        <v>32</v>
      </c>
      <c r="AX187" s="16" t="s">
        <v>70</v>
      </c>
      <c r="AY187" s="268" t="s">
        <v>116</v>
      </c>
    </row>
    <row r="188" s="14" customFormat="1">
      <c r="A188" s="14"/>
      <c r="B188" s="237"/>
      <c r="C188" s="238"/>
      <c r="D188" s="227" t="s">
        <v>127</v>
      </c>
      <c r="E188" s="239" t="s">
        <v>19</v>
      </c>
      <c r="F188" s="240" t="s">
        <v>129</v>
      </c>
      <c r="G188" s="238"/>
      <c r="H188" s="241">
        <v>196.04499999999996</v>
      </c>
      <c r="I188" s="242"/>
      <c r="J188" s="238"/>
      <c r="K188" s="238"/>
      <c r="L188" s="243"/>
      <c r="M188" s="244"/>
      <c r="N188" s="245"/>
      <c r="O188" s="245"/>
      <c r="P188" s="245"/>
      <c r="Q188" s="245"/>
      <c r="R188" s="245"/>
      <c r="S188" s="245"/>
      <c r="T188" s="246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7" t="s">
        <v>127</v>
      </c>
      <c r="AU188" s="247" t="s">
        <v>80</v>
      </c>
      <c r="AV188" s="14" t="s">
        <v>123</v>
      </c>
      <c r="AW188" s="14" t="s">
        <v>32</v>
      </c>
      <c r="AX188" s="14" t="s">
        <v>78</v>
      </c>
      <c r="AY188" s="247" t="s">
        <v>116</v>
      </c>
    </row>
    <row r="189" s="2" customFormat="1" ht="24.15" customHeight="1">
      <c r="A189" s="41"/>
      <c r="B189" s="42"/>
      <c r="C189" s="207" t="s">
        <v>238</v>
      </c>
      <c r="D189" s="207" t="s">
        <v>118</v>
      </c>
      <c r="E189" s="208" t="s">
        <v>239</v>
      </c>
      <c r="F189" s="209" t="s">
        <v>240</v>
      </c>
      <c r="G189" s="210" t="s">
        <v>195</v>
      </c>
      <c r="H189" s="211">
        <v>1.3200000000000001</v>
      </c>
      <c r="I189" s="212"/>
      <c r="J189" s="213">
        <f>ROUND(I189*H189,2)</f>
        <v>0</v>
      </c>
      <c r="K189" s="209" t="s">
        <v>122</v>
      </c>
      <c r="L189" s="47"/>
      <c r="M189" s="214" t="s">
        <v>19</v>
      </c>
      <c r="N189" s="215" t="s">
        <v>41</v>
      </c>
      <c r="O189" s="87"/>
      <c r="P189" s="216">
        <f>O189*H189</f>
        <v>0</v>
      </c>
      <c r="Q189" s="216">
        <v>0</v>
      </c>
      <c r="R189" s="216">
        <f>Q189*H189</f>
        <v>0</v>
      </c>
      <c r="S189" s="216">
        <v>0</v>
      </c>
      <c r="T189" s="217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18" t="s">
        <v>123</v>
      </c>
      <c r="AT189" s="218" t="s">
        <v>118</v>
      </c>
      <c r="AU189" s="218" t="s">
        <v>80</v>
      </c>
      <c r="AY189" s="20" t="s">
        <v>116</v>
      </c>
      <c r="BE189" s="219">
        <f>IF(N189="základní",J189,0)</f>
        <v>0</v>
      </c>
      <c r="BF189" s="219">
        <f>IF(N189="snížená",J189,0)</f>
        <v>0</v>
      </c>
      <c r="BG189" s="219">
        <f>IF(N189="zákl. přenesená",J189,0)</f>
        <v>0</v>
      </c>
      <c r="BH189" s="219">
        <f>IF(N189="sníž. přenesená",J189,0)</f>
        <v>0</v>
      </c>
      <c r="BI189" s="219">
        <f>IF(N189="nulová",J189,0)</f>
        <v>0</v>
      </c>
      <c r="BJ189" s="20" t="s">
        <v>78</v>
      </c>
      <c r="BK189" s="219">
        <f>ROUND(I189*H189,2)</f>
        <v>0</v>
      </c>
      <c r="BL189" s="20" t="s">
        <v>123</v>
      </c>
      <c r="BM189" s="218" t="s">
        <v>241</v>
      </c>
    </row>
    <row r="190" s="2" customFormat="1">
      <c r="A190" s="41"/>
      <c r="B190" s="42"/>
      <c r="C190" s="43"/>
      <c r="D190" s="220" t="s">
        <v>125</v>
      </c>
      <c r="E190" s="43"/>
      <c r="F190" s="221" t="s">
        <v>242</v>
      </c>
      <c r="G190" s="43"/>
      <c r="H190" s="43"/>
      <c r="I190" s="222"/>
      <c r="J190" s="43"/>
      <c r="K190" s="43"/>
      <c r="L190" s="47"/>
      <c r="M190" s="223"/>
      <c r="N190" s="224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125</v>
      </c>
      <c r="AU190" s="20" t="s">
        <v>80</v>
      </c>
    </row>
    <row r="191" s="15" customFormat="1">
      <c r="A191" s="15"/>
      <c r="B191" s="248"/>
      <c r="C191" s="249"/>
      <c r="D191" s="227" t="s">
        <v>127</v>
      </c>
      <c r="E191" s="250" t="s">
        <v>19</v>
      </c>
      <c r="F191" s="251" t="s">
        <v>230</v>
      </c>
      <c r="G191" s="249"/>
      <c r="H191" s="250" t="s">
        <v>19</v>
      </c>
      <c r="I191" s="252"/>
      <c r="J191" s="249"/>
      <c r="K191" s="249"/>
      <c r="L191" s="253"/>
      <c r="M191" s="254"/>
      <c r="N191" s="255"/>
      <c r="O191" s="255"/>
      <c r="P191" s="255"/>
      <c r="Q191" s="255"/>
      <c r="R191" s="255"/>
      <c r="S191" s="255"/>
      <c r="T191" s="256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57" t="s">
        <v>127</v>
      </c>
      <c r="AU191" s="257" t="s">
        <v>80</v>
      </c>
      <c r="AV191" s="15" t="s">
        <v>78</v>
      </c>
      <c r="AW191" s="15" t="s">
        <v>32</v>
      </c>
      <c r="AX191" s="15" t="s">
        <v>70</v>
      </c>
      <c r="AY191" s="257" t="s">
        <v>116</v>
      </c>
    </row>
    <row r="192" s="13" customFormat="1">
      <c r="A192" s="13"/>
      <c r="B192" s="225"/>
      <c r="C192" s="226"/>
      <c r="D192" s="227" t="s">
        <v>127</v>
      </c>
      <c r="E192" s="228" t="s">
        <v>19</v>
      </c>
      <c r="F192" s="229" t="s">
        <v>243</v>
      </c>
      <c r="G192" s="226"/>
      <c r="H192" s="230">
        <v>1.3200000000000001</v>
      </c>
      <c r="I192" s="231"/>
      <c r="J192" s="226"/>
      <c r="K192" s="226"/>
      <c r="L192" s="232"/>
      <c r="M192" s="233"/>
      <c r="N192" s="234"/>
      <c r="O192" s="234"/>
      <c r="P192" s="234"/>
      <c r="Q192" s="234"/>
      <c r="R192" s="234"/>
      <c r="S192" s="234"/>
      <c r="T192" s="23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6" t="s">
        <v>127</v>
      </c>
      <c r="AU192" s="236" t="s">
        <v>80</v>
      </c>
      <c r="AV192" s="13" t="s">
        <v>80</v>
      </c>
      <c r="AW192" s="13" t="s">
        <v>32</v>
      </c>
      <c r="AX192" s="13" t="s">
        <v>70</v>
      </c>
      <c r="AY192" s="236" t="s">
        <v>116</v>
      </c>
    </row>
    <row r="193" s="14" customFormat="1">
      <c r="A193" s="14"/>
      <c r="B193" s="237"/>
      <c r="C193" s="238"/>
      <c r="D193" s="227" t="s">
        <v>127</v>
      </c>
      <c r="E193" s="239" t="s">
        <v>19</v>
      </c>
      <c r="F193" s="240" t="s">
        <v>129</v>
      </c>
      <c r="G193" s="238"/>
      <c r="H193" s="241">
        <v>1.3200000000000001</v>
      </c>
      <c r="I193" s="242"/>
      <c r="J193" s="238"/>
      <c r="K193" s="238"/>
      <c r="L193" s="243"/>
      <c r="M193" s="244"/>
      <c r="N193" s="245"/>
      <c r="O193" s="245"/>
      <c r="P193" s="245"/>
      <c r="Q193" s="245"/>
      <c r="R193" s="245"/>
      <c r="S193" s="245"/>
      <c r="T193" s="246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7" t="s">
        <v>127</v>
      </c>
      <c r="AU193" s="247" t="s">
        <v>80</v>
      </c>
      <c r="AV193" s="14" t="s">
        <v>123</v>
      </c>
      <c r="AW193" s="14" t="s">
        <v>32</v>
      </c>
      <c r="AX193" s="14" t="s">
        <v>78</v>
      </c>
      <c r="AY193" s="247" t="s">
        <v>116</v>
      </c>
    </row>
    <row r="194" s="2" customFormat="1" ht="24.15" customHeight="1">
      <c r="A194" s="41"/>
      <c r="B194" s="42"/>
      <c r="C194" s="207" t="s">
        <v>244</v>
      </c>
      <c r="D194" s="207" t="s">
        <v>118</v>
      </c>
      <c r="E194" s="208" t="s">
        <v>245</v>
      </c>
      <c r="F194" s="209" t="s">
        <v>246</v>
      </c>
      <c r="G194" s="210" t="s">
        <v>247</v>
      </c>
      <c r="H194" s="211">
        <v>392.08999999999998</v>
      </c>
      <c r="I194" s="212"/>
      <c r="J194" s="213">
        <f>ROUND(I194*H194,2)</f>
        <v>0</v>
      </c>
      <c r="K194" s="209" t="s">
        <v>122</v>
      </c>
      <c r="L194" s="47"/>
      <c r="M194" s="214" t="s">
        <v>19</v>
      </c>
      <c r="N194" s="215" t="s">
        <v>41</v>
      </c>
      <c r="O194" s="87"/>
      <c r="P194" s="216">
        <f>O194*H194</f>
        <v>0</v>
      </c>
      <c r="Q194" s="216">
        <v>0</v>
      </c>
      <c r="R194" s="216">
        <f>Q194*H194</f>
        <v>0</v>
      </c>
      <c r="S194" s="216">
        <v>0</v>
      </c>
      <c r="T194" s="217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18" t="s">
        <v>123</v>
      </c>
      <c r="AT194" s="218" t="s">
        <v>118</v>
      </c>
      <c r="AU194" s="218" t="s">
        <v>80</v>
      </c>
      <c r="AY194" s="20" t="s">
        <v>116</v>
      </c>
      <c r="BE194" s="219">
        <f>IF(N194="základní",J194,0)</f>
        <v>0</v>
      </c>
      <c r="BF194" s="219">
        <f>IF(N194="snížená",J194,0)</f>
        <v>0</v>
      </c>
      <c r="BG194" s="219">
        <f>IF(N194="zákl. přenesená",J194,0)</f>
        <v>0</v>
      </c>
      <c r="BH194" s="219">
        <f>IF(N194="sníž. přenesená",J194,0)</f>
        <v>0</v>
      </c>
      <c r="BI194" s="219">
        <f>IF(N194="nulová",J194,0)</f>
        <v>0</v>
      </c>
      <c r="BJ194" s="20" t="s">
        <v>78</v>
      </c>
      <c r="BK194" s="219">
        <f>ROUND(I194*H194,2)</f>
        <v>0</v>
      </c>
      <c r="BL194" s="20" t="s">
        <v>123</v>
      </c>
      <c r="BM194" s="218" t="s">
        <v>248</v>
      </c>
    </row>
    <row r="195" s="2" customFormat="1">
      <c r="A195" s="41"/>
      <c r="B195" s="42"/>
      <c r="C195" s="43"/>
      <c r="D195" s="220" t="s">
        <v>125</v>
      </c>
      <c r="E195" s="43"/>
      <c r="F195" s="221" t="s">
        <v>249</v>
      </c>
      <c r="G195" s="43"/>
      <c r="H195" s="43"/>
      <c r="I195" s="222"/>
      <c r="J195" s="43"/>
      <c r="K195" s="43"/>
      <c r="L195" s="47"/>
      <c r="M195" s="223"/>
      <c r="N195" s="224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20" t="s">
        <v>125</v>
      </c>
      <c r="AU195" s="20" t="s">
        <v>80</v>
      </c>
    </row>
    <row r="196" s="15" customFormat="1">
      <c r="A196" s="15"/>
      <c r="B196" s="248"/>
      <c r="C196" s="249"/>
      <c r="D196" s="227" t="s">
        <v>127</v>
      </c>
      <c r="E196" s="250" t="s">
        <v>19</v>
      </c>
      <c r="F196" s="251" t="s">
        <v>237</v>
      </c>
      <c r="G196" s="249"/>
      <c r="H196" s="250" t="s">
        <v>19</v>
      </c>
      <c r="I196" s="252"/>
      <c r="J196" s="249"/>
      <c r="K196" s="249"/>
      <c r="L196" s="253"/>
      <c r="M196" s="254"/>
      <c r="N196" s="255"/>
      <c r="O196" s="255"/>
      <c r="P196" s="255"/>
      <c r="Q196" s="255"/>
      <c r="R196" s="255"/>
      <c r="S196" s="255"/>
      <c r="T196" s="256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57" t="s">
        <v>127</v>
      </c>
      <c r="AU196" s="257" t="s">
        <v>80</v>
      </c>
      <c r="AV196" s="15" t="s">
        <v>78</v>
      </c>
      <c r="AW196" s="15" t="s">
        <v>32</v>
      </c>
      <c r="AX196" s="15" t="s">
        <v>70</v>
      </c>
      <c r="AY196" s="257" t="s">
        <v>116</v>
      </c>
    </row>
    <row r="197" s="15" customFormat="1">
      <c r="A197" s="15"/>
      <c r="B197" s="248"/>
      <c r="C197" s="249"/>
      <c r="D197" s="227" t="s">
        <v>127</v>
      </c>
      <c r="E197" s="250" t="s">
        <v>19</v>
      </c>
      <c r="F197" s="251" t="s">
        <v>204</v>
      </c>
      <c r="G197" s="249"/>
      <c r="H197" s="250" t="s">
        <v>19</v>
      </c>
      <c r="I197" s="252"/>
      <c r="J197" s="249"/>
      <c r="K197" s="249"/>
      <c r="L197" s="253"/>
      <c r="M197" s="254"/>
      <c r="N197" s="255"/>
      <c r="O197" s="255"/>
      <c r="P197" s="255"/>
      <c r="Q197" s="255"/>
      <c r="R197" s="255"/>
      <c r="S197" s="255"/>
      <c r="T197" s="256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57" t="s">
        <v>127</v>
      </c>
      <c r="AU197" s="257" t="s">
        <v>80</v>
      </c>
      <c r="AV197" s="15" t="s">
        <v>78</v>
      </c>
      <c r="AW197" s="15" t="s">
        <v>32</v>
      </c>
      <c r="AX197" s="15" t="s">
        <v>70</v>
      </c>
      <c r="AY197" s="257" t="s">
        <v>116</v>
      </c>
    </row>
    <row r="198" s="13" customFormat="1">
      <c r="A198" s="13"/>
      <c r="B198" s="225"/>
      <c r="C198" s="226"/>
      <c r="D198" s="227" t="s">
        <v>127</v>
      </c>
      <c r="E198" s="228" t="s">
        <v>19</v>
      </c>
      <c r="F198" s="229" t="s">
        <v>205</v>
      </c>
      <c r="G198" s="226"/>
      <c r="H198" s="230">
        <v>211.59299999999999</v>
      </c>
      <c r="I198" s="231"/>
      <c r="J198" s="226"/>
      <c r="K198" s="226"/>
      <c r="L198" s="232"/>
      <c r="M198" s="233"/>
      <c r="N198" s="234"/>
      <c r="O198" s="234"/>
      <c r="P198" s="234"/>
      <c r="Q198" s="234"/>
      <c r="R198" s="234"/>
      <c r="S198" s="234"/>
      <c r="T198" s="23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6" t="s">
        <v>127</v>
      </c>
      <c r="AU198" s="236" t="s">
        <v>80</v>
      </c>
      <c r="AV198" s="13" t="s">
        <v>80</v>
      </c>
      <c r="AW198" s="13" t="s">
        <v>32</v>
      </c>
      <c r="AX198" s="13" t="s">
        <v>70</v>
      </c>
      <c r="AY198" s="236" t="s">
        <v>116</v>
      </c>
    </row>
    <row r="199" s="15" customFormat="1">
      <c r="A199" s="15"/>
      <c r="B199" s="248"/>
      <c r="C199" s="249"/>
      <c r="D199" s="227" t="s">
        <v>127</v>
      </c>
      <c r="E199" s="250" t="s">
        <v>19</v>
      </c>
      <c r="F199" s="251" t="s">
        <v>206</v>
      </c>
      <c r="G199" s="249"/>
      <c r="H199" s="250" t="s">
        <v>19</v>
      </c>
      <c r="I199" s="252"/>
      <c r="J199" s="249"/>
      <c r="K199" s="249"/>
      <c r="L199" s="253"/>
      <c r="M199" s="254"/>
      <c r="N199" s="255"/>
      <c r="O199" s="255"/>
      <c r="P199" s="255"/>
      <c r="Q199" s="255"/>
      <c r="R199" s="255"/>
      <c r="S199" s="255"/>
      <c r="T199" s="256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57" t="s">
        <v>127</v>
      </c>
      <c r="AU199" s="257" t="s">
        <v>80</v>
      </c>
      <c r="AV199" s="15" t="s">
        <v>78</v>
      </c>
      <c r="AW199" s="15" t="s">
        <v>32</v>
      </c>
      <c r="AX199" s="15" t="s">
        <v>70</v>
      </c>
      <c r="AY199" s="257" t="s">
        <v>116</v>
      </c>
    </row>
    <row r="200" s="13" customFormat="1">
      <c r="A200" s="13"/>
      <c r="B200" s="225"/>
      <c r="C200" s="226"/>
      <c r="D200" s="227" t="s">
        <v>127</v>
      </c>
      <c r="E200" s="228" t="s">
        <v>19</v>
      </c>
      <c r="F200" s="229" t="s">
        <v>207</v>
      </c>
      <c r="G200" s="226"/>
      <c r="H200" s="230">
        <v>-42.107999999999997</v>
      </c>
      <c r="I200" s="231"/>
      <c r="J200" s="226"/>
      <c r="K200" s="226"/>
      <c r="L200" s="232"/>
      <c r="M200" s="233"/>
      <c r="N200" s="234"/>
      <c r="O200" s="234"/>
      <c r="P200" s="234"/>
      <c r="Q200" s="234"/>
      <c r="R200" s="234"/>
      <c r="S200" s="234"/>
      <c r="T200" s="235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6" t="s">
        <v>127</v>
      </c>
      <c r="AU200" s="236" t="s">
        <v>80</v>
      </c>
      <c r="AV200" s="13" t="s">
        <v>80</v>
      </c>
      <c r="AW200" s="13" t="s">
        <v>32</v>
      </c>
      <c r="AX200" s="13" t="s">
        <v>70</v>
      </c>
      <c r="AY200" s="236" t="s">
        <v>116</v>
      </c>
    </row>
    <row r="201" s="13" customFormat="1">
      <c r="A201" s="13"/>
      <c r="B201" s="225"/>
      <c r="C201" s="226"/>
      <c r="D201" s="227" t="s">
        <v>127</v>
      </c>
      <c r="E201" s="228" t="s">
        <v>19</v>
      </c>
      <c r="F201" s="229" t="s">
        <v>208</v>
      </c>
      <c r="G201" s="226"/>
      <c r="H201" s="230">
        <v>11.199999999999999</v>
      </c>
      <c r="I201" s="231"/>
      <c r="J201" s="226"/>
      <c r="K201" s="226"/>
      <c r="L201" s="232"/>
      <c r="M201" s="233"/>
      <c r="N201" s="234"/>
      <c r="O201" s="234"/>
      <c r="P201" s="234"/>
      <c r="Q201" s="234"/>
      <c r="R201" s="234"/>
      <c r="S201" s="234"/>
      <c r="T201" s="23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6" t="s">
        <v>127</v>
      </c>
      <c r="AU201" s="236" t="s">
        <v>80</v>
      </c>
      <c r="AV201" s="13" t="s">
        <v>80</v>
      </c>
      <c r="AW201" s="13" t="s">
        <v>32</v>
      </c>
      <c r="AX201" s="13" t="s">
        <v>70</v>
      </c>
      <c r="AY201" s="236" t="s">
        <v>116</v>
      </c>
    </row>
    <row r="202" s="15" customFormat="1">
      <c r="A202" s="15"/>
      <c r="B202" s="248"/>
      <c r="C202" s="249"/>
      <c r="D202" s="227" t="s">
        <v>127</v>
      </c>
      <c r="E202" s="250" t="s">
        <v>19</v>
      </c>
      <c r="F202" s="251" t="s">
        <v>206</v>
      </c>
      <c r="G202" s="249"/>
      <c r="H202" s="250" t="s">
        <v>19</v>
      </c>
      <c r="I202" s="252"/>
      <c r="J202" s="249"/>
      <c r="K202" s="249"/>
      <c r="L202" s="253"/>
      <c r="M202" s="254"/>
      <c r="N202" s="255"/>
      <c r="O202" s="255"/>
      <c r="P202" s="255"/>
      <c r="Q202" s="255"/>
      <c r="R202" s="255"/>
      <c r="S202" s="255"/>
      <c r="T202" s="256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57" t="s">
        <v>127</v>
      </c>
      <c r="AU202" s="257" t="s">
        <v>80</v>
      </c>
      <c r="AV202" s="15" t="s">
        <v>78</v>
      </c>
      <c r="AW202" s="15" t="s">
        <v>32</v>
      </c>
      <c r="AX202" s="15" t="s">
        <v>70</v>
      </c>
      <c r="AY202" s="257" t="s">
        <v>116</v>
      </c>
    </row>
    <row r="203" s="13" customFormat="1">
      <c r="A203" s="13"/>
      <c r="B203" s="225"/>
      <c r="C203" s="226"/>
      <c r="D203" s="227" t="s">
        <v>127</v>
      </c>
      <c r="E203" s="228" t="s">
        <v>19</v>
      </c>
      <c r="F203" s="229" t="s">
        <v>209</v>
      </c>
      <c r="G203" s="226"/>
      <c r="H203" s="230">
        <v>-2.2400000000000002</v>
      </c>
      <c r="I203" s="231"/>
      <c r="J203" s="226"/>
      <c r="K203" s="226"/>
      <c r="L203" s="232"/>
      <c r="M203" s="233"/>
      <c r="N203" s="234"/>
      <c r="O203" s="234"/>
      <c r="P203" s="234"/>
      <c r="Q203" s="234"/>
      <c r="R203" s="234"/>
      <c r="S203" s="234"/>
      <c r="T203" s="23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6" t="s">
        <v>127</v>
      </c>
      <c r="AU203" s="236" t="s">
        <v>80</v>
      </c>
      <c r="AV203" s="13" t="s">
        <v>80</v>
      </c>
      <c r="AW203" s="13" t="s">
        <v>32</v>
      </c>
      <c r="AX203" s="13" t="s">
        <v>70</v>
      </c>
      <c r="AY203" s="236" t="s">
        <v>116</v>
      </c>
    </row>
    <row r="204" s="16" customFormat="1">
      <c r="A204" s="16"/>
      <c r="B204" s="258"/>
      <c r="C204" s="259"/>
      <c r="D204" s="227" t="s">
        <v>127</v>
      </c>
      <c r="E204" s="260" t="s">
        <v>19</v>
      </c>
      <c r="F204" s="261" t="s">
        <v>210</v>
      </c>
      <c r="G204" s="259"/>
      <c r="H204" s="262">
        <v>178.44499999999997</v>
      </c>
      <c r="I204" s="263"/>
      <c r="J204" s="259"/>
      <c r="K204" s="259"/>
      <c r="L204" s="264"/>
      <c r="M204" s="265"/>
      <c r="N204" s="266"/>
      <c r="O204" s="266"/>
      <c r="P204" s="266"/>
      <c r="Q204" s="266"/>
      <c r="R204" s="266"/>
      <c r="S204" s="266"/>
      <c r="T204" s="267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T204" s="268" t="s">
        <v>127</v>
      </c>
      <c r="AU204" s="268" t="s">
        <v>80</v>
      </c>
      <c r="AV204" s="16" t="s">
        <v>135</v>
      </c>
      <c r="AW204" s="16" t="s">
        <v>32</v>
      </c>
      <c r="AX204" s="16" t="s">
        <v>70</v>
      </c>
      <c r="AY204" s="268" t="s">
        <v>116</v>
      </c>
    </row>
    <row r="205" s="13" customFormat="1">
      <c r="A205" s="13"/>
      <c r="B205" s="225"/>
      <c r="C205" s="226"/>
      <c r="D205" s="227" t="s">
        <v>127</v>
      </c>
      <c r="E205" s="228" t="s">
        <v>19</v>
      </c>
      <c r="F205" s="229" t="s">
        <v>211</v>
      </c>
      <c r="G205" s="226"/>
      <c r="H205" s="230">
        <v>22</v>
      </c>
      <c r="I205" s="231"/>
      <c r="J205" s="226"/>
      <c r="K205" s="226"/>
      <c r="L205" s="232"/>
      <c r="M205" s="233"/>
      <c r="N205" s="234"/>
      <c r="O205" s="234"/>
      <c r="P205" s="234"/>
      <c r="Q205" s="234"/>
      <c r="R205" s="234"/>
      <c r="S205" s="234"/>
      <c r="T205" s="235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6" t="s">
        <v>127</v>
      </c>
      <c r="AU205" s="236" t="s">
        <v>80</v>
      </c>
      <c r="AV205" s="13" t="s">
        <v>80</v>
      </c>
      <c r="AW205" s="13" t="s">
        <v>32</v>
      </c>
      <c r="AX205" s="13" t="s">
        <v>70</v>
      </c>
      <c r="AY205" s="236" t="s">
        <v>116</v>
      </c>
    </row>
    <row r="206" s="15" customFormat="1">
      <c r="A206" s="15"/>
      <c r="B206" s="248"/>
      <c r="C206" s="249"/>
      <c r="D206" s="227" t="s">
        <v>127</v>
      </c>
      <c r="E206" s="250" t="s">
        <v>19</v>
      </c>
      <c r="F206" s="251" t="s">
        <v>206</v>
      </c>
      <c r="G206" s="249"/>
      <c r="H206" s="250" t="s">
        <v>19</v>
      </c>
      <c r="I206" s="252"/>
      <c r="J206" s="249"/>
      <c r="K206" s="249"/>
      <c r="L206" s="253"/>
      <c r="M206" s="254"/>
      <c r="N206" s="255"/>
      <c r="O206" s="255"/>
      <c r="P206" s="255"/>
      <c r="Q206" s="255"/>
      <c r="R206" s="255"/>
      <c r="S206" s="255"/>
      <c r="T206" s="256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57" t="s">
        <v>127</v>
      </c>
      <c r="AU206" s="257" t="s">
        <v>80</v>
      </c>
      <c r="AV206" s="15" t="s">
        <v>78</v>
      </c>
      <c r="AW206" s="15" t="s">
        <v>32</v>
      </c>
      <c r="AX206" s="15" t="s">
        <v>70</v>
      </c>
      <c r="AY206" s="257" t="s">
        <v>116</v>
      </c>
    </row>
    <row r="207" s="13" customFormat="1">
      <c r="A207" s="13"/>
      <c r="B207" s="225"/>
      <c r="C207" s="226"/>
      <c r="D207" s="227" t="s">
        <v>127</v>
      </c>
      <c r="E207" s="228" t="s">
        <v>19</v>
      </c>
      <c r="F207" s="229" t="s">
        <v>212</v>
      </c>
      <c r="G207" s="226"/>
      <c r="H207" s="230">
        <v>-4.4000000000000004</v>
      </c>
      <c r="I207" s="231"/>
      <c r="J207" s="226"/>
      <c r="K207" s="226"/>
      <c r="L207" s="232"/>
      <c r="M207" s="233"/>
      <c r="N207" s="234"/>
      <c r="O207" s="234"/>
      <c r="P207" s="234"/>
      <c r="Q207" s="234"/>
      <c r="R207" s="234"/>
      <c r="S207" s="234"/>
      <c r="T207" s="23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6" t="s">
        <v>127</v>
      </c>
      <c r="AU207" s="236" t="s">
        <v>80</v>
      </c>
      <c r="AV207" s="13" t="s">
        <v>80</v>
      </c>
      <c r="AW207" s="13" t="s">
        <v>32</v>
      </c>
      <c r="AX207" s="13" t="s">
        <v>70</v>
      </c>
      <c r="AY207" s="236" t="s">
        <v>116</v>
      </c>
    </row>
    <row r="208" s="16" customFormat="1">
      <c r="A208" s="16"/>
      <c r="B208" s="258"/>
      <c r="C208" s="259"/>
      <c r="D208" s="227" t="s">
        <v>127</v>
      </c>
      <c r="E208" s="260" t="s">
        <v>19</v>
      </c>
      <c r="F208" s="261" t="s">
        <v>210</v>
      </c>
      <c r="G208" s="259"/>
      <c r="H208" s="262">
        <v>17.600000000000001</v>
      </c>
      <c r="I208" s="263"/>
      <c r="J208" s="259"/>
      <c r="K208" s="259"/>
      <c r="L208" s="264"/>
      <c r="M208" s="265"/>
      <c r="N208" s="266"/>
      <c r="O208" s="266"/>
      <c r="P208" s="266"/>
      <c r="Q208" s="266"/>
      <c r="R208" s="266"/>
      <c r="S208" s="266"/>
      <c r="T208" s="267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T208" s="268" t="s">
        <v>127</v>
      </c>
      <c r="AU208" s="268" t="s">
        <v>80</v>
      </c>
      <c r="AV208" s="16" t="s">
        <v>135</v>
      </c>
      <c r="AW208" s="16" t="s">
        <v>32</v>
      </c>
      <c r="AX208" s="16" t="s">
        <v>70</v>
      </c>
      <c r="AY208" s="268" t="s">
        <v>116</v>
      </c>
    </row>
    <row r="209" s="14" customFormat="1">
      <c r="A209" s="14"/>
      <c r="B209" s="237"/>
      <c r="C209" s="238"/>
      <c r="D209" s="227" t="s">
        <v>127</v>
      </c>
      <c r="E209" s="239" t="s">
        <v>19</v>
      </c>
      <c r="F209" s="240" t="s">
        <v>129</v>
      </c>
      <c r="G209" s="238"/>
      <c r="H209" s="241">
        <v>196.04499999999996</v>
      </c>
      <c r="I209" s="242"/>
      <c r="J209" s="238"/>
      <c r="K209" s="238"/>
      <c r="L209" s="243"/>
      <c r="M209" s="244"/>
      <c r="N209" s="245"/>
      <c r="O209" s="245"/>
      <c r="P209" s="245"/>
      <c r="Q209" s="245"/>
      <c r="R209" s="245"/>
      <c r="S209" s="245"/>
      <c r="T209" s="246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7" t="s">
        <v>127</v>
      </c>
      <c r="AU209" s="247" t="s">
        <v>80</v>
      </c>
      <c r="AV209" s="14" t="s">
        <v>123</v>
      </c>
      <c r="AW209" s="14" t="s">
        <v>32</v>
      </c>
      <c r="AX209" s="14" t="s">
        <v>78</v>
      </c>
      <c r="AY209" s="247" t="s">
        <v>116</v>
      </c>
    </row>
    <row r="210" s="13" customFormat="1">
      <c r="A210" s="13"/>
      <c r="B210" s="225"/>
      <c r="C210" s="226"/>
      <c r="D210" s="227" t="s">
        <v>127</v>
      </c>
      <c r="E210" s="226"/>
      <c r="F210" s="229" t="s">
        <v>250</v>
      </c>
      <c r="G210" s="226"/>
      <c r="H210" s="230">
        <v>392.08999999999998</v>
      </c>
      <c r="I210" s="231"/>
      <c r="J210" s="226"/>
      <c r="K210" s="226"/>
      <c r="L210" s="232"/>
      <c r="M210" s="233"/>
      <c r="N210" s="234"/>
      <c r="O210" s="234"/>
      <c r="P210" s="234"/>
      <c r="Q210" s="234"/>
      <c r="R210" s="234"/>
      <c r="S210" s="234"/>
      <c r="T210" s="235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6" t="s">
        <v>127</v>
      </c>
      <c r="AU210" s="236" t="s">
        <v>80</v>
      </c>
      <c r="AV210" s="13" t="s">
        <v>80</v>
      </c>
      <c r="AW210" s="13" t="s">
        <v>4</v>
      </c>
      <c r="AX210" s="13" t="s">
        <v>78</v>
      </c>
      <c r="AY210" s="236" t="s">
        <v>116</v>
      </c>
    </row>
    <row r="211" s="2" customFormat="1" ht="24.15" customHeight="1">
      <c r="A211" s="41"/>
      <c r="B211" s="42"/>
      <c r="C211" s="207" t="s">
        <v>251</v>
      </c>
      <c r="D211" s="207" t="s">
        <v>118</v>
      </c>
      <c r="E211" s="208" t="s">
        <v>252</v>
      </c>
      <c r="F211" s="209" t="s">
        <v>253</v>
      </c>
      <c r="G211" s="210" t="s">
        <v>195</v>
      </c>
      <c r="H211" s="211">
        <v>1.3200000000000001</v>
      </c>
      <c r="I211" s="212"/>
      <c r="J211" s="213">
        <f>ROUND(I211*H211,2)</f>
        <v>0</v>
      </c>
      <c r="K211" s="209" t="s">
        <v>122</v>
      </c>
      <c r="L211" s="47"/>
      <c r="M211" s="214" t="s">
        <v>19</v>
      </c>
      <c r="N211" s="215" t="s">
        <v>41</v>
      </c>
      <c r="O211" s="87"/>
      <c r="P211" s="216">
        <f>O211*H211</f>
        <v>0</v>
      </c>
      <c r="Q211" s="216">
        <v>0</v>
      </c>
      <c r="R211" s="216">
        <f>Q211*H211</f>
        <v>0</v>
      </c>
      <c r="S211" s="216">
        <v>0</v>
      </c>
      <c r="T211" s="217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18" t="s">
        <v>123</v>
      </c>
      <c r="AT211" s="218" t="s">
        <v>118</v>
      </c>
      <c r="AU211" s="218" t="s">
        <v>80</v>
      </c>
      <c r="AY211" s="20" t="s">
        <v>116</v>
      </c>
      <c r="BE211" s="219">
        <f>IF(N211="základní",J211,0)</f>
        <v>0</v>
      </c>
      <c r="BF211" s="219">
        <f>IF(N211="snížená",J211,0)</f>
        <v>0</v>
      </c>
      <c r="BG211" s="219">
        <f>IF(N211="zákl. přenesená",J211,0)</f>
        <v>0</v>
      </c>
      <c r="BH211" s="219">
        <f>IF(N211="sníž. přenesená",J211,0)</f>
        <v>0</v>
      </c>
      <c r="BI211" s="219">
        <f>IF(N211="nulová",J211,0)</f>
        <v>0</v>
      </c>
      <c r="BJ211" s="20" t="s">
        <v>78</v>
      </c>
      <c r="BK211" s="219">
        <f>ROUND(I211*H211,2)</f>
        <v>0</v>
      </c>
      <c r="BL211" s="20" t="s">
        <v>123</v>
      </c>
      <c r="BM211" s="218" t="s">
        <v>254</v>
      </c>
    </row>
    <row r="212" s="2" customFormat="1">
      <c r="A212" s="41"/>
      <c r="B212" s="42"/>
      <c r="C212" s="43"/>
      <c r="D212" s="220" t="s">
        <v>125</v>
      </c>
      <c r="E212" s="43"/>
      <c r="F212" s="221" t="s">
        <v>255</v>
      </c>
      <c r="G212" s="43"/>
      <c r="H212" s="43"/>
      <c r="I212" s="222"/>
      <c r="J212" s="43"/>
      <c r="K212" s="43"/>
      <c r="L212" s="47"/>
      <c r="M212" s="223"/>
      <c r="N212" s="224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20" t="s">
        <v>125</v>
      </c>
      <c r="AU212" s="20" t="s">
        <v>80</v>
      </c>
    </row>
    <row r="213" s="15" customFormat="1">
      <c r="A213" s="15"/>
      <c r="B213" s="248"/>
      <c r="C213" s="249"/>
      <c r="D213" s="227" t="s">
        <v>127</v>
      </c>
      <c r="E213" s="250" t="s">
        <v>19</v>
      </c>
      <c r="F213" s="251" t="s">
        <v>230</v>
      </c>
      <c r="G213" s="249"/>
      <c r="H213" s="250" t="s">
        <v>19</v>
      </c>
      <c r="I213" s="252"/>
      <c r="J213" s="249"/>
      <c r="K213" s="249"/>
      <c r="L213" s="253"/>
      <c r="M213" s="254"/>
      <c r="N213" s="255"/>
      <c r="O213" s="255"/>
      <c r="P213" s="255"/>
      <c r="Q213" s="255"/>
      <c r="R213" s="255"/>
      <c r="S213" s="255"/>
      <c r="T213" s="256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57" t="s">
        <v>127</v>
      </c>
      <c r="AU213" s="257" t="s">
        <v>80</v>
      </c>
      <c r="AV213" s="15" t="s">
        <v>78</v>
      </c>
      <c r="AW213" s="15" t="s">
        <v>32</v>
      </c>
      <c r="AX213" s="15" t="s">
        <v>70</v>
      </c>
      <c r="AY213" s="257" t="s">
        <v>116</v>
      </c>
    </row>
    <row r="214" s="13" customFormat="1">
      <c r="A214" s="13"/>
      <c r="B214" s="225"/>
      <c r="C214" s="226"/>
      <c r="D214" s="227" t="s">
        <v>127</v>
      </c>
      <c r="E214" s="228" t="s">
        <v>19</v>
      </c>
      <c r="F214" s="229" t="s">
        <v>243</v>
      </c>
      <c r="G214" s="226"/>
      <c r="H214" s="230">
        <v>1.3200000000000001</v>
      </c>
      <c r="I214" s="231"/>
      <c r="J214" s="226"/>
      <c r="K214" s="226"/>
      <c r="L214" s="232"/>
      <c r="M214" s="233"/>
      <c r="N214" s="234"/>
      <c r="O214" s="234"/>
      <c r="P214" s="234"/>
      <c r="Q214" s="234"/>
      <c r="R214" s="234"/>
      <c r="S214" s="234"/>
      <c r="T214" s="23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6" t="s">
        <v>127</v>
      </c>
      <c r="AU214" s="236" t="s">
        <v>80</v>
      </c>
      <c r="AV214" s="13" t="s">
        <v>80</v>
      </c>
      <c r="AW214" s="13" t="s">
        <v>32</v>
      </c>
      <c r="AX214" s="13" t="s">
        <v>70</v>
      </c>
      <c r="AY214" s="236" t="s">
        <v>116</v>
      </c>
    </row>
    <row r="215" s="14" customFormat="1">
      <c r="A215" s="14"/>
      <c r="B215" s="237"/>
      <c r="C215" s="238"/>
      <c r="D215" s="227" t="s">
        <v>127</v>
      </c>
      <c r="E215" s="239" t="s">
        <v>19</v>
      </c>
      <c r="F215" s="240" t="s">
        <v>129</v>
      </c>
      <c r="G215" s="238"/>
      <c r="H215" s="241">
        <v>1.3200000000000001</v>
      </c>
      <c r="I215" s="242"/>
      <c r="J215" s="238"/>
      <c r="K215" s="238"/>
      <c r="L215" s="243"/>
      <c r="M215" s="244"/>
      <c r="N215" s="245"/>
      <c r="O215" s="245"/>
      <c r="P215" s="245"/>
      <c r="Q215" s="245"/>
      <c r="R215" s="245"/>
      <c r="S215" s="245"/>
      <c r="T215" s="246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7" t="s">
        <v>127</v>
      </c>
      <c r="AU215" s="247" t="s">
        <v>80</v>
      </c>
      <c r="AV215" s="14" t="s">
        <v>123</v>
      </c>
      <c r="AW215" s="14" t="s">
        <v>32</v>
      </c>
      <c r="AX215" s="14" t="s">
        <v>78</v>
      </c>
      <c r="AY215" s="247" t="s">
        <v>116</v>
      </c>
    </row>
    <row r="216" s="2" customFormat="1" ht="24.15" customHeight="1">
      <c r="A216" s="41"/>
      <c r="B216" s="42"/>
      <c r="C216" s="207" t="s">
        <v>256</v>
      </c>
      <c r="D216" s="207" t="s">
        <v>118</v>
      </c>
      <c r="E216" s="208" t="s">
        <v>257</v>
      </c>
      <c r="F216" s="209" t="s">
        <v>258</v>
      </c>
      <c r="G216" s="210" t="s">
        <v>195</v>
      </c>
      <c r="H216" s="211">
        <v>1.3200000000000001</v>
      </c>
      <c r="I216" s="212"/>
      <c r="J216" s="213">
        <f>ROUND(I216*H216,2)</f>
        <v>0</v>
      </c>
      <c r="K216" s="209" t="s">
        <v>122</v>
      </c>
      <c r="L216" s="47"/>
      <c r="M216" s="214" t="s">
        <v>19</v>
      </c>
      <c r="N216" s="215" t="s">
        <v>41</v>
      </c>
      <c r="O216" s="87"/>
      <c r="P216" s="216">
        <f>O216*H216</f>
        <v>0</v>
      </c>
      <c r="Q216" s="216">
        <v>0</v>
      </c>
      <c r="R216" s="216">
        <f>Q216*H216</f>
        <v>0</v>
      </c>
      <c r="S216" s="216">
        <v>0</v>
      </c>
      <c r="T216" s="217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18" t="s">
        <v>123</v>
      </c>
      <c r="AT216" s="218" t="s">
        <v>118</v>
      </c>
      <c r="AU216" s="218" t="s">
        <v>80</v>
      </c>
      <c r="AY216" s="20" t="s">
        <v>116</v>
      </c>
      <c r="BE216" s="219">
        <f>IF(N216="základní",J216,0)</f>
        <v>0</v>
      </c>
      <c r="BF216" s="219">
        <f>IF(N216="snížená",J216,0)</f>
        <v>0</v>
      </c>
      <c r="BG216" s="219">
        <f>IF(N216="zákl. přenesená",J216,0)</f>
        <v>0</v>
      </c>
      <c r="BH216" s="219">
        <f>IF(N216="sníž. přenesená",J216,0)</f>
        <v>0</v>
      </c>
      <c r="BI216" s="219">
        <f>IF(N216="nulová",J216,0)</f>
        <v>0</v>
      </c>
      <c r="BJ216" s="20" t="s">
        <v>78</v>
      </c>
      <c r="BK216" s="219">
        <f>ROUND(I216*H216,2)</f>
        <v>0</v>
      </c>
      <c r="BL216" s="20" t="s">
        <v>123</v>
      </c>
      <c r="BM216" s="218" t="s">
        <v>259</v>
      </c>
    </row>
    <row r="217" s="2" customFormat="1">
      <c r="A217" s="41"/>
      <c r="B217" s="42"/>
      <c r="C217" s="43"/>
      <c r="D217" s="220" t="s">
        <v>125</v>
      </c>
      <c r="E217" s="43"/>
      <c r="F217" s="221" t="s">
        <v>260</v>
      </c>
      <c r="G217" s="43"/>
      <c r="H217" s="43"/>
      <c r="I217" s="222"/>
      <c r="J217" s="43"/>
      <c r="K217" s="43"/>
      <c r="L217" s="47"/>
      <c r="M217" s="223"/>
      <c r="N217" s="224"/>
      <c r="O217" s="87"/>
      <c r="P217" s="87"/>
      <c r="Q217" s="87"/>
      <c r="R217" s="87"/>
      <c r="S217" s="87"/>
      <c r="T217" s="88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20" t="s">
        <v>125</v>
      </c>
      <c r="AU217" s="20" t="s">
        <v>80</v>
      </c>
    </row>
    <row r="218" s="15" customFormat="1">
      <c r="A218" s="15"/>
      <c r="B218" s="248"/>
      <c r="C218" s="249"/>
      <c r="D218" s="227" t="s">
        <v>127</v>
      </c>
      <c r="E218" s="250" t="s">
        <v>19</v>
      </c>
      <c r="F218" s="251" t="s">
        <v>230</v>
      </c>
      <c r="G218" s="249"/>
      <c r="H218" s="250" t="s">
        <v>19</v>
      </c>
      <c r="I218" s="252"/>
      <c r="J218" s="249"/>
      <c r="K218" s="249"/>
      <c r="L218" s="253"/>
      <c r="M218" s="254"/>
      <c r="N218" s="255"/>
      <c r="O218" s="255"/>
      <c r="P218" s="255"/>
      <c r="Q218" s="255"/>
      <c r="R218" s="255"/>
      <c r="S218" s="255"/>
      <c r="T218" s="256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57" t="s">
        <v>127</v>
      </c>
      <c r="AU218" s="257" t="s">
        <v>80</v>
      </c>
      <c r="AV218" s="15" t="s">
        <v>78</v>
      </c>
      <c r="AW218" s="15" t="s">
        <v>32</v>
      </c>
      <c r="AX218" s="15" t="s">
        <v>70</v>
      </c>
      <c r="AY218" s="257" t="s">
        <v>116</v>
      </c>
    </row>
    <row r="219" s="13" customFormat="1">
      <c r="A219" s="13"/>
      <c r="B219" s="225"/>
      <c r="C219" s="226"/>
      <c r="D219" s="227" t="s">
        <v>127</v>
      </c>
      <c r="E219" s="228" t="s">
        <v>19</v>
      </c>
      <c r="F219" s="229" t="s">
        <v>243</v>
      </c>
      <c r="G219" s="226"/>
      <c r="H219" s="230">
        <v>1.3200000000000001</v>
      </c>
      <c r="I219" s="231"/>
      <c r="J219" s="226"/>
      <c r="K219" s="226"/>
      <c r="L219" s="232"/>
      <c r="M219" s="233"/>
      <c r="N219" s="234"/>
      <c r="O219" s="234"/>
      <c r="P219" s="234"/>
      <c r="Q219" s="234"/>
      <c r="R219" s="234"/>
      <c r="S219" s="234"/>
      <c r="T219" s="23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6" t="s">
        <v>127</v>
      </c>
      <c r="AU219" s="236" t="s">
        <v>80</v>
      </c>
      <c r="AV219" s="13" t="s">
        <v>80</v>
      </c>
      <c r="AW219" s="13" t="s">
        <v>32</v>
      </c>
      <c r="AX219" s="13" t="s">
        <v>70</v>
      </c>
      <c r="AY219" s="236" t="s">
        <v>116</v>
      </c>
    </row>
    <row r="220" s="14" customFormat="1">
      <c r="A220" s="14"/>
      <c r="B220" s="237"/>
      <c r="C220" s="238"/>
      <c r="D220" s="227" t="s">
        <v>127</v>
      </c>
      <c r="E220" s="239" t="s">
        <v>19</v>
      </c>
      <c r="F220" s="240" t="s">
        <v>129</v>
      </c>
      <c r="G220" s="238"/>
      <c r="H220" s="241">
        <v>1.3200000000000001</v>
      </c>
      <c r="I220" s="242"/>
      <c r="J220" s="238"/>
      <c r="K220" s="238"/>
      <c r="L220" s="243"/>
      <c r="M220" s="244"/>
      <c r="N220" s="245"/>
      <c r="O220" s="245"/>
      <c r="P220" s="245"/>
      <c r="Q220" s="245"/>
      <c r="R220" s="245"/>
      <c r="S220" s="245"/>
      <c r="T220" s="246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7" t="s">
        <v>127</v>
      </c>
      <c r="AU220" s="247" t="s">
        <v>80</v>
      </c>
      <c r="AV220" s="14" t="s">
        <v>123</v>
      </c>
      <c r="AW220" s="14" t="s">
        <v>32</v>
      </c>
      <c r="AX220" s="14" t="s">
        <v>78</v>
      </c>
      <c r="AY220" s="247" t="s">
        <v>116</v>
      </c>
    </row>
    <row r="221" s="2" customFormat="1" ht="24.15" customHeight="1">
      <c r="A221" s="41"/>
      <c r="B221" s="42"/>
      <c r="C221" s="207" t="s">
        <v>7</v>
      </c>
      <c r="D221" s="207" t="s">
        <v>118</v>
      </c>
      <c r="E221" s="208" t="s">
        <v>257</v>
      </c>
      <c r="F221" s="209" t="s">
        <v>258</v>
      </c>
      <c r="G221" s="210" t="s">
        <v>195</v>
      </c>
      <c r="H221" s="211">
        <v>86.507000000000005</v>
      </c>
      <c r="I221" s="212"/>
      <c r="J221" s="213">
        <f>ROUND(I221*H221,2)</f>
        <v>0</v>
      </c>
      <c r="K221" s="209" t="s">
        <v>122</v>
      </c>
      <c r="L221" s="47"/>
      <c r="M221" s="214" t="s">
        <v>19</v>
      </c>
      <c r="N221" s="215" t="s">
        <v>41</v>
      </c>
      <c r="O221" s="87"/>
      <c r="P221" s="216">
        <f>O221*H221</f>
        <v>0</v>
      </c>
      <c r="Q221" s="216">
        <v>0</v>
      </c>
      <c r="R221" s="216">
        <f>Q221*H221</f>
        <v>0</v>
      </c>
      <c r="S221" s="216">
        <v>0</v>
      </c>
      <c r="T221" s="217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18" t="s">
        <v>123</v>
      </c>
      <c r="AT221" s="218" t="s">
        <v>118</v>
      </c>
      <c r="AU221" s="218" t="s">
        <v>80</v>
      </c>
      <c r="AY221" s="20" t="s">
        <v>116</v>
      </c>
      <c r="BE221" s="219">
        <f>IF(N221="základní",J221,0)</f>
        <v>0</v>
      </c>
      <c r="BF221" s="219">
        <f>IF(N221="snížená",J221,0)</f>
        <v>0</v>
      </c>
      <c r="BG221" s="219">
        <f>IF(N221="zákl. přenesená",J221,0)</f>
        <v>0</v>
      </c>
      <c r="BH221" s="219">
        <f>IF(N221="sníž. přenesená",J221,0)</f>
        <v>0</v>
      </c>
      <c r="BI221" s="219">
        <f>IF(N221="nulová",J221,0)</f>
        <v>0</v>
      </c>
      <c r="BJ221" s="20" t="s">
        <v>78</v>
      </c>
      <c r="BK221" s="219">
        <f>ROUND(I221*H221,2)</f>
        <v>0</v>
      </c>
      <c r="BL221" s="20" t="s">
        <v>123</v>
      </c>
      <c r="BM221" s="218" t="s">
        <v>261</v>
      </c>
    </row>
    <row r="222" s="2" customFormat="1">
      <c r="A222" s="41"/>
      <c r="B222" s="42"/>
      <c r="C222" s="43"/>
      <c r="D222" s="220" t="s">
        <v>125</v>
      </c>
      <c r="E222" s="43"/>
      <c r="F222" s="221" t="s">
        <v>260</v>
      </c>
      <c r="G222" s="43"/>
      <c r="H222" s="43"/>
      <c r="I222" s="222"/>
      <c r="J222" s="43"/>
      <c r="K222" s="43"/>
      <c r="L222" s="47"/>
      <c r="M222" s="223"/>
      <c r="N222" s="224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20" t="s">
        <v>125</v>
      </c>
      <c r="AU222" s="20" t="s">
        <v>80</v>
      </c>
    </row>
    <row r="223" s="15" customFormat="1">
      <c r="A223" s="15"/>
      <c r="B223" s="248"/>
      <c r="C223" s="249"/>
      <c r="D223" s="227" t="s">
        <v>127</v>
      </c>
      <c r="E223" s="250" t="s">
        <v>19</v>
      </c>
      <c r="F223" s="251" t="s">
        <v>262</v>
      </c>
      <c r="G223" s="249"/>
      <c r="H223" s="250" t="s">
        <v>19</v>
      </c>
      <c r="I223" s="252"/>
      <c r="J223" s="249"/>
      <c r="K223" s="249"/>
      <c r="L223" s="253"/>
      <c r="M223" s="254"/>
      <c r="N223" s="255"/>
      <c r="O223" s="255"/>
      <c r="P223" s="255"/>
      <c r="Q223" s="255"/>
      <c r="R223" s="255"/>
      <c r="S223" s="255"/>
      <c r="T223" s="256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57" t="s">
        <v>127</v>
      </c>
      <c r="AU223" s="257" t="s">
        <v>80</v>
      </c>
      <c r="AV223" s="15" t="s">
        <v>78</v>
      </c>
      <c r="AW223" s="15" t="s">
        <v>32</v>
      </c>
      <c r="AX223" s="15" t="s">
        <v>70</v>
      </c>
      <c r="AY223" s="257" t="s">
        <v>116</v>
      </c>
    </row>
    <row r="224" s="15" customFormat="1">
      <c r="A224" s="15"/>
      <c r="B224" s="248"/>
      <c r="C224" s="249"/>
      <c r="D224" s="227" t="s">
        <v>127</v>
      </c>
      <c r="E224" s="250" t="s">
        <v>19</v>
      </c>
      <c r="F224" s="251" t="s">
        <v>204</v>
      </c>
      <c r="G224" s="249"/>
      <c r="H224" s="250" t="s">
        <v>19</v>
      </c>
      <c r="I224" s="252"/>
      <c r="J224" s="249"/>
      <c r="K224" s="249"/>
      <c r="L224" s="253"/>
      <c r="M224" s="254"/>
      <c r="N224" s="255"/>
      <c r="O224" s="255"/>
      <c r="P224" s="255"/>
      <c r="Q224" s="255"/>
      <c r="R224" s="255"/>
      <c r="S224" s="255"/>
      <c r="T224" s="256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57" t="s">
        <v>127</v>
      </c>
      <c r="AU224" s="257" t="s">
        <v>80</v>
      </c>
      <c r="AV224" s="15" t="s">
        <v>78</v>
      </c>
      <c r="AW224" s="15" t="s">
        <v>32</v>
      </c>
      <c r="AX224" s="15" t="s">
        <v>70</v>
      </c>
      <c r="AY224" s="257" t="s">
        <v>116</v>
      </c>
    </row>
    <row r="225" s="13" customFormat="1">
      <c r="A225" s="13"/>
      <c r="B225" s="225"/>
      <c r="C225" s="226"/>
      <c r="D225" s="227" t="s">
        <v>127</v>
      </c>
      <c r="E225" s="228" t="s">
        <v>19</v>
      </c>
      <c r="F225" s="229" t="s">
        <v>205</v>
      </c>
      <c r="G225" s="226"/>
      <c r="H225" s="230">
        <v>211.59299999999999</v>
      </c>
      <c r="I225" s="231"/>
      <c r="J225" s="226"/>
      <c r="K225" s="226"/>
      <c r="L225" s="232"/>
      <c r="M225" s="233"/>
      <c r="N225" s="234"/>
      <c r="O225" s="234"/>
      <c r="P225" s="234"/>
      <c r="Q225" s="234"/>
      <c r="R225" s="234"/>
      <c r="S225" s="234"/>
      <c r="T225" s="23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6" t="s">
        <v>127</v>
      </c>
      <c r="AU225" s="236" t="s">
        <v>80</v>
      </c>
      <c r="AV225" s="13" t="s">
        <v>80</v>
      </c>
      <c r="AW225" s="13" t="s">
        <v>32</v>
      </c>
      <c r="AX225" s="13" t="s">
        <v>70</v>
      </c>
      <c r="AY225" s="236" t="s">
        <v>116</v>
      </c>
    </row>
    <row r="226" s="15" customFormat="1">
      <c r="A226" s="15"/>
      <c r="B226" s="248"/>
      <c r="C226" s="249"/>
      <c r="D226" s="227" t="s">
        <v>127</v>
      </c>
      <c r="E226" s="250" t="s">
        <v>19</v>
      </c>
      <c r="F226" s="251" t="s">
        <v>206</v>
      </c>
      <c r="G226" s="249"/>
      <c r="H226" s="250" t="s">
        <v>19</v>
      </c>
      <c r="I226" s="252"/>
      <c r="J226" s="249"/>
      <c r="K226" s="249"/>
      <c r="L226" s="253"/>
      <c r="M226" s="254"/>
      <c r="N226" s="255"/>
      <c r="O226" s="255"/>
      <c r="P226" s="255"/>
      <c r="Q226" s="255"/>
      <c r="R226" s="255"/>
      <c r="S226" s="255"/>
      <c r="T226" s="256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57" t="s">
        <v>127</v>
      </c>
      <c r="AU226" s="257" t="s">
        <v>80</v>
      </c>
      <c r="AV226" s="15" t="s">
        <v>78</v>
      </c>
      <c r="AW226" s="15" t="s">
        <v>32</v>
      </c>
      <c r="AX226" s="15" t="s">
        <v>70</v>
      </c>
      <c r="AY226" s="257" t="s">
        <v>116</v>
      </c>
    </row>
    <row r="227" s="13" customFormat="1">
      <c r="A227" s="13"/>
      <c r="B227" s="225"/>
      <c r="C227" s="226"/>
      <c r="D227" s="227" t="s">
        <v>127</v>
      </c>
      <c r="E227" s="228" t="s">
        <v>19</v>
      </c>
      <c r="F227" s="229" t="s">
        <v>207</v>
      </c>
      <c r="G227" s="226"/>
      <c r="H227" s="230">
        <v>-42.107999999999997</v>
      </c>
      <c r="I227" s="231"/>
      <c r="J227" s="226"/>
      <c r="K227" s="226"/>
      <c r="L227" s="232"/>
      <c r="M227" s="233"/>
      <c r="N227" s="234"/>
      <c r="O227" s="234"/>
      <c r="P227" s="234"/>
      <c r="Q227" s="234"/>
      <c r="R227" s="234"/>
      <c r="S227" s="234"/>
      <c r="T227" s="23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6" t="s">
        <v>127</v>
      </c>
      <c r="AU227" s="236" t="s">
        <v>80</v>
      </c>
      <c r="AV227" s="13" t="s">
        <v>80</v>
      </c>
      <c r="AW227" s="13" t="s">
        <v>32</v>
      </c>
      <c r="AX227" s="13" t="s">
        <v>70</v>
      </c>
      <c r="AY227" s="236" t="s">
        <v>116</v>
      </c>
    </row>
    <row r="228" s="13" customFormat="1">
      <c r="A228" s="13"/>
      <c r="B228" s="225"/>
      <c r="C228" s="226"/>
      <c r="D228" s="227" t="s">
        <v>127</v>
      </c>
      <c r="E228" s="228" t="s">
        <v>19</v>
      </c>
      <c r="F228" s="229" t="s">
        <v>208</v>
      </c>
      <c r="G228" s="226"/>
      <c r="H228" s="230">
        <v>11.199999999999999</v>
      </c>
      <c r="I228" s="231"/>
      <c r="J228" s="226"/>
      <c r="K228" s="226"/>
      <c r="L228" s="232"/>
      <c r="M228" s="233"/>
      <c r="N228" s="234"/>
      <c r="O228" s="234"/>
      <c r="P228" s="234"/>
      <c r="Q228" s="234"/>
      <c r="R228" s="234"/>
      <c r="S228" s="234"/>
      <c r="T228" s="23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6" t="s">
        <v>127</v>
      </c>
      <c r="AU228" s="236" t="s">
        <v>80</v>
      </c>
      <c r="AV228" s="13" t="s">
        <v>80</v>
      </c>
      <c r="AW228" s="13" t="s">
        <v>32</v>
      </c>
      <c r="AX228" s="13" t="s">
        <v>70</v>
      </c>
      <c r="AY228" s="236" t="s">
        <v>116</v>
      </c>
    </row>
    <row r="229" s="15" customFormat="1">
      <c r="A229" s="15"/>
      <c r="B229" s="248"/>
      <c r="C229" s="249"/>
      <c r="D229" s="227" t="s">
        <v>127</v>
      </c>
      <c r="E229" s="250" t="s">
        <v>19</v>
      </c>
      <c r="F229" s="251" t="s">
        <v>206</v>
      </c>
      <c r="G229" s="249"/>
      <c r="H229" s="250" t="s">
        <v>19</v>
      </c>
      <c r="I229" s="252"/>
      <c r="J229" s="249"/>
      <c r="K229" s="249"/>
      <c r="L229" s="253"/>
      <c r="M229" s="254"/>
      <c r="N229" s="255"/>
      <c r="O229" s="255"/>
      <c r="P229" s="255"/>
      <c r="Q229" s="255"/>
      <c r="R229" s="255"/>
      <c r="S229" s="255"/>
      <c r="T229" s="256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257" t="s">
        <v>127</v>
      </c>
      <c r="AU229" s="257" t="s">
        <v>80</v>
      </c>
      <c r="AV229" s="15" t="s">
        <v>78</v>
      </c>
      <c r="AW229" s="15" t="s">
        <v>32</v>
      </c>
      <c r="AX229" s="15" t="s">
        <v>70</v>
      </c>
      <c r="AY229" s="257" t="s">
        <v>116</v>
      </c>
    </row>
    <row r="230" s="13" customFormat="1">
      <c r="A230" s="13"/>
      <c r="B230" s="225"/>
      <c r="C230" s="226"/>
      <c r="D230" s="227" t="s">
        <v>127</v>
      </c>
      <c r="E230" s="228" t="s">
        <v>19</v>
      </c>
      <c r="F230" s="229" t="s">
        <v>209</v>
      </c>
      <c r="G230" s="226"/>
      <c r="H230" s="230">
        <v>-2.2400000000000002</v>
      </c>
      <c r="I230" s="231"/>
      <c r="J230" s="226"/>
      <c r="K230" s="226"/>
      <c r="L230" s="232"/>
      <c r="M230" s="233"/>
      <c r="N230" s="234"/>
      <c r="O230" s="234"/>
      <c r="P230" s="234"/>
      <c r="Q230" s="234"/>
      <c r="R230" s="234"/>
      <c r="S230" s="234"/>
      <c r="T230" s="235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6" t="s">
        <v>127</v>
      </c>
      <c r="AU230" s="236" t="s">
        <v>80</v>
      </c>
      <c r="AV230" s="13" t="s">
        <v>80</v>
      </c>
      <c r="AW230" s="13" t="s">
        <v>32</v>
      </c>
      <c r="AX230" s="13" t="s">
        <v>70</v>
      </c>
      <c r="AY230" s="236" t="s">
        <v>116</v>
      </c>
    </row>
    <row r="231" s="16" customFormat="1">
      <c r="A231" s="16"/>
      <c r="B231" s="258"/>
      <c r="C231" s="259"/>
      <c r="D231" s="227" t="s">
        <v>127</v>
      </c>
      <c r="E231" s="260" t="s">
        <v>19</v>
      </c>
      <c r="F231" s="261" t="s">
        <v>210</v>
      </c>
      <c r="G231" s="259"/>
      <c r="H231" s="262">
        <v>178.44499999999997</v>
      </c>
      <c r="I231" s="263"/>
      <c r="J231" s="259"/>
      <c r="K231" s="259"/>
      <c r="L231" s="264"/>
      <c r="M231" s="265"/>
      <c r="N231" s="266"/>
      <c r="O231" s="266"/>
      <c r="P231" s="266"/>
      <c r="Q231" s="266"/>
      <c r="R231" s="266"/>
      <c r="S231" s="266"/>
      <c r="T231" s="267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T231" s="268" t="s">
        <v>127</v>
      </c>
      <c r="AU231" s="268" t="s">
        <v>80</v>
      </c>
      <c r="AV231" s="16" t="s">
        <v>135</v>
      </c>
      <c r="AW231" s="16" t="s">
        <v>32</v>
      </c>
      <c r="AX231" s="16" t="s">
        <v>70</v>
      </c>
      <c r="AY231" s="268" t="s">
        <v>116</v>
      </c>
    </row>
    <row r="232" s="13" customFormat="1">
      <c r="A232" s="13"/>
      <c r="B232" s="225"/>
      <c r="C232" s="226"/>
      <c r="D232" s="227" t="s">
        <v>127</v>
      </c>
      <c r="E232" s="228" t="s">
        <v>19</v>
      </c>
      <c r="F232" s="229" t="s">
        <v>211</v>
      </c>
      <c r="G232" s="226"/>
      <c r="H232" s="230">
        <v>22</v>
      </c>
      <c r="I232" s="231"/>
      <c r="J232" s="226"/>
      <c r="K232" s="226"/>
      <c r="L232" s="232"/>
      <c r="M232" s="233"/>
      <c r="N232" s="234"/>
      <c r="O232" s="234"/>
      <c r="P232" s="234"/>
      <c r="Q232" s="234"/>
      <c r="R232" s="234"/>
      <c r="S232" s="234"/>
      <c r="T232" s="23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6" t="s">
        <v>127</v>
      </c>
      <c r="AU232" s="236" t="s">
        <v>80</v>
      </c>
      <c r="AV232" s="13" t="s">
        <v>80</v>
      </c>
      <c r="AW232" s="13" t="s">
        <v>32</v>
      </c>
      <c r="AX232" s="13" t="s">
        <v>70</v>
      </c>
      <c r="AY232" s="236" t="s">
        <v>116</v>
      </c>
    </row>
    <row r="233" s="15" customFormat="1">
      <c r="A233" s="15"/>
      <c r="B233" s="248"/>
      <c r="C233" s="249"/>
      <c r="D233" s="227" t="s">
        <v>127</v>
      </c>
      <c r="E233" s="250" t="s">
        <v>19</v>
      </c>
      <c r="F233" s="251" t="s">
        <v>206</v>
      </c>
      <c r="G233" s="249"/>
      <c r="H233" s="250" t="s">
        <v>19</v>
      </c>
      <c r="I233" s="252"/>
      <c r="J233" s="249"/>
      <c r="K233" s="249"/>
      <c r="L233" s="253"/>
      <c r="M233" s="254"/>
      <c r="N233" s="255"/>
      <c r="O233" s="255"/>
      <c r="P233" s="255"/>
      <c r="Q233" s="255"/>
      <c r="R233" s="255"/>
      <c r="S233" s="255"/>
      <c r="T233" s="256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57" t="s">
        <v>127</v>
      </c>
      <c r="AU233" s="257" t="s">
        <v>80</v>
      </c>
      <c r="AV233" s="15" t="s">
        <v>78</v>
      </c>
      <c r="AW233" s="15" t="s">
        <v>32</v>
      </c>
      <c r="AX233" s="15" t="s">
        <v>70</v>
      </c>
      <c r="AY233" s="257" t="s">
        <v>116</v>
      </c>
    </row>
    <row r="234" s="13" customFormat="1">
      <c r="A234" s="13"/>
      <c r="B234" s="225"/>
      <c r="C234" s="226"/>
      <c r="D234" s="227" t="s">
        <v>127</v>
      </c>
      <c r="E234" s="228" t="s">
        <v>19</v>
      </c>
      <c r="F234" s="229" t="s">
        <v>212</v>
      </c>
      <c r="G234" s="226"/>
      <c r="H234" s="230">
        <v>-4.4000000000000004</v>
      </c>
      <c r="I234" s="231"/>
      <c r="J234" s="226"/>
      <c r="K234" s="226"/>
      <c r="L234" s="232"/>
      <c r="M234" s="233"/>
      <c r="N234" s="234"/>
      <c r="O234" s="234"/>
      <c r="P234" s="234"/>
      <c r="Q234" s="234"/>
      <c r="R234" s="234"/>
      <c r="S234" s="234"/>
      <c r="T234" s="23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6" t="s">
        <v>127</v>
      </c>
      <c r="AU234" s="236" t="s">
        <v>80</v>
      </c>
      <c r="AV234" s="13" t="s">
        <v>80</v>
      </c>
      <c r="AW234" s="13" t="s">
        <v>32</v>
      </c>
      <c r="AX234" s="13" t="s">
        <v>70</v>
      </c>
      <c r="AY234" s="236" t="s">
        <v>116</v>
      </c>
    </row>
    <row r="235" s="16" customFormat="1">
      <c r="A235" s="16"/>
      <c r="B235" s="258"/>
      <c r="C235" s="259"/>
      <c r="D235" s="227" t="s">
        <v>127</v>
      </c>
      <c r="E235" s="260" t="s">
        <v>19</v>
      </c>
      <c r="F235" s="261" t="s">
        <v>210</v>
      </c>
      <c r="G235" s="259"/>
      <c r="H235" s="262">
        <v>17.600000000000001</v>
      </c>
      <c r="I235" s="263"/>
      <c r="J235" s="259"/>
      <c r="K235" s="259"/>
      <c r="L235" s="264"/>
      <c r="M235" s="265"/>
      <c r="N235" s="266"/>
      <c r="O235" s="266"/>
      <c r="P235" s="266"/>
      <c r="Q235" s="266"/>
      <c r="R235" s="266"/>
      <c r="S235" s="266"/>
      <c r="T235" s="267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T235" s="268" t="s">
        <v>127</v>
      </c>
      <c r="AU235" s="268" t="s">
        <v>80</v>
      </c>
      <c r="AV235" s="16" t="s">
        <v>135</v>
      </c>
      <c r="AW235" s="16" t="s">
        <v>32</v>
      </c>
      <c r="AX235" s="16" t="s">
        <v>70</v>
      </c>
      <c r="AY235" s="268" t="s">
        <v>116</v>
      </c>
    </row>
    <row r="236" s="15" customFormat="1">
      <c r="A236" s="15"/>
      <c r="B236" s="248"/>
      <c r="C236" s="249"/>
      <c r="D236" s="227" t="s">
        <v>127</v>
      </c>
      <c r="E236" s="250" t="s">
        <v>19</v>
      </c>
      <c r="F236" s="251" t="s">
        <v>263</v>
      </c>
      <c r="G236" s="249"/>
      <c r="H236" s="250" t="s">
        <v>19</v>
      </c>
      <c r="I236" s="252"/>
      <c r="J236" s="249"/>
      <c r="K236" s="249"/>
      <c r="L236" s="253"/>
      <c r="M236" s="254"/>
      <c r="N236" s="255"/>
      <c r="O236" s="255"/>
      <c r="P236" s="255"/>
      <c r="Q236" s="255"/>
      <c r="R236" s="255"/>
      <c r="S236" s="255"/>
      <c r="T236" s="256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57" t="s">
        <v>127</v>
      </c>
      <c r="AU236" s="257" t="s">
        <v>80</v>
      </c>
      <c r="AV236" s="15" t="s">
        <v>78</v>
      </c>
      <c r="AW236" s="15" t="s">
        <v>32</v>
      </c>
      <c r="AX236" s="15" t="s">
        <v>70</v>
      </c>
      <c r="AY236" s="257" t="s">
        <v>116</v>
      </c>
    </row>
    <row r="237" s="13" customFormat="1">
      <c r="A237" s="13"/>
      <c r="B237" s="225"/>
      <c r="C237" s="226"/>
      <c r="D237" s="227" t="s">
        <v>127</v>
      </c>
      <c r="E237" s="228" t="s">
        <v>19</v>
      </c>
      <c r="F237" s="229" t="s">
        <v>264</v>
      </c>
      <c r="G237" s="226"/>
      <c r="H237" s="230">
        <v>-35.902000000000001</v>
      </c>
      <c r="I237" s="231"/>
      <c r="J237" s="226"/>
      <c r="K237" s="226"/>
      <c r="L237" s="232"/>
      <c r="M237" s="233"/>
      <c r="N237" s="234"/>
      <c r="O237" s="234"/>
      <c r="P237" s="234"/>
      <c r="Q237" s="234"/>
      <c r="R237" s="234"/>
      <c r="S237" s="234"/>
      <c r="T237" s="23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6" t="s">
        <v>127</v>
      </c>
      <c r="AU237" s="236" t="s">
        <v>80</v>
      </c>
      <c r="AV237" s="13" t="s">
        <v>80</v>
      </c>
      <c r="AW237" s="13" t="s">
        <v>32</v>
      </c>
      <c r="AX237" s="13" t="s">
        <v>70</v>
      </c>
      <c r="AY237" s="236" t="s">
        <v>116</v>
      </c>
    </row>
    <row r="238" s="13" customFormat="1">
      <c r="A238" s="13"/>
      <c r="B238" s="225"/>
      <c r="C238" s="226"/>
      <c r="D238" s="227" t="s">
        <v>127</v>
      </c>
      <c r="E238" s="228" t="s">
        <v>19</v>
      </c>
      <c r="F238" s="229" t="s">
        <v>265</v>
      </c>
      <c r="G238" s="226"/>
      <c r="H238" s="230">
        <v>-67.341999999999999</v>
      </c>
      <c r="I238" s="231"/>
      <c r="J238" s="226"/>
      <c r="K238" s="226"/>
      <c r="L238" s="232"/>
      <c r="M238" s="233"/>
      <c r="N238" s="234"/>
      <c r="O238" s="234"/>
      <c r="P238" s="234"/>
      <c r="Q238" s="234"/>
      <c r="R238" s="234"/>
      <c r="S238" s="234"/>
      <c r="T238" s="235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6" t="s">
        <v>127</v>
      </c>
      <c r="AU238" s="236" t="s">
        <v>80</v>
      </c>
      <c r="AV238" s="13" t="s">
        <v>80</v>
      </c>
      <c r="AW238" s="13" t="s">
        <v>32</v>
      </c>
      <c r="AX238" s="13" t="s">
        <v>70</v>
      </c>
      <c r="AY238" s="236" t="s">
        <v>116</v>
      </c>
    </row>
    <row r="239" s="13" customFormat="1">
      <c r="A239" s="13"/>
      <c r="B239" s="225"/>
      <c r="C239" s="226"/>
      <c r="D239" s="227" t="s">
        <v>127</v>
      </c>
      <c r="E239" s="228" t="s">
        <v>19</v>
      </c>
      <c r="F239" s="229" t="s">
        <v>266</v>
      </c>
      <c r="G239" s="226"/>
      <c r="H239" s="230">
        <v>-0.45000000000000001</v>
      </c>
      <c r="I239" s="231"/>
      <c r="J239" s="226"/>
      <c r="K239" s="226"/>
      <c r="L239" s="232"/>
      <c r="M239" s="233"/>
      <c r="N239" s="234"/>
      <c r="O239" s="234"/>
      <c r="P239" s="234"/>
      <c r="Q239" s="234"/>
      <c r="R239" s="234"/>
      <c r="S239" s="234"/>
      <c r="T239" s="235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6" t="s">
        <v>127</v>
      </c>
      <c r="AU239" s="236" t="s">
        <v>80</v>
      </c>
      <c r="AV239" s="13" t="s">
        <v>80</v>
      </c>
      <c r="AW239" s="13" t="s">
        <v>32</v>
      </c>
      <c r="AX239" s="13" t="s">
        <v>70</v>
      </c>
      <c r="AY239" s="236" t="s">
        <v>116</v>
      </c>
    </row>
    <row r="240" s="13" customFormat="1">
      <c r="A240" s="13"/>
      <c r="B240" s="225"/>
      <c r="C240" s="226"/>
      <c r="D240" s="227" t="s">
        <v>127</v>
      </c>
      <c r="E240" s="228" t="s">
        <v>19</v>
      </c>
      <c r="F240" s="229" t="s">
        <v>267</v>
      </c>
      <c r="G240" s="226"/>
      <c r="H240" s="230">
        <v>-4.524</v>
      </c>
      <c r="I240" s="231"/>
      <c r="J240" s="226"/>
      <c r="K240" s="226"/>
      <c r="L240" s="232"/>
      <c r="M240" s="233"/>
      <c r="N240" s="234"/>
      <c r="O240" s="234"/>
      <c r="P240" s="234"/>
      <c r="Q240" s="234"/>
      <c r="R240" s="234"/>
      <c r="S240" s="234"/>
      <c r="T240" s="23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6" t="s">
        <v>127</v>
      </c>
      <c r="AU240" s="236" t="s">
        <v>80</v>
      </c>
      <c r="AV240" s="13" t="s">
        <v>80</v>
      </c>
      <c r="AW240" s="13" t="s">
        <v>32</v>
      </c>
      <c r="AX240" s="13" t="s">
        <v>70</v>
      </c>
      <c r="AY240" s="236" t="s">
        <v>116</v>
      </c>
    </row>
    <row r="241" s="16" customFormat="1">
      <c r="A241" s="16"/>
      <c r="B241" s="258"/>
      <c r="C241" s="259"/>
      <c r="D241" s="227" t="s">
        <v>127</v>
      </c>
      <c r="E241" s="260" t="s">
        <v>19</v>
      </c>
      <c r="F241" s="261" t="s">
        <v>210</v>
      </c>
      <c r="G241" s="259"/>
      <c r="H241" s="262">
        <v>-108.218</v>
      </c>
      <c r="I241" s="263"/>
      <c r="J241" s="259"/>
      <c r="K241" s="259"/>
      <c r="L241" s="264"/>
      <c r="M241" s="265"/>
      <c r="N241" s="266"/>
      <c r="O241" s="266"/>
      <c r="P241" s="266"/>
      <c r="Q241" s="266"/>
      <c r="R241" s="266"/>
      <c r="S241" s="266"/>
      <c r="T241" s="267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T241" s="268" t="s">
        <v>127</v>
      </c>
      <c r="AU241" s="268" t="s">
        <v>80</v>
      </c>
      <c r="AV241" s="16" t="s">
        <v>135</v>
      </c>
      <c r="AW241" s="16" t="s">
        <v>32</v>
      </c>
      <c r="AX241" s="16" t="s">
        <v>70</v>
      </c>
      <c r="AY241" s="268" t="s">
        <v>116</v>
      </c>
    </row>
    <row r="242" s="15" customFormat="1">
      <c r="A242" s="15"/>
      <c r="B242" s="248"/>
      <c r="C242" s="249"/>
      <c r="D242" s="227" t="s">
        <v>127</v>
      </c>
      <c r="E242" s="250" t="s">
        <v>19</v>
      </c>
      <c r="F242" s="251" t="s">
        <v>230</v>
      </c>
      <c r="G242" s="249"/>
      <c r="H242" s="250" t="s">
        <v>19</v>
      </c>
      <c r="I242" s="252"/>
      <c r="J242" s="249"/>
      <c r="K242" s="249"/>
      <c r="L242" s="253"/>
      <c r="M242" s="254"/>
      <c r="N242" s="255"/>
      <c r="O242" s="255"/>
      <c r="P242" s="255"/>
      <c r="Q242" s="255"/>
      <c r="R242" s="255"/>
      <c r="S242" s="255"/>
      <c r="T242" s="256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57" t="s">
        <v>127</v>
      </c>
      <c r="AU242" s="257" t="s">
        <v>80</v>
      </c>
      <c r="AV242" s="15" t="s">
        <v>78</v>
      </c>
      <c r="AW242" s="15" t="s">
        <v>32</v>
      </c>
      <c r="AX242" s="15" t="s">
        <v>70</v>
      </c>
      <c r="AY242" s="257" t="s">
        <v>116</v>
      </c>
    </row>
    <row r="243" s="13" customFormat="1">
      <c r="A243" s="13"/>
      <c r="B243" s="225"/>
      <c r="C243" s="226"/>
      <c r="D243" s="227" t="s">
        <v>127</v>
      </c>
      <c r="E243" s="228" t="s">
        <v>19</v>
      </c>
      <c r="F243" s="229" t="s">
        <v>268</v>
      </c>
      <c r="G243" s="226"/>
      <c r="H243" s="230">
        <v>-1.3200000000000001</v>
      </c>
      <c r="I243" s="231"/>
      <c r="J243" s="226"/>
      <c r="K243" s="226"/>
      <c r="L243" s="232"/>
      <c r="M243" s="233"/>
      <c r="N243" s="234"/>
      <c r="O243" s="234"/>
      <c r="P243" s="234"/>
      <c r="Q243" s="234"/>
      <c r="R243" s="234"/>
      <c r="S243" s="234"/>
      <c r="T243" s="23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6" t="s">
        <v>127</v>
      </c>
      <c r="AU243" s="236" t="s">
        <v>80</v>
      </c>
      <c r="AV243" s="13" t="s">
        <v>80</v>
      </c>
      <c r="AW243" s="13" t="s">
        <v>32</v>
      </c>
      <c r="AX243" s="13" t="s">
        <v>70</v>
      </c>
      <c r="AY243" s="236" t="s">
        <v>116</v>
      </c>
    </row>
    <row r="244" s="16" customFormat="1">
      <c r="A244" s="16"/>
      <c r="B244" s="258"/>
      <c r="C244" s="259"/>
      <c r="D244" s="227" t="s">
        <v>127</v>
      </c>
      <c r="E244" s="260" t="s">
        <v>19</v>
      </c>
      <c r="F244" s="261" t="s">
        <v>210</v>
      </c>
      <c r="G244" s="259"/>
      <c r="H244" s="262">
        <v>-1.3200000000000001</v>
      </c>
      <c r="I244" s="263"/>
      <c r="J244" s="259"/>
      <c r="K244" s="259"/>
      <c r="L244" s="264"/>
      <c r="M244" s="265"/>
      <c r="N244" s="266"/>
      <c r="O244" s="266"/>
      <c r="P244" s="266"/>
      <c r="Q244" s="266"/>
      <c r="R244" s="266"/>
      <c r="S244" s="266"/>
      <c r="T244" s="267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T244" s="268" t="s">
        <v>127</v>
      </c>
      <c r="AU244" s="268" t="s">
        <v>80</v>
      </c>
      <c r="AV244" s="16" t="s">
        <v>135</v>
      </c>
      <c r="AW244" s="16" t="s">
        <v>32</v>
      </c>
      <c r="AX244" s="16" t="s">
        <v>70</v>
      </c>
      <c r="AY244" s="268" t="s">
        <v>116</v>
      </c>
    </row>
    <row r="245" s="14" customFormat="1">
      <c r="A245" s="14"/>
      <c r="B245" s="237"/>
      <c r="C245" s="238"/>
      <c r="D245" s="227" t="s">
        <v>127</v>
      </c>
      <c r="E245" s="239" t="s">
        <v>19</v>
      </c>
      <c r="F245" s="240" t="s">
        <v>129</v>
      </c>
      <c r="G245" s="238"/>
      <c r="H245" s="241">
        <v>86.506999999999977</v>
      </c>
      <c r="I245" s="242"/>
      <c r="J245" s="238"/>
      <c r="K245" s="238"/>
      <c r="L245" s="243"/>
      <c r="M245" s="244"/>
      <c r="N245" s="245"/>
      <c r="O245" s="245"/>
      <c r="P245" s="245"/>
      <c r="Q245" s="245"/>
      <c r="R245" s="245"/>
      <c r="S245" s="245"/>
      <c r="T245" s="246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47" t="s">
        <v>127</v>
      </c>
      <c r="AU245" s="247" t="s">
        <v>80</v>
      </c>
      <c r="AV245" s="14" t="s">
        <v>123</v>
      </c>
      <c r="AW245" s="14" t="s">
        <v>32</v>
      </c>
      <c r="AX245" s="14" t="s">
        <v>78</v>
      </c>
      <c r="AY245" s="247" t="s">
        <v>116</v>
      </c>
    </row>
    <row r="246" s="2" customFormat="1" ht="16.5" customHeight="1">
      <c r="A246" s="41"/>
      <c r="B246" s="42"/>
      <c r="C246" s="269" t="s">
        <v>269</v>
      </c>
      <c r="D246" s="269" t="s">
        <v>270</v>
      </c>
      <c r="E246" s="270" t="s">
        <v>271</v>
      </c>
      <c r="F246" s="271" t="s">
        <v>272</v>
      </c>
      <c r="G246" s="272" t="s">
        <v>247</v>
      </c>
      <c r="H246" s="273">
        <v>173.01400000000001</v>
      </c>
      <c r="I246" s="274"/>
      <c r="J246" s="275">
        <f>ROUND(I246*H246,2)</f>
        <v>0</v>
      </c>
      <c r="K246" s="271" t="s">
        <v>122</v>
      </c>
      <c r="L246" s="276"/>
      <c r="M246" s="277" t="s">
        <v>19</v>
      </c>
      <c r="N246" s="278" t="s">
        <v>41</v>
      </c>
      <c r="O246" s="87"/>
      <c r="P246" s="216">
        <f>O246*H246</f>
        <v>0</v>
      </c>
      <c r="Q246" s="216">
        <v>0</v>
      </c>
      <c r="R246" s="216">
        <f>Q246*H246</f>
        <v>0</v>
      </c>
      <c r="S246" s="216">
        <v>0</v>
      </c>
      <c r="T246" s="217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18" t="s">
        <v>172</v>
      </c>
      <c r="AT246" s="218" t="s">
        <v>270</v>
      </c>
      <c r="AU246" s="218" t="s">
        <v>80</v>
      </c>
      <c r="AY246" s="20" t="s">
        <v>116</v>
      </c>
      <c r="BE246" s="219">
        <f>IF(N246="základní",J246,0)</f>
        <v>0</v>
      </c>
      <c r="BF246" s="219">
        <f>IF(N246="snížená",J246,0)</f>
        <v>0</v>
      </c>
      <c r="BG246" s="219">
        <f>IF(N246="zákl. přenesená",J246,0)</f>
        <v>0</v>
      </c>
      <c r="BH246" s="219">
        <f>IF(N246="sníž. přenesená",J246,0)</f>
        <v>0</v>
      </c>
      <c r="BI246" s="219">
        <f>IF(N246="nulová",J246,0)</f>
        <v>0</v>
      </c>
      <c r="BJ246" s="20" t="s">
        <v>78</v>
      </c>
      <c r="BK246" s="219">
        <f>ROUND(I246*H246,2)</f>
        <v>0</v>
      </c>
      <c r="BL246" s="20" t="s">
        <v>123</v>
      </c>
      <c r="BM246" s="218" t="s">
        <v>273</v>
      </c>
    </row>
    <row r="247" s="13" customFormat="1">
      <c r="A247" s="13"/>
      <c r="B247" s="225"/>
      <c r="C247" s="226"/>
      <c r="D247" s="227" t="s">
        <v>127</v>
      </c>
      <c r="E247" s="226"/>
      <c r="F247" s="229" t="s">
        <v>274</v>
      </c>
      <c r="G247" s="226"/>
      <c r="H247" s="230">
        <v>173.01400000000001</v>
      </c>
      <c r="I247" s="231"/>
      <c r="J247" s="226"/>
      <c r="K247" s="226"/>
      <c r="L247" s="232"/>
      <c r="M247" s="233"/>
      <c r="N247" s="234"/>
      <c r="O247" s="234"/>
      <c r="P247" s="234"/>
      <c r="Q247" s="234"/>
      <c r="R247" s="234"/>
      <c r="S247" s="234"/>
      <c r="T247" s="23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6" t="s">
        <v>127</v>
      </c>
      <c r="AU247" s="236" t="s">
        <v>80</v>
      </c>
      <c r="AV247" s="13" t="s">
        <v>80</v>
      </c>
      <c r="AW247" s="13" t="s">
        <v>4</v>
      </c>
      <c r="AX247" s="13" t="s">
        <v>78</v>
      </c>
      <c r="AY247" s="236" t="s">
        <v>116</v>
      </c>
    </row>
    <row r="248" s="2" customFormat="1" ht="37.8" customHeight="1">
      <c r="A248" s="41"/>
      <c r="B248" s="42"/>
      <c r="C248" s="207" t="s">
        <v>275</v>
      </c>
      <c r="D248" s="207" t="s">
        <v>118</v>
      </c>
      <c r="E248" s="208" t="s">
        <v>276</v>
      </c>
      <c r="F248" s="209" t="s">
        <v>277</v>
      </c>
      <c r="G248" s="210" t="s">
        <v>195</v>
      </c>
      <c r="H248" s="211">
        <v>60.719000000000001</v>
      </c>
      <c r="I248" s="212"/>
      <c r="J248" s="213">
        <f>ROUND(I248*H248,2)</f>
        <v>0</v>
      </c>
      <c r="K248" s="209" t="s">
        <v>122</v>
      </c>
      <c r="L248" s="47"/>
      <c r="M248" s="214" t="s">
        <v>19</v>
      </c>
      <c r="N248" s="215" t="s">
        <v>41</v>
      </c>
      <c r="O248" s="87"/>
      <c r="P248" s="216">
        <f>O248*H248</f>
        <v>0</v>
      </c>
      <c r="Q248" s="216">
        <v>0</v>
      </c>
      <c r="R248" s="216">
        <f>Q248*H248</f>
        <v>0</v>
      </c>
      <c r="S248" s="216">
        <v>0</v>
      </c>
      <c r="T248" s="217">
        <f>S248*H248</f>
        <v>0</v>
      </c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R248" s="218" t="s">
        <v>123</v>
      </c>
      <c r="AT248" s="218" t="s">
        <v>118</v>
      </c>
      <c r="AU248" s="218" t="s">
        <v>80</v>
      </c>
      <c r="AY248" s="20" t="s">
        <v>116</v>
      </c>
      <c r="BE248" s="219">
        <f>IF(N248="základní",J248,0)</f>
        <v>0</v>
      </c>
      <c r="BF248" s="219">
        <f>IF(N248="snížená",J248,0)</f>
        <v>0</v>
      </c>
      <c r="BG248" s="219">
        <f>IF(N248="zákl. přenesená",J248,0)</f>
        <v>0</v>
      </c>
      <c r="BH248" s="219">
        <f>IF(N248="sníž. přenesená",J248,0)</f>
        <v>0</v>
      </c>
      <c r="BI248" s="219">
        <f>IF(N248="nulová",J248,0)</f>
        <v>0</v>
      </c>
      <c r="BJ248" s="20" t="s">
        <v>78</v>
      </c>
      <c r="BK248" s="219">
        <f>ROUND(I248*H248,2)</f>
        <v>0</v>
      </c>
      <c r="BL248" s="20" t="s">
        <v>123</v>
      </c>
      <c r="BM248" s="218" t="s">
        <v>278</v>
      </c>
    </row>
    <row r="249" s="2" customFormat="1">
      <c r="A249" s="41"/>
      <c r="B249" s="42"/>
      <c r="C249" s="43"/>
      <c r="D249" s="220" t="s">
        <v>125</v>
      </c>
      <c r="E249" s="43"/>
      <c r="F249" s="221" t="s">
        <v>279</v>
      </c>
      <c r="G249" s="43"/>
      <c r="H249" s="43"/>
      <c r="I249" s="222"/>
      <c r="J249" s="43"/>
      <c r="K249" s="43"/>
      <c r="L249" s="47"/>
      <c r="M249" s="223"/>
      <c r="N249" s="224"/>
      <c r="O249" s="87"/>
      <c r="P249" s="87"/>
      <c r="Q249" s="87"/>
      <c r="R249" s="87"/>
      <c r="S249" s="87"/>
      <c r="T249" s="88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T249" s="20" t="s">
        <v>125</v>
      </c>
      <c r="AU249" s="20" t="s">
        <v>80</v>
      </c>
    </row>
    <row r="250" s="15" customFormat="1">
      <c r="A250" s="15"/>
      <c r="B250" s="248"/>
      <c r="C250" s="249"/>
      <c r="D250" s="227" t="s">
        <v>127</v>
      </c>
      <c r="E250" s="250" t="s">
        <v>19</v>
      </c>
      <c r="F250" s="251" t="s">
        <v>280</v>
      </c>
      <c r="G250" s="249"/>
      <c r="H250" s="250" t="s">
        <v>19</v>
      </c>
      <c r="I250" s="252"/>
      <c r="J250" s="249"/>
      <c r="K250" s="249"/>
      <c r="L250" s="253"/>
      <c r="M250" s="254"/>
      <c r="N250" s="255"/>
      <c r="O250" s="255"/>
      <c r="P250" s="255"/>
      <c r="Q250" s="255"/>
      <c r="R250" s="255"/>
      <c r="S250" s="255"/>
      <c r="T250" s="256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57" t="s">
        <v>127</v>
      </c>
      <c r="AU250" s="257" t="s">
        <v>80</v>
      </c>
      <c r="AV250" s="15" t="s">
        <v>78</v>
      </c>
      <c r="AW250" s="15" t="s">
        <v>32</v>
      </c>
      <c r="AX250" s="15" t="s">
        <v>70</v>
      </c>
      <c r="AY250" s="257" t="s">
        <v>116</v>
      </c>
    </row>
    <row r="251" s="13" customFormat="1">
      <c r="A251" s="13"/>
      <c r="B251" s="225"/>
      <c r="C251" s="226"/>
      <c r="D251" s="227" t="s">
        <v>127</v>
      </c>
      <c r="E251" s="228" t="s">
        <v>19</v>
      </c>
      <c r="F251" s="229" t="s">
        <v>281</v>
      </c>
      <c r="G251" s="226"/>
      <c r="H251" s="230">
        <v>61.841999999999999</v>
      </c>
      <c r="I251" s="231"/>
      <c r="J251" s="226"/>
      <c r="K251" s="226"/>
      <c r="L251" s="232"/>
      <c r="M251" s="233"/>
      <c r="N251" s="234"/>
      <c r="O251" s="234"/>
      <c r="P251" s="234"/>
      <c r="Q251" s="234"/>
      <c r="R251" s="234"/>
      <c r="S251" s="234"/>
      <c r="T251" s="23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6" t="s">
        <v>127</v>
      </c>
      <c r="AU251" s="236" t="s">
        <v>80</v>
      </c>
      <c r="AV251" s="13" t="s">
        <v>80</v>
      </c>
      <c r="AW251" s="13" t="s">
        <v>32</v>
      </c>
      <c r="AX251" s="13" t="s">
        <v>70</v>
      </c>
      <c r="AY251" s="236" t="s">
        <v>116</v>
      </c>
    </row>
    <row r="252" s="13" customFormat="1">
      <c r="A252" s="13"/>
      <c r="B252" s="225"/>
      <c r="C252" s="226"/>
      <c r="D252" s="227" t="s">
        <v>127</v>
      </c>
      <c r="E252" s="228" t="s">
        <v>19</v>
      </c>
      <c r="F252" s="229" t="s">
        <v>282</v>
      </c>
      <c r="G252" s="226"/>
      <c r="H252" s="230">
        <v>-6.6230000000000002</v>
      </c>
      <c r="I252" s="231"/>
      <c r="J252" s="226"/>
      <c r="K252" s="226"/>
      <c r="L252" s="232"/>
      <c r="M252" s="233"/>
      <c r="N252" s="234"/>
      <c r="O252" s="234"/>
      <c r="P252" s="234"/>
      <c r="Q252" s="234"/>
      <c r="R252" s="234"/>
      <c r="S252" s="234"/>
      <c r="T252" s="23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6" t="s">
        <v>127</v>
      </c>
      <c r="AU252" s="236" t="s">
        <v>80</v>
      </c>
      <c r="AV252" s="13" t="s">
        <v>80</v>
      </c>
      <c r="AW252" s="13" t="s">
        <v>32</v>
      </c>
      <c r="AX252" s="13" t="s">
        <v>70</v>
      </c>
      <c r="AY252" s="236" t="s">
        <v>116</v>
      </c>
    </row>
    <row r="253" s="16" customFormat="1">
      <c r="A253" s="16"/>
      <c r="B253" s="258"/>
      <c r="C253" s="259"/>
      <c r="D253" s="227" t="s">
        <v>127</v>
      </c>
      <c r="E253" s="260" t="s">
        <v>19</v>
      </c>
      <c r="F253" s="261" t="s">
        <v>210</v>
      </c>
      <c r="G253" s="259"/>
      <c r="H253" s="262">
        <v>55.219000000000001</v>
      </c>
      <c r="I253" s="263"/>
      <c r="J253" s="259"/>
      <c r="K253" s="259"/>
      <c r="L253" s="264"/>
      <c r="M253" s="265"/>
      <c r="N253" s="266"/>
      <c r="O253" s="266"/>
      <c r="P253" s="266"/>
      <c r="Q253" s="266"/>
      <c r="R253" s="266"/>
      <c r="S253" s="266"/>
      <c r="T253" s="267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T253" s="268" t="s">
        <v>127</v>
      </c>
      <c r="AU253" s="268" t="s">
        <v>80</v>
      </c>
      <c r="AV253" s="16" t="s">
        <v>135</v>
      </c>
      <c r="AW253" s="16" t="s">
        <v>32</v>
      </c>
      <c r="AX253" s="16" t="s">
        <v>70</v>
      </c>
      <c r="AY253" s="268" t="s">
        <v>116</v>
      </c>
    </row>
    <row r="254" s="13" customFormat="1">
      <c r="A254" s="13"/>
      <c r="B254" s="225"/>
      <c r="C254" s="226"/>
      <c r="D254" s="227" t="s">
        <v>127</v>
      </c>
      <c r="E254" s="228" t="s">
        <v>19</v>
      </c>
      <c r="F254" s="229" t="s">
        <v>283</v>
      </c>
      <c r="G254" s="226"/>
      <c r="H254" s="230">
        <v>5.5</v>
      </c>
      <c r="I254" s="231"/>
      <c r="J254" s="226"/>
      <c r="K254" s="226"/>
      <c r="L254" s="232"/>
      <c r="M254" s="233"/>
      <c r="N254" s="234"/>
      <c r="O254" s="234"/>
      <c r="P254" s="234"/>
      <c r="Q254" s="234"/>
      <c r="R254" s="234"/>
      <c r="S254" s="234"/>
      <c r="T254" s="235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6" t="s">
        <v>127</v>
      </c>
      <c r="AU254" s="236" t="s">
        <v>80</v>
      </c>
      <c r="AV254" s="13" t="s">
        <v>80</v>
      </c>
      <c r="AW254" s="13" t="s">
        <v>32</v>
      </c>
      <c r="AX254" s="13" t="s">
        <v>70</v>
      </c>
      <c r="AY254" s="236" t="s">
        <v>116</v>
      </c>
    </row>
    <row r="255" s="16" customFormat="1">
      <c r="A255" s="16"/>
      <c r="B255" s="258"/>
      <c r="C255" s="259"/>
      <c r="D255" s="227" t="s">
        <v>127</v>
      </c>
      <c r="E255" s="260" t="s">
        <v>19</v>
      </c>
      <c r="F255" s="261" t="s">
        <v>210</v>
      </c>
      <c r="G255" s="259"/>
      <c r="H255" s="262">
        <v>5.5</v>
      </c>
      <c r="I255" s="263"/>
      <c r="J255" s="259"/>
      <c r="K255" s="259"/>
      <c r="L255" s="264"/>
      <c r="M255" s="265"/>
      <c r="N255" s="266"/>
      <c r="O255" s="266"/>
      <c r="P255" s="266"/>
      <c r="Q255" s="266"/>
      <c r="R255" s="266"/>
      <c r="S255" s="266"/>
      <c r="T255" s="267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T255" s="268" t="s">
        <v>127</v>
      </c>
      <c r="AU255" s="268" t="s">
        <v>80</v>
      </c>
      <c r="AV255" s="16" t="s">
        <v>135</v>
      </c>
      <c r="AW255" s="16" t="s">
        <v>32</v>
      </c>
      <c r="AX255" s="16" t="s">
        <v>70</v>
      </c>
      <c r="AY255" s="268" t="s">
        <v>116</v>
      </c>
    </row>
    <row r="256" s="14" customFormat="1">
      <c r="A256" s="14"/>
      <c r="B256" s="237"/>
      <c r="C256" s="238"/>
      <c r="D256" s="227" t="s">
        <v>127</v>
      </c>
      <c r="E256" s="239" t="s">
        <v>19</v>
      </c>
      <c r="F256" s="240" t="s">
        <v>129</v>
      </c>
      <c r="G256" s="238"/>
      <c r="H256" s="241">
        <v>60.719000000000001</v>
      </c>
      <c r="I256" s="242"/>
      <c r="J256" s="238"/>
      <c r="K256" s="238"/>
      <c r="L256" s="243"/>
      <c r="M256" s="244"/>
      <c r="N256" s="245"/>
      <c r="O256" s="245"/>
      <c r="P256" s="245"/>
      <c r="Q256" s="245"/>
      <c r="R256" s="245"/>
      <c r="S256" s="245"/>
      <c r="T256" s="246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47" t="s">
        <v>127</v>
      </c>
      <c r="AU256" s="247" t="s">
        <v>80</v>
      </c>
      <c r="AV256" s="14" t="s">
        <v>123</v>
      </c>
      <c r="AW256" s="14" t="s">
        <v>32</v>
      </c>
      <c r="AX256" s="14" t="s">
        <v>78</v>
      </c>
      <c r="AY256" s="247" t="s">
        <v>116</v>
      </c>
    </row>
    <row r="257" s="2" customFormat="1" ht="16.5" customHeight="1">
      <c r="A257" s="41"/>
      <c r="B257" s="42"/>
      <c r="C257" s="269" t="s">
        <v>284</v>
      </c>
      <c r="D257" s="269" t="s">
        <v>270</v>
      </c>
      <c r="E257" s="270" t="s">
        <v>285</v>
      </c>
      <c r="F257" s="271" t="s">
        <v>286</v>
      </c>
      <c r="G257" s="272" t="s">
        <v>247</v>
      </c>
      <c r="H257" s="273">
        <v>121.438</v>
      </c>
      <c r="I257" s="274"/>
      <c r="J257" s="275">
        <f>ROUND(I257*H257,2)</f>
        <v>0</v>
      </c>
      <c r="K257" s="271" t="s">
        <v>122</v>
      </c>
      <c r="L257" s="276"/>
      <c r="M257" s="277" t="s">
        <v>19</v>
      </c>
      <c r="N257" s="278" t="s">
        <v>41</v>
      </c>
      <c r="O257" s="87"/>
      <c r="P257" s="216">
        <f>O257*H257</f>
        <v>0</v>
      </c>
      <c r="Q257" s="216">
        <v>0</v>
      </c>
      <c r="R257" s="216">
        <f>Q257*H257</f>
        <v>0</v>
      </c>
      <c r="S257" s="216">
        <v>0</v>
      </c>
      <c r="T257" s="217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18" t="s">
        <v>172</v>
      </c>
      <c r="AT257" s="218" t="s">
        <v>270</v>
      </c>
      <c r="AU257" s="218" t="s">
        <v>80</v>
      </c>
      <c r="AY257" s="20" t="s">
        <v>116</v>
      </c>
      <c r="BE257" s="219">
        <f>IF(N257="základní",J257,0)</f>
        <v>0</v>
      </c>
      <c r="BF257" s="219">
        <f>IF(N257="snížená",J257,0)</f>
        <v>0</v>
      </c>
      <c r="BG257" s="219">
        <f>IF(N257="zákl. přenesená",J257,0)</f>
        <v>0</v>
      </c>
      <c r="BH257" s="219">
        <f>IF(N257="sníž. přenesená",J257,0)</f>
        <v>0</v>
      </c>
      <c r="BI257" s="219">
        <f>IF(N257="nulová",J257,0)</f>
        <v>0</v>
      </c>
      <c r="BJ257" s="20" t="s">
        <v>78</v>
      </c>
      <c r="BK257" s="219">
        <f>ROUND(I257*H257,2)</f>
        <v>0</v>
      </c>
      <c r="BL257" s="20" t="s">
        <v>123</v>
      </c>
      <c r="BM257" s="218" t="s">
        <v>287</v>
      </c>
    </row>
    <row r="258" s="13" customFormat="1">
      <c r="A258" s="13"/>
      <c r="B258" s="225"/>
      <c r="C258" s="226"/>
      <c r="D258" s="227" t="s">
        <v>127</v>
      </c>
      <c r="E258" s="226"/>
      <c r="F258" s="229" t="s">
        <v>288</v>
      </c>
      <c r="G258" s="226"/>
      <c r="H258" s="230">
        <v>121.438</v>
      </c>
      <c r="I258" s="231"/>
      <c r="J258" s="226"/>
      <c r="K258" s="226"/>
      <c r="L258" s="232"/>
      <c r="M258" s="233"/>
      <c r="N258" s="234"/>
      <c r="O258" s="234"/>
      <c r="P258" s="234"/>
      <c r="Q258" s="234"/>
      <c r="R258" s="234"/>
      <c r="S258" s="234"/>
      <c r="T258" s="235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6" t="s">
        <v>127</v>
      </c>
      <c r="AU258" s="236" t="s">
        <v>80</v>
      </c>
      <c r="AV258" s="13" t="s">
        <v>80</v>
      </c>
      <c r="AW258" s="13" t="s">
        <v>4</v>
      </c>
      <c r="AX258" s="13" t="s">
        <v>78</v>
      </c>
      <c r="AY258" s="236" t="s">
        <v>116</v>
      </c>
    </row>
    <row r="259" s="12" customFormat="1" ht="22.8" customHeight="1">
      <c r="A259" s="12"/>
      <c r="B259" s="191"/>
      <c r="C259" s="192"/>
      <c r="D259" s="193" t="s">
        <v>69</v>
      </c>
      <c r="E259" s="205" t="s">
        <v>80</v>
      </c>
      <c r="F259" s="205" t="s">
        <v>289</v>
      </c>
      <c r="G259" s="192"/>
      <c r="H259" s="192"/>
      <c r="I259" s="195"/>
      <c r="J259" s="206">
        <f>BK259</f>
        <v>0</v>
      </c>
      <c r="K259" s="192"/>
      <c r="L259" s="197"/>
      <c r="M259" s="198"/>
      <c r="N259" s="199"/>
      <c r="O259" s="199"/>
      <c r="P259" s="200">
        <f>SUM(P260:P279)</f>
        <v>0</v>
      </c>
      <c r="Q259" s="199"/>
      <c r="R259" s="200">
        <f>SUM(R260:R279)</f>
        <v>29.313693089999997</v>
      </c>
      <c r="S259" s="199"/>
      <c r="T259" s="201">
        <f>SUM(T260:T279)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02" t="s">
        <v>78</v>
      </c>
      <c r="AT259" s="203" t="s">
        <v>69</v>
      </c>
      <c r="AU259" s="203" t="s">
        <v>78</v>
      </c>
      <c r="AY259" s="202" t="s">
        <v>116</v>
      </c>
      <c r="BK259" s="204">
        <f>SUM(BK260:BK279)</f>
        <v>0</v>
      </c>
    </row>
    <row r="260" s="2" customFormat="1" ht="24.15" customHeight="1">
      <c r="A260" s="41"/>
      <c r="B260" s="42"/>
      <c r="C260" s="207" t="s">
        <v>290</v>
      </c>
      <c r="D260" s="207" t="s">
        <v>118</v>
      </c>
      <c r="E260" s="208" t="s">
        <v>291</v>
      </c>
      <c r="F260" s="209" t="s">
        <v>292</v>
      </c>
      <c r="G260" s="210" t="s">
        <v>121</v>
      </c>
      <c r="H260" s="211">
        <v>131.637</v>
      </c>
      <c r="I260" s="212"/>
      <c r="J260" s="213">
        <f>ROUND(I260*H260,2)</f>
        <v>0</v>
      </c>
      <c r="K260" s="209" t="s">
        <v>122</v>
      </c>
      <c r="L260" s="47"/>
      <c r="M260" s="214" t="s">
        <v>19</v>
      </c>
      <c r="N260" s="215" t="s">
        <v>41</v>
      </c>
      <c r="O260" s="87"/>
      <c r="P260" s="216">
        <f>O260*H260</f>
        <v>0</v>
      </c>
      <c r="Q260" s="216">
        <v>0.00017000000000000001</v>
      </c>
      <c r="R260" s="216">
        <f>Q260*H260</f>
        <v>0.022378290000000002</v>
      </c>
      <c r="S260" s="216">
        <v>0</v>
      </c>
      <c r="T260" s="217">
        <f>S260*H260</f>
        <v>0</v>
      </c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R260" s="218" t="s">
        <v>123</v>
      </c>
      <c r="AT260" s="218" t="s">
        <v>118</v>
      </c>
      <c r="AU260" s="218" t="s">
        <v>80</v>
      </c>
      <c r="AY260" s="20" t="s">
        <v>116</v>
      </c>
      <c r="BE260" s="219">
        <f>IF(N260="základní",J260,0)</f>
        <v>0</v>
      </c>
      <c r="BF260" s="219">
        <f>IF(N260="snížená",J260,0)</f>
        <v>0</v>
      </c>
      <c r="BG260" s="219">
        <f>IF(N260="zákl. přenesená",J260,0)</f>
        <v>0</v>
      </c>
      <c r="BH260" s="219">
        <f>IF(N260="sníž. přenesená",J260,0)</f>
        <v>0</v>
      </c>
      <c r="BI260" s="219">
        <f>IF(N260="nulová",J260,0)</f>
        <v>0</v>
      </c>
      <c r="BJ260" s="20" t="s">
        <v>78</v>
      </c>
      <c r="BK260" s="219">
        <f>ROUND(I260*H260,2)</f>
        <v>0</v>
      </c>
      <c r="BL260" s="20" t="s">
        <v>123</v>
      </c>
      <c r="BM260" s="218" t="s">
        <v>293</v>
      </c>
    </row>
    <row r="261" s="2" customFormat="1">
      <c r="A261" s="41"/>
      <c r="B261" s="42"/>
      <c r="C261" s="43"/>
      <c r="D261" s="220" t="s">
        <v>125</v>
      </c>
      <c r="E261" s="43"/>
      <c r="F261" s="221" t="s">
        <v>294</v>
      </c>
      <c r="G261" s="43"/>
      <c r="H261" s="43"/>
      <c r="I261" s="222"/>
      <c r="J261" s="43"/>
      <c r="K261" s="43"/>
      <c r="L261" s="47"/>
      <c r="M261" s="223"/>
      <c r="N261" s="224"/>
      <c r="O261" s="87"/>
      <c r="P261" s="87"/>
      <c r="Q261" s="87"/>
      <c r="R261" s="87"/>
      <c r="S261" s="87"/>
      <c r="T261" s="88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T261" s="20" t="s">
        <v>125</v>
      </c>
      <c r="AU261" s="20" t="s">
        <v>80</v>
      </c>
    </row>
    <row r="262" s="15" customFormat="1">
      <c r="A262" s="15"/>
      <c r="B262" s="248"/>
      <c r="C262" s="249"/>
      <c r="D262" s="227" t="s">
        <v>127</v>
      </c>
      <c r="E262" s="250" t="s">
        <v>19</v>
      </c>
      <c r="F262" s="251" t="s">
        <v>295</v>
      </c>
      <c r="G262" s="249"/>
      <c r="H262" s="250" t="s">
        <v>19</v>
      </c>
      <c r="I262" s="252"/>
      <c r="J262" s="249"/>
      <c r="K262" s="249"/>
      <c r="L262" s="253"/>
      <c r="M262" s="254"/>
      <c r="N262" s="255"/>
      <c r="O262" s="255"/>
      <c r="P262" s="255"/>
      <c r="Q262" s="255"/>
      <c r="R262" s="255"/>
      <c r="S262" s="255"/>
      <c r="T262" s="256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57" t="s">
        <v>127</v>
      </c>
      <c r="AU262" s="257" t="s">
        <v>80</v>
      </c>
      <c r="AV262" s="15" t="s">
        <v>78</v>
      </c>
      <c r="AW262" s="15" t="s">
        <v>32</v>
      </c>
      <c r="AX262" s="15" t="s">
        <v>70</v>
      </c>
      <c r="AY262" s="257" t="s">
        <v>116</v>
      </c>
    </row>
    <row r="263" s="13" customFormat="1">
      <c r="A263" s="13"/>
      <c r="B263" s="225"/>
      <c r="C263" s="226"/>
      <c r="D263" s="227" t="s">
        <v>127</v>
      </c>
      <c r="E263" s="228" t="s">
        <v>19</v>
      </c>
      <c r="F263" s="229" t="s">
        <v>296</v>
      </c>
      <c r="G263" s="226"/>
      <c r="H263" s="230">
        <v>113.377</v>
      </c>
      <c r="I263" s="231"/>
      <c r="J263" s="226"/>
      <c r="K263" s="226"/>
      <c r="L263" s="232"/>
      <c r="M263" s="233"/>
      <c r="N263" s="234"/>
      <c r="O263" s="234"/>
      <c r="P263" s="234"/>
      <c r="Q263" s="234"/>
      <c r="R263" s="234"/>
      <c r="S263" s="234"/>
      <c r="T263" s="235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6" t="s">
        <v>127</v>
      </c>
      <c r="AU263" s="236" t="s">
        <v>80</v>
      </c>
      <c r="AV263" s="13" t="s">
        <v>80</v>
      </c>
      <c r="AW263" s="13" t="s">
        <v>32</v>
      </c>
      <c r="AX263" s="13" t="s">
        <v>70</v>
      </c>
      <c r="AY263" s="236" t="s">
        <v>116</v>
      </c>
    </row>
    <row r="264" s="13" customFormat="1">
      <c r="A264" s="13"/>
      <c r="B264" s="225"/>
      <c r="C264" s="226"/>
      <c r="D264" s="227" t="s">
        <v>127</v>
      </c>
      <c r="E264" s="228" t="s">
        <v>19</v>
      </c>
      <c r="F264" s="229" t="s">
        <v>297</v>
      </c>
      <c r="G264" s="226"/>
      <c r="H264" s="230">
        <v>6.1600000000000001</v>
      </c>
      <c r="I264" s="231"/>
      <c r="J264" s="226"/>
      <c r="K264" s="226"/>
      <c r="L264" s="232"/>
      <c r="M264" s="233"/>
      <c r="N264" s="234"/>
      <c r="O264" s="234"/>
      <c r="P264" s="234"/>
      <c r="Q264" s="234"/>
      <c r="R264" s="234"/>
      <c r="S264" s="234"/>
      <c r="T264" s="235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6" t="s">
        <v>127</v>
      </c>
      <c r="AU264" s="236" t="s">
        <v>80</v>
      </c>
      <c r="AV264" s="13" t="s">
        <v>80</v>
      </c>
      <c r="AW264" s="13" t="s">
        <v>32</v>
      </c>
      <c r="AX264" s="13" t="s">
        <v>70</v>
      </c>
      <c r="AY264" s="236" t="s">
        <v>116</v>
      </c>
    </row>
    <row r="265" s="16" customFormat="1">
      <c r="A265" s="16"/>
      <c r="B265" s="258"/>
      <c r="C265" s="259"/>
      <c r="D265" s="227" t="s">
        <v>127</v>
      </c>
      <c r="E265" s="260" t="s">
        <v>19</v>
      </c>
      <c r="F265" s="261" t="s">
        <v>210</v>
      </c>
      <c r="G265" s="259"/>
      <c r="H265" s="262">
        <v>119.53699999999999</v>
      </c>
      <c r="I265" s="263"/>
      <c r="J265" s="259"/>
      <c r="K265" s="259"/>
      <c r="L265" s="264"/>
      <c r="M265" s="265"/>
      <c r="N265" s="266"/>
      <c r="O265" s="266"/>
      <c r="P265" s="266"/>
      <c r="Q265" s="266"/>
      <c r="R265" s="266"/>
      <c r="S265" s="266"/>
      <c r="T265" s="267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T265" s="268" t="s">
        <v>127</v>
      </c>
      <c r="AU265" s="268" t="s">
        <v>80</v>
      </c>
      <c r="AV265" s="16" t="s">
        <v>135</v>
      </c>
      <c r="AW265" s="16" t="s">
        <v>32</v>
      </c>
      <c r="AX265" s="16" t="s">
        <v>70</v>
      </c>
      <c r="AY265" s="268" t="s">
        <v>116</v>
      </c>
    </row>
    <row r="266" s="13" customFormat="1">
      <c r="A266" s="13"/>
      <c r="B266" s="225"/>
      <c r="C266" s="226"/>
      <c r="D266" s="227" t="s">
        <v>127</v>
      </c>
      <c r="E266" s="228" t="s">
        <v>19</v>
      </c>
      <c r="F266" s="229" t="s">
        <v>298</v>
      </c>
      <c r="G266" s="226"/>
      <c r="H266" s="230">
        <v>12.1</v>
      </c>
      <c r="I266" s="231"/>
      <c r="J266" s="226"/>
      <c r="K266" s="226"/>
      <c r="L266" s="232"/>
      <c r="M266" s="233"/>
      <c r="N266" s="234"/>
      <c r="O266" s="234"/>
      <c r="P266" s="234"/>
      <c r="Q266" s="234"/>
      <c r="R266" s="234"/>
      <c r="S266" s="234"/>
      <c r="T266" s="235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6" t="s">
        <v>127</v>
      </c>
      <c r="AU266" s="236" t="s">
        <v>80</v>
      </c>
      <c r="AV266" s="13" t="s">
        <v>80</v>
      </c>
      <c r="AW266" s="13" t="s">
        <v>32</v>
      </c>
      <c r="AX266" s="13" t="s">
        <v>70</v>
      </c>
      <c r="AY266" s="236" t="s">
        <v>116</v>
      </c>
    </row>
    <row r="267" s="16" customFormat="1">
      <c r="A267" s="16"/>
      <c r="B267" s="258"/>
      <c r="C267" s="259"/>
      <c r="D267" s="227" t="s">
        <v>127</v>
      </c>
      <c r="E267" s="260" t="s">
        <v>19</v>
      </c>
      <c r="F267" s="261" t="s">
        <v>210</v>
      </c>
      <c r="G267" s="259"/>
      <c r="H267" s="262">
        <v>12.1</v>
      </c>
      <c r="I267" s="263"/>
      <c r="J267" s="259"/>
      <c r="K267" s="259"/>
      <c r="L267" s="264"/>
      <c r="M267" s="265"/>
      <c r="N267" s="266"/>
      <c r="O267" s="266"/>
      <c r="P267" s="266"/>
      <c r="Q267" s="266"/>
      <c r="R267" s="266"/>
      <c r="S267" s="266"/>
      <c r="T267" s="267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T267" s="268" t="s">
        <v>127</v>
      </c>
      <c r="AU267" s="268" t="s">
        <v>80</v>
      </c>
      <c r="AV267" s="16" t="s">
        <v>135</v>
      </c>
      <c r="AW267" s="16" t="s">
        <v>32</v>
      </c>
      <c r="AX267" s="16" t="s">
        <v>70</v>
      </c>
      <c r="AY267" s="268" t="s">
        <v>116</v>
      </c>
    </row>
    <row r="268" s="14" customFormat="1">
      <c r="A268" s="14"/>
      <c r="B268" s="237"/>
      <c r="C268" s="238"/>
      <c r="D268" s="227" t="s">
        <v>127</v>
      </c>
      <c r="E268" s="239" t="s">
        <v>19</v>
      </c>
      <c r="F268" s="240" t="s">
        <v>129</v>
      </c>
      <c r="G268" s="238"/>
      <c r="H268" s="241">
        <v>131.637</v>
      </c>
      <c r="I268" s="242"/>
      <c r="J268" s="238"/>
      <c r="K268" s="238"/>
      <c r="L268" s="243"/>
      <c r="M268" s="244"/>
      <c r="N268" s="245"/>
      <c r="O268" s="245"/>
      <c r="P268" s="245"/>
      <c r="Q268" s="245"/>
      <c r="R268" s="245"/>
      <c r="S268" s="245"/>
      <c r="T268" s="246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47" t="s">
        <v>127</v>
      </c>
      <c r="AU268" s="247" t="s">
        <v>80</v>
      </c>
      <c r="AV268" s="14" t="s">
        <v>123</v>
      </c>
      <c r="AW268" s="14" t="s">
        <v>32</v>
      </c>
      <c r="AX268" s="14" t="s">
        <v>78</v>
      </c>
      <c r="AY268" s="247" t="s">
        <v>116</v>
      </c>
    </row>
    <row r="269" s="2" customFormat="1" ht="16.5" customHeight="1">
      <c r="A269" s="41"/>
      <c r="B269" s="42"/>
      <c r="C269" s="269" t="s">
        <v>299</v>
      </c>
      <c r="D269" s="269" t="s">
        <v>270</v>
      </c>
      <c r="E269" s="270" t="s">
        <v>300</v>
      </c>
      <c r="F269" s="271" t="s">
        <v>301</v>
      </c>
      <c r="G269" s="272" t="s">
        <v>121</v>
      </c>
      <c r="H269" s="273">
        <v>155.92400000000001</v>
      </c>
      <c r="I269" s="274"/>
      <c r="J269" s="275">
        <f>ROUND(I269*H269,2)</f>
        <v>0</v>
      </c>
      <c r="K269" s="271" t="s">
        <v>122</v>
      </c>
      <c r="L269" s="276"/>
      <c r="M269" s="277" t="s">
        <v>19</v>
      </c>
      <c r="N269" s="278" t="s">
        <v>41</v>
      </c>
      <c r="O269" s="87"/>
      <c r="P269" s="216">
        <f>O269*H269</f>
        <v>0</v>
      </c>
      <c r="Q269" s="216">
        <v>0.00020000000000000001</v>
      </c>
      <c r="R269" s="216">
        <f>Q269*H269</f>
        <v>0.031184800000000002</v>
      </c>
      <c r="S269" s="216">
        <v>0</v>
      </c>
      <c r="T269" s="217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18" t="s">
        <v>172</v>
      </c>
      <c r="AT269" s="218" t="s">
        <v>270</v>
      </c>
      <c r="AU269" s="218" t="s">
        <v>80</v>
      </c>
      <c r="AY269" s="20" t="s">
        <v>116</v>
      </c>
      <c r="BE269" s="219">
        <f>IF(N269="základní",J269,0)</f>
        <v>0</v>
      </c>
      <c r="BF269" s="219">
        <f>IF(N269="snížená",J269,0)</f>
        <v>0</v>
      </c>
      <c r="BG269" s="219">
        <f>IF(N269="zákl. přenesená",J269,0)</f>
        <v>0</v>
      </c>
      <c r="BH269" s="219">
        <f>IF(N269="sníž. přenesená",J269,0)</f>
        <v>0</v>
      </c>
      <c r="BI269" s="219">
        <f>IF(N269="nulová",J269,0)</f>
        <v>0</v>
      </c>
      <c r="BJ269" s="20" t="s">
        <v>78</v>
      </c>
      <c r="BK269" s="219">
        <f>ROUND(I269*H269,2)</f>
        <v>0</v>
      </c>
      <c r="BL269" s="20" t="s">
        <v>123</v>
      </c>
      <c r="BM269" s="218" t="s">
        <v>302</v>
      </c>
    </row>
    <row r="270" s="13" customFormat="1">
      <c r="A270" s="13"/>
      <c r="B270" s="225"/>
      <c r="C270" s="226"/>
      <c r="D270" s="227" t="s">
        <v>127</v>
      </c>
      <c r="E270" s="226"/>
      <c r="F270" s="229" t="s">
        <v>303</v>
      </c>
      <c r="G270" s="226"/>
      <c r="H270" s="230">
        <v>155.92400000000001</v>
      </c>
      <c r="I270" s="231"/>
      <c r="J270" s="226"/>
      <c r="K270" s="226"/>
      <c r="L270" s="232"/>
      <c r="M270" s="233"/>
      <c r="N270" s="234"/>
      <c r="O270" s="234"/>
      <c r="P270" s="234"/>
      <c r="Q270" s="234"/>
      <c r="R270" s="234"/>
      <c r="S270" s="234"/>
      <c r="T270" s="23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6" t="s">
        <v>127</v>
      </c>
      <c r="AU270" s="236" t="s">
        <v>80</v>
      </c>
      <c r="AV270" s="13" t="s">
        <v>80</v>
      </c>
      <c r="AW270" s="13" t="s">
        <v>4</v>
      </c>
      <c r="AX270" s="13" t="s">
        <v>78</v>
      </c>
      <c r="AY270" s="236" t="s">
        <v>116</v>
      </c>
    </row>
    <row r="271" s="2" customFormat="1" ht="16.5" customHeight="1">
      <c r="A271" s="41"/>
      <c r="B271" s="42"/>
      <c r="C271" s="207" t="s">
        <v>304</v>
      </c>
      <c r="D271" s="207" t="s">
        <v>118</v>
      </c>
      <c r="E271" s="208" t="s">
        <v>305</v>
      </c>
      <c r="F271" s="209" t="s">
        <v>306</v>
      </c>
      <c r="G271" s="210" t="s">
        <v>195</v>
      </c>
      <c r="H271" s="211">
        <v>17.951000000000001</v>
      </c>
      <c r="I271" s="212"/>
      <c r="J271" s="213">
        <f>ROUND(I271*H271,2)</f>
        <v>0</v>
      </c>
      <c r="K271" s="209" t="s">
        <v>122</v>
      </c>
      <c r="L271" s="47"/>
      <c r="M271" s="214" t="s">
        <v>19</v>
      </c>
      <c r="N271" s="215" t="s">
        <v>41</v>
      </c>
      <c r="O271" s="87"/>
      <c r="P271" s="216">
        <f>O271*H271</f>
        <v>0</v>
      </c>
      <c r="Q271" s="216">
        <v>1.6299999999999999</v>
      </c>
      <c r="R271" s="216">
        <f>Q271*H271</f>
        <v>29.26013</v>
      </c>
      <c r="S271" s="216">
        <v>0</v>
      </c>
      <c r="T271" s="21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18" t="s">
        <v>123</v>
      </c>
      <c r="AT271" s="218" t="s">
        <v>118</v>
      </c>
      <c r="AU271" s="218" t="s">
        <v>80</v>
      </c>
      <c r="AY271" s="20" t="s">
        <v>116</v>
      </c>
      <c r="BE271" s="219">
        <f>IF(N271="základní",J271,0)</f>
        <v>0</v>
      </c>
      <c r="BF271" s="219">
        <f>IF(N271="snížená",J271,0)</f>
        <v>0</v>
      </c>
      <c r="BG271" s="219">
        <f>IF(N271="zákl. přenesená",J271,0)</f>
        <v>0</v>
      </c>
      <c r="BH271" s="219">
        <f>IF(N271="sníž. přenesená",J271,0)</f>
        <v>0</v>
      </c>
      <c r="BI271" s="219">
        <f>IF(N271="nulová",J271,0)</f>
        <v>0</v>
      </c>
      <c r="BJ271" s="20" t="s">
        <v>78</v>
      </c>
      <c r="BK271" s="219">
        <f>ROUND(I271*H271,2)</f>
        <v>0</v>
      </c>
      <c r="BL271" s="20" t="s">
        <v>123</v>
      </c>
      <c r="BM271" s="218" t="s">
        <v>307</v>
      </c>
    </row>
    <row r="272" s="2" customFormat="1">
      <c r="A272" s="41"/>
      <c r="B272" s="42"/>
      <c r="C272" s="43"/>
      <c r="D272" s="220" t="s">
        <v>125</v>
      </c>
      <c r="E272" s="43"/>
      <c r="F272" s="221" t="s">
        <v>308</v>
      </c>
      <c r="G272" s="43"/>
      <c r="H272" s="43"/>
      <c r="I272" s="222"/>
      <c r="J272" s="43"/>
      <c r="K272" s="43"/>
      <c r="L272" s="47"/>
      <c r="M272" s="223"/>
      <c r="N272" s="224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20" t="s">
        <v>125</v>
      </c>
      <c r="AU272" s="20" t="s">
        <v>80</v>
      </c>
    </row>
    <row r="273" s="15" customFormat="1">
      <c r="A273" s="15"/>
      <c r="B273" s="248"/>
      <c r="C273" s="249"/>
      <c r="D273" s="227" t="s">
        <v>127</v>
      </c>
      <c r="E273" s="250" t="s">
        <v>19</v>
      </c>
      <c r="F273" s="251" t="s">
        <v>295</v>
      </c>
      <c r="G273" s="249"/>
      <c r="H273" s="250" t="s">
        <v>19</v>
      </c>
      <c r="I273" s="252"/>
      <c r="J273" s="249"/>
      <c r="K273" s="249"/>
      <c r="L273" s="253"/>
      <c r="M273" s="254"/>
      <c r="N273" s="255"/>
      <c r="O273" s="255"/>
      <c r="P273" s="255"/>
      <c r="Q273" s="255"/>
      <c r="R273" s="255"/>
      <c r="S273" s="255"/>
      <c r="T273" s="256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T273" s="257" t="s">
        <v>127</v>
      </c>
      <c r="AU273" s="257" t="s">
        <v>80</v>
      </c>
      <c r="AV273" s="15" t="s">
        <v>78</v>
      </c>
      <c r="AW273" s="15" t="s">
        <v>32</v>
      </c>
      <c r="AX273" s="15" t="s">
        <v>70</v>
      </c>
      <c r="AY273" s="257" t="s">
        <v>116</v>
      </c>
    </row>
    <row r="274" s="13" customFormat="1">
      <c r="A274" s="13"/>
      <c r="B274" s="225"/>
      <c r="C274" s="226"/>
      <c r="D274" s="227" t="s">
        <v>127</v>
      </c>
      <c r="E274" s="228" t="s">
        <v>19</v>
      </c>
      <c r="F274" s="229" t="s">
        <v>309</v>
      </c>
      <c r="G274" s="226"/>
      <c r="H274" s="230">
        <v>15.461</v>
      </c>
      <c r="I274" s="231"/>
      <c r="J274" s="226"/>
      <c r="K274" s="226"/>
      <c r="L274" s="232"/>
      <c r="M274" s="233"/>
      <c r="N274" s="234"/>
      <c r="O274" s="234"/>
      <c r="P274" s="234"/>
      <c r="Q274" s="234"/>
      <c r="R274" s="234"/>
      <c r="S274" s="234"/>
      <c r="T274" s="235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6" t="s">
        <v>127</v>
      </c>
      <c r="AU274" s="236" t="s">
        <v>80</v>
      </c>
      <c r="AV274" s="13" t="s">
        <v>80</v>
      </c>
      <c r="AW274" s="13" t="s">
        <v>32</v>
      </c>
      <c r="AX274" s="13" t="s">
        <v>70</v>
      </c>
      <c r="AY274" s="236" t="s">
        <v>116</v>
      </c>
    </row>
    <row r="275" s="13" customFormat="1">
      <c r="A275" s="13"/>
      <c r="B275" s="225"/>
      <c r="C275" s="226"/>
      <c r="D275" s="227" t="s">
        <v>127</v>
      </c>
      <c r="E275" s="228" t="s">
        <v>19</v>
      </c>
      <c r="F275" s="229" t="s">
        <v>310</v>
      </c>
      <c r="G275" s="226"/>
      <c r="H275" s="230">
        <v>0.83999999999999997</v>
      </c>
      <c r="I275" s="231"/>
      <c r="J275" s="226"/>
      <c r="K275" s="226"/>
      <c r="L275" s="232"/>
      <c r="M275" s="233"/>
      <c r="N275" s="234"/>
      <c r="O275" s="234"/>
      <c r="P275" s="234"/>
      <c r="Q275" s="234"/>
      <c r="R275" s="234"/>
      <c r="S275" s="234"/>
      <c r="T275" s="23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6" t="s">
        <v>127</v>
      </c>
      <c r="AU275" s="236" t="s">
        <v>80</v>
      </c>
      <c r="AV275" s="13" t="s">
        <v>80</v>
      </c>
      <c r="AW275" s="13" t="s">
        <v>32</v>
      </c>
      <c r="AX275" s="13" t="s">
        <v>70</v>
      </c>
      <c r="AY275" s="236" t="s">
        <v>116</v>
      </c>
    </row>
    <row r="276" s="16" customFormat="1">
      <c r="A276" s="16"/>
      <c r="B276" s="258"/>
      <c r="C276" s="259"/>
      <c r="D276" s="227" t="s">
        <v>127</v>
      </c>
      <c r="E276" s="260" t="s">
        <v>19</v>
      </c>
      <c r="F276" s="261" t="s">
        <v>210</v>
      </c>
      <c r="G276" s="259"/>
      <c r="H276" s="262">
        <v>16.301000000000002</v>
      </c>
      <c r="I276" s="263"/>
      <c r="J276" s="259"/>
      <c r="K276" s="259"/>
      <c r="L276" s="264"/>
      <c r="M276" s="265"/>
      <c r="N276" s="266"/>
      <c r="O276" s="266"/>
      <c r="P276" s="266"/>
      <c r="Q276" s="266"/>
      <c r="R276" s="266"/>
      <c r="S276" s="266"/>
      <c r="T276" s="267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T276" s="268" t="s">
        <v>127</v>
      </c>
      <c r="AU276" s="268" t="s">
        <v>80</v>
      </c>
      <c r="AV276" s="16" t="s">
        <v>135</v>
      </c>
      <c r="AW276" s="16" t="s">
        <v>32</v>
      </c>
      <c r="AX276" s="16" t="s">
        <v>70</v>
      </c>
      <c r="AY276" s="268" t="s">
        <v>116</v>
      </c>
    </row>
    <row r="277" s="13" customFormat="1">
      <c r="A277" s="13"/>
      <c r="B277" s="225"/>
      <c r="C277" s="226"/>
      <c r="D277" s="227" t="s">
        <v>127</v>
      </c>
      <c r="E277" s="228" t="s">
        <v>19</v>
      </c>
      <c r="F277" s="229" t="s">
        <v>311</v>
      </c>
      <c r="G277" s="226"/>
      <c r="H277" s="230">
        <v>1.6499999999999999</v>
      </c>
      <c r="I277" s="231"/>
      <c r="J277" s="226"/>
      <c r="K277" s="226"/>
      <c r="L277" s="232"/>
      <c r="M277" s="233"/>
      <c r="N277" s="234"/>
      <c r="O277" s="234"/>
      <c r="P277" s="234"/>
      <c r="Q277" s="234"/>
      <c r="R277" s="234"/>
      <c r="S277" s="234"/>
      <c r="T277" s="235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36" t="s">
        <v>127</v>
      </c>
      <c r="AU277" s="236" t="s">
        <v>80</v>
      </c>
      <c r="AV277" s="13" t="s">
        <v>80</v>
      </c>
      <c r="AW277" s="13" t="s">
        <v>32</v>
      </c>
      <c r="AX277" s="13" t="s">
        <v>70</v>
      </c>
      <c r="AY277" s="236" t="s">
        <v>116</v>
      </c>
    </row>
    <row r="278" s="16" customFormat="1">
      <c r="A278" s="16"/>
      <c r="B278" s="258"/>
      <c r="C278" s="259"/>
      <c r="D278" s="227" t="s">
        <v>127</v>
      </c>
      <c r="E278" s="260" t="s">
        <v>19</v>
      </c>
      <c r="F278" s="261" t="s">
        <v>210</v>
      </c>
      <c r="G278" s="259"/>
      <c r="H278" s="262">
        <v>1.6499999999999999</v>
      </c>
      <c r="I278" s="263"/>
      <c r="J278" s="259"/>
      <c r="K278" s="259"/>
      <c r="L278" s="264"/>
      <c r="M278" s="265"/>
      <c r="N278" s="266"/>
      <c r="O278" s="266"/>
      <c r="P278" s="266"/>
      <c r="Q278" s="266"/>
      <c r="R278" s="266"/>
      <c r="S278" s="266"/>
      <c r="T278" s="267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T278" s="268" t="s">
        <v>127</v>
      </c>
      <c r="AU278" s="268" t="s">
        <v>80</v>
      </c>
      <c r="AV278" s="16" t="s">
        <v>135</v>
      </c>
      <c r="AW278" s="16" t="s">
        <v>32</v>
      </c>
      <c r="AX278" s="16" t="s">
        <v>70</v>
      </c>
      <c r="AY278" s="268" t="s">
        <v>116</v>
      </c>
    </row>
    <row r="279" s="14" customFormat="1">
      <c r="A279" s="14"/>
      <c r="B279" s="237"/>
      <c r="C279" s="238"/>
      <c r="D279" s="227" t="s">
        <v>127</v>
      </c>
      <c r="E279" s="239" t="s">
        <v>19</v>
      </c>
      <c r="F279" s="240" t="s">
        <v>129</v>
      </c>
      <c r="G279" s="238"/>
      <c r="H279" s="241">
        <v>17.951000000000001</v>
      </c>
      <c r="I279" s="242"/>
      <c r="J279" s="238"/>
      <c r="K279" s="238"/>
      <c r="L279" s="243"/>
      <c r="M279" s="244"/>
      <c r="N279" s="245"/>
      <c r="O279" s="245"/>
      <c r="P279" s="245"/>
      <c r="Q279" s="245"/>
      <c r="R279" s="245"/>
      <c r="S279" s="245"/>
      <c r="T279" s="246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47" t="s">
        <v>127</v>
      </c>
      <c r="AU279" s="247" t="s">
        <v>80</v>
      </c>
      <c r="AV279" s="14" t="s">
        <v>123</v>
      </c>
      <c r="AW279" s="14" t="s">
        <v>32</v>
      </c>
      <c r="AX279" s="14" t="s">
        <v>78</v>
      </c>
      <c r="AY279" s="247" t="s">
        <v>116</v>
      </c>
    </row>
    <row r="280" s="12" customFormat="1" ht="22.8" customHeight="1">
      <c r="A280" s="12"/>
      <c r="B280" s="191"/>
      <c r="C280" s="192"/>
      <c r="D280" s="193" t="s">
        <v>69</v>
      </c>
      <c r="E280" s="205" t="s">
        <v>135</v>
      </c>
      <c r="F280" s="205" t="s">
        <v>312</v>
      </c>
      <c r="G280" s="192"/>
      <c r="H280" s="192"/>
      <c r="I280" s="195"/>
      <c r="J280" s="206">
        <f>BK280</f>
        <v>0</v>
      </c>
      <c r="K280" s="192"/>
      <c r="L280" s="197"/>
      <c r="M280" s="198"/>
      <c r="N280" s="199"/>
      <c r="O280" s="199"/>
      <c r="P280" s="200">
        <f>SUM(P281:P284)</f>
        <v>0</v>
      </c>
      <c r="Q280" s="199"/>
      <c r="R280" s="200">
        <f>SUM(R281:R284)</f>
        <v>0</v>
      </c>
      <c r="S280" s="199"/>
      <c r="T280" s="201">
        <f>SUM(T281:T284)</f>
        <v>0</v>
      </c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R280" s="202" t="s">
        <v>78</v>
      </c>
      <c r="AT280" s="203" t="s">
        <v>69</v>
      </c>
      <c r="AU280" s="203" t="s">
        <v>78</v>
      </c>
      <c r="AY280" s="202" t="s">
        <v>116</v>
      </c>
      <c r="BK280" s="204">
        <f>SUM(BK281:BK284)</f>
        <v>0</v>
      </c>
    </row>
    <row r="281" s="2" customFormat="1" ht="16.5" customHeight="1">
      <c r="A281" s="41"/>
      <c r="B281" s="42"/>
      <c r="C281" s="207" t="s">
        <v>313</v>
      </c>
      <c r="D281" s="207" t="s">
        <v>118</v>
      </c>
      <c r="E281" s="208" t="s">
        <v>314</v>
      </c>
      <c r="F281" s="209" t="s">
        <v>315</v>
      </c>
      <c r="G281" s="210" t="s">
        <v>161</v>
      </c>
      <c r="H281" s="211">
        <v>93.700000000000003</v>
      </c>
      <c r="I281" s="212"/>
      <c r="J281" s="213">
        <f>ROUND(I281*H281,2)</f>
        <v>0</v>
      </c>
      <c r="K281" s="209" t="s">
        <v>122</v>
      </c>
      <c r="L281" s="47"/>
      <c r="M281" s="214" t="s">
        <v>19</v>
      </c>
      <c r="N281" s="215" t="s">
        <v>41</v>
      </c>
      <c r="O281" s="87"/>
      <c r="P281" s="216">
        <f>O281*H281</f>
        <v>0</v>
      </c>
      <c r="Q281" s="216">
        <v>0</v>
      </c>
      <c r="R281" s="216">
        <f>Q281*H281</f>
        <v>0</v>
      </c>
      <c r="S281" s="216">
        <v>0</v>
      </c>
      <c r="T281" s="217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18" t="s">
        <v>123</v>
      </c>
      <c r="AT281" s="218" t="s">
        <v>118</v>
      </c>
      <c r="AU281" s="218" t="s">
        <v>80</v>
      </c>
      <c r="AY281" s="20" t="s">
        <v>116</v>
      </c>
      <c r="BE281" s="219">
        <f>IF(N281="základní",J281,0)</f>
        <v>0</v>
      </c>
      <c r="BF281" s="219">
        <f>IF(N281="snížená",J281,0)</f>
        <v>0</v>
      </c>
      <c r="BG281" s="219">
        <f>IF(N281="zákl. přenesená",J281,0)</f>
        <v>0</v>
      </c>
      <c r="BH281" s="219">
        <f>IF(N281="sníž. přenesená",J281,0)</f>
        <v>0</v>
      </c>
      <c r="BI281" s="219">
        <f>IF(N281="nulová",J281,0)</f>
        <v>0</v>
      </c>
      <c r="BJ281" s="20" t="s">
        <v>78</v>
      </c>
      <c r="BK281" s="219">
        <f>ROUND(I281*H281,2)</f>
        <v>0</v>
      </c>
      <c r="BL281" s="20" t="s">
        <v>123</v>
      </c>
      <c r="BM281" s="218" t="s">
        <v>316</v>
      </c>
    </row>
    <row r="282" s="2" customFormat="1">
      <c r="A282" s="41"/>
      <c r="B282" s="42"/>
      <c r="C282" s="43"/>
      <c r="D282" s="220" t="s">
        <v>125</v>
      </c>
      <c r="E282" s="43"/>
      <c r="F282" s="221" t="s">
        <v>317</v>
      </c>
      <c r="G282" s="43"/>
      <c r="H282" s="43"/>
      <c r="I282" s="222"/>
      <c r="J282" s="43"/>
      <c r="K282" s="43"/>
      <c r="L282" s="47"/>
      <c r="M282" s="223"/>
      <c r="N282" s="224"/>
      <c r="O282" s="87"/>
      <c r="P282" s="87"/>
      <c r="Q282" s="87"/>
      <c r="R282" s="87"/>
      <c r="S282" s="87"/>
      <c r="T282" s="88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T282" s="20" t="s">
        <v>125</v>
      </c>
      <c r="AU282" s="20" t="s">
        <v>80</v>
      </c>
    </row>
    <row r="283" s="13" customFormat="1">
      <c r="A283" s="13"/>
      <c r="B283" s="225"/>
      <c r="C283" s="226"/>
      <c r="D283" s="227" t="s">
        <v>127</v>
      </c>
      <c r="E283" s="228" t="s">
        <v>19</v>
      </c>
      <c r="F283" s="229" t="s">
        <v>318</v>
      </c>
      <c r="G283" s="226"/>
      <c r="H283" s="230">
        <v>93.700000000000003</v>
      </c>
      <c r="I283" s="231"/>
      <c r="J283" s="226"/>
      <c r="K283" s="226"/>
      <c r="L283" s="232"/>
      <c r="M283" s="233"/>
      <c r="N283" s="234"/>
      <c r="O283" s="234"/>
      <c r="P283" s="234"/>
      <c r="Q283" s="234"/>
      <c r="R283" s="234"/>
      <c r="S283" s="234"/>
      <c r="T283" s="235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6" t="s">
        <v>127</v>
      </c>
      <c r="AU283" s="236" t="s">
        <v>80</v>
      </c>
      <c r="AV283" s="13" t="s">
        <v>80</v>
      </c>
      <c r="AW283" s="13" t="s">
        <v>32</v>
      </c>
      <c r="AX283" s="13" t="s">
        <v>70</v>
      </c>
      <c r="AY283" s="236" t="s">
        <v>116</v>
      </c>
    </row>
    <row r="284" s="14" customFormat="1">
      <c r="A284" s="14"/>
      <c r="B284" s="237"/>
      <c r="C284" s="238"/>
      <c r="D284" s="227" t="s">
        <v>127</v>
      </c>
      <c r="E284" s="239" t="s">
        <v>19</v>
      </c>
      <c r="F284" s="240" t="s">
        <v>129</v>
      </c>
      <c r="G284" s="238"/>
      <c r="H284" s="241">
        <v>93.700000000000003</v>
      </c>
      <c r="I284" s="242"/>
      <c r="J284" s="238"/>
      <c r="K284" s="238"/>
      <c r="L284" s="243"/>
      <c r="M284" s="244"/>
      <c r="N284" s="245"/>
      <c r="O284" s="245"/>
      <c r="P284" s="245"/>
      <c r="Q284" s="245"/>
      <c r="R284" s="245"/>
      <c r="S284" s="245"/>
      <c r="T284" s="246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47" t="s">
        <v>127</v>
      </c>
      <c r="AU284" s="247" t="s">
        <v>80</v>
      </c>
      <c r="AV284" s="14" t="s">
        <v>123</v>
      </c>
      <c r="AW284" s="14" t="s">
        <v>32</v>
      </c>
      <c r="AX284" s="14" t="s">
        <v>78</v>
      </c>
      <c r="AY284" s="247" t="s">
        <v>116</v>
      </c>
    </row>
    <row r="285" s="12" customFormat="1" ht="22.8" customHeight="1">
      <c r="A285" s="12"/>
      <c r="B285" s="191"/>
      <c r="C285" s="192"/>
      <c r="D285" s="193" t="s">
        <v>69</v>
      </c>
      <c r="E285" s="205" t="s">
        <v>123</v>
      </c>
      <c r="F285" s="205" t="s">
        <v>319</v>
      </c>
      <c r="G285" s="192"/>
      <c r="H285" s="192"/>
      <c r="I285" s="195"/>
      <c r="J285" s="206">
        <f>BK285</f>
        <v>0</v>
      </c>
      <c r="K285" s="192"/>
      <c r="L285" s="197"/>
      <c r="M285" s="198"/>
      <c r="N285" s="199"/>
      <c r="O285" s="199"/>
      <c r="P285" s="200">
        <f>SUM(P286:P326)</f>
        <v>0</v>
      </c>
      <c r="Q285" s="199"/>
      <c r="R285" s="200">
        <f>SUM(R286:R326)</f>
        <v>31.353401468000001</v>
      </c>
      <c r="S285" s="199"/>
      <c r="T285" s="201">
        <f>SUM(T286:T326)</f>
        <v>0</v>
      </c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R285" s="202" t="s">
        <v>78</v>
      </c>
      <c r="AT285" s="203" t="s">
        <v>69</v>
      </c>
      <c r="AU285" s="203" t="s">
        <v>78</v>
      </c>
      <c r="AY285" s="202" t="s">
        <v>116</v>
      </c>
      <c r="BK285" s="204">
        <f>SUM(BK286:BK326)</f>
        <v>0</v>
      </c>
    </row>
    <row r="286" s="2" customFormat="1" ht="16.5" customHeight="1">
      <c r="A286" s="41"/>
      <c r="B286" s="42"/>
      <c r="C286" s="207" t="s">
        <v>320</v>
      </c>
      <c r="D286" s="207" t="s">
        <v>118</v>
      </c>
      <c r="E286" s="208" t="s">
        <v>321</v>
      </c>
      <c r="F286" s="209" t="s">
        <v>322</v>
      </c>
      <c r="G286" s="210" t="s">
        <v>195</v>
      </c>
      <c r="H286" s="211">
        <v>17.951000000000001</v>
      </c>
      <c r="I286" s="212"/>
      <c r="J286" s="213">
        <f>ROUND(I286*H286,2)</f>
        <v>0</v>
      </c>
      <c r="K286" s="209" t="s">
        <v>122</v>
      </c>
      <c r="L286" s="47"/>
      <c r="M286" s="214" t="s">
        <v>19</v>
      </c>
      <c r="N286" s="215" t="s">
        <v>41</v>
      </c>
      <c r="O286" s="87"/>
      <c r="P286" s="216">
        <f>O286*H286</f>
        <v>0</v>
      </c>
      <c r="Q286" s="216">
        <v>1.7034</v>
      </c>
      <c r="R286" s="216">
        <f>Q286*H286</f>
        <v>30.5777334</v>
      </c>
      <c r="S286" s="216">
        <v>0</v>
      </c>
      <c r="T286" s="217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18" t="s">
        <v>123</v>
      </c>
      <c r="AT286" s="218" t="s">
        <v>118</v>
      </c>
      <c r="AU286" s="218" t="s">
        <v>80</v>
      </c>
      <c r="AY286" s="20" t="s">
        <v>116</v>
      </c>
      <c r="BE286" s="219">
        <f>IF(N286="základní",J286,0)</f>
        <v>0</v>
      </c>
      <c r="BF286" s="219">
        <f>IF(N286="snížená",J286,0)</f>
        <v>0</v>
      </c>
      <c r="BG286" s="219">
        <f>IF(N286="zákl. přenesená",J286,0)</f>
        <v>0</v>
      </c>
      <c r="BH286" s="219">
        <f>IF(N286="sníž. přenesená",J286,0)</f>
        <v>0</v>
      </c>
      <c r="BI286" s="219">
        <f>IF(N286="nulová",J286,0)</f>
        <v>0</v>
      </c>
      <c r="BJ286" s="20" t="s">
        <v>78</v>
      </c>
      <c r="BK286" s="219">
        <f>ROUND(I286*H286,2)</f>
        <v>0</v>
      </c>
      <c r="BL286" s="20" t="s">
        <v>123</v>
      </c>
      <c r="BM286" s="218" t="s">
        <v>323</v>
      </c>
    </row>
    <row r="287" s="2" customFormat="1">
      <c r="A287" s="41"/>
      <c r="B287" s="42"/>
      <c r="C287" s="43"/>
      <c r="D287" s="220" t="s">
        <v>125</v>
      </c>
      <c r="E287" s="43"/>
      <c r="F287" s="221" t="s">
        <v>324</v>
      </c>
      <c r="G287" s="43"/>
      <c r="H287" s="43"/>
      <c r="I287" s="222"/>
      <c r="J287" s="43"/>
      <c r="K287" s="43"/>
      <c r="L287" s="47"/>
      <c r="M287" s="223"/>
      <c r="N287" s="224"/>
      <c r="O287" s="87"/>
      <c r="P287" s="87"/>
      <c r="Q287" s="87"/>
      <c r="R287" s="87"/>
      <c r="S287" s="87"/>
      <c r="T287" s="88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T287" s="20" t="s">
        <v>125</v>
      </c>
      <c r="AU287" s="20" t="s">
        <v>80</v>
      </c>
    </row>
    <row r="288" s="15" customFormat="1">
      <c r="A288" s="15"/>
      <c r="B288" s="248"/>
      <c r="C288" s="249"/>
      <c r="D288" s="227" t="s">
        <v>127</v>
      </c>
      <c r="E288" s="250" t="s">
        <v>19</v>
      </c>
      <c r="F288" s="251" t="s">
        <v>280</v>
      </c>
      <c r="G288" s="249"/>
      <c r="H288" s="250" t="s">
        <v>19</v>
      </c>
      <c r="I288" s="252"/>
      <c r="J288" s="249"/>
      <c r="K288" s="249"/>
      <c r="L288" s="253"/>
      <c r="M288" s="254"/>
      <c r="N288" s="255"/>
      <c r="O288" s="255"/>
      <c r="P288" s="255"/>
      <c r="Q288" s="255"/>
      <c r="R288" s="255"/>
      <c r="S288" s="255"/>
      <c r="T288" s="256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57" t="s">
        <v>127</v>
      </c>
      <c r="AU288" s="257" t="s">
        <v>80</v>
      </c>
      <c r="AV288" s="15" t="s">
        <v>78</v>
      </c>
      <c r="AW288" s="15" t="s">
        <v>32</v>
      </c>
      <c r="AX288" s="15" t="s">
        <v>70</v>
      </c>
      <c r="AY288" s="257" t="s">
        <v>116</v>
      </c>
    </row>
    <row r="289" s="13" customFormat="1">
      <c r="A289" s="13"/>
      <c r="B289" s="225"/>
      <c r="C289" s="226"/>
      <c r="D289" s="227" t="s">
        <v>127</v>
      </c>
      <c r="E289" s="228" t="s">
        <v>19</v>
      </c>
      <c r="F289" s="229" t="s">
        <v>309</v>
      </c>
      <c r="G289" s="226"/>
      <c r="H289" s="230">
        <v>15.461</v>
      </c>
      <c r="I289" s="231"/>
      <c r="J289" s="226"/>
      <c r="K289" s="226"/>
      <c r="L289" s="232"/>
      <c r="M289" s="233"/>
      <c r="N289" s="234"/>
      <c r="O289" s="234"/>
      <c r="P289" s="234"/>
      <c r="Q289" s="234"/>
      <c r="R289" s="234"/>
      <c r="S289" s="234"/>
      <c r="T289" s="235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6" t="s">
        <v>127</v>
      </c>
      <c r="AU289" s="236" t="s">
        <v>80</v>
      </c>
      <c r="AV289" s="13" t="s">
        <v>80</v>
      </c>
      <c r="AW289" s="13" t="s">
        <v>32</v>
      </c>
      <c r="AX289" s="13" t="s">
        <v>70</v>
      </c>
      <c r="AY289" s="236" t="s">
        <v>116</v>
      </c>
    </row>
    <row r="290" s="13" customFormat="1">
      <c r="A290" s="13"/>
      <c r="B290" s="225"/>
      <c r="C290" s="226"/>
      <c r="D290" s="227" t="s">
        <v>127</v>
      </c>
      <c r="E290" s="228" t="s">
        <v>19</v>
      </c>
      <c r="F290" s="229" t="s">
        <v>310</v>
      </c>
      <c r="G290" s="226"/>
      <c r="H290" s="230">
        <v>0.83999999999999997</v>
      </c>
      <c r="I290" s="231"/>
      <c r="J290" s="226"/>
      <c r="K290" s="226"/>
      <c r="L290" s="232"/>
      <c r="M290" s="233"/>
      <c r="N290" s="234"/>
      <c r="O290" s="234"/>
      <c r="P290" s="234"/>
      <c r="Q290" s="234"/>
      <c r="R290" s="234"/>
      <c r="S290" s="234"/>
      <c r="T290" s="235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6" t="s">
        <v>127</v>
      </c>
      <c r="AU290" s="236" t="s">
        <v>80</v>
      </c>
      <c r="AV290" s="13" t="s">
        <v>80</v>
      </c>
      <c r="AW290" s="13" t="s">
        <v>32</v>
      </c>
      <c r="AX290" s="13" t="s">
        <v>70</v>
      </c>
      <c r="AY290" s="236" t="s">
        <v>116</v>
      </c>
    </row>
    <row r="291" s="16" customFormat="1">
      <c r="A291" s="16"/>
      <c r="B291" s="258"/>
      <c r="C291" s="259"/>
      <c r="D291" s="227" t="s">
        <v>127</v>
      </c>
      <c r="E291" s="260" t="s">
        <v>19</v>
      </c>
      <c r="F291" s="261" t="s">
        <v>210</v>
      </c>
      <c r="G291" s="259"/>
      <c r="H291" s="262">
        <v>16.301000000000002</v>
      </c>
      <c r="I291" s="263"/>
      <c r="J291" s="259"/>
      <c r="K291" s="259"/>
      <c r="L291" s="264"/>
      <c r="M291" s="265"/>
      <c r="N291" s="266"/>
      <c r="O291" s="266"/>
      <c r="P291" s="266"/>
      <c r="Q291" s="266"/>
      <c r="R291" s="266"/>
      <c r="S291" s="266"/>
      <c r="T291" s="267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T291" s="268" t="s">
        <v>127</v>
      </c>
      <c r="AU291" s="268" t="s">
        <v>80</v>
      </c>
      <c r="AV291" s="16" t="s">
        <v>135</v>
      </c>
      <c r="AW291" s="16" t="s">
        <v>32</v>
      </c>
      <c r="AX291" s="16" t="s">
        <v>70</v>
      </c>
      <c r="AY291" s="268" t="s">
        <v>116</v>
      </c>
    </row>
    <row r="292" s="13" customFormat="1">
      <c r="A292" s="13"/>
      <c r="B292" s="225"/>
      <c r="C292" s="226"/>
      <c r="D292" s="227" t="s">
        <v>127</v>
      </c>
      <c r="E292" s="228" t="s">
        <v>19</v>
      </c>
      <c r="F292" s="229" t="s">
        <v>311</v>
      </c>
      <c r="G292" s="226"/>
      <c r="H292" s="230">
        <v>1.6499999999999999</v>
      </c>
      <c r="I292" s="231"/>
      <c r="J292" s="226"/>
      <c r="K292" s="226"/>
      <c r="L292" s="232"/>
      <c r="M292" s="233"/>
      <c r="N292" s="234"/>
      <c r="O292" s="234"/>
      <c r="P292" s="234"/>
      <c r="Q292" s="234"/>
      <c r="R292" s="234"/>
      <c r="S292" s="234"/>
      <c r="T292" s="235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6" t="s">
        <v>127</v>
      </c>
      <c r="AU292" s="236" t="s">
        <v>80</v>
      </c>
      <c r="AV292" s="13" t="s">
        <v>80</v>
      </c>
      <c r="AW292" s="13" t="s">
        <v>32</v>
      </c>
      <c r="AX292" s="13" t="s">
        <v>70</v>
      </c>
      <c r="AY292" s="236" t="s">
        <v>116</v>
      </c>
    </row>
    <row r="293" s="16" customFormat="1">
      <c r="A293" s="16"/>
      <c r="B293" s="258"/>
      <c r="C293" s="259"/>
      <c r="D293" s="227" t="s">
        <v>127</v>
      </c>
      <c r="E293" s="260" t="s">
        <v>19</v>
      </c>
      <c r="F293" s="261" t="s">
        <v>210</v>
      </c>
      <c r="G293" s="259"/>
      <c r="H293" s="262">
        <v>1.6499999999999999</v>
      </c>
      <c r="I293" s="263"/>
      <c r="J293" s="259"/>
      <c r="K293" s="259"/>
      <c r="L293" s="264"/>
      <c r="M293" s="265"/>
      <c r="N293" s="266"/>
      <c r="O293" s="266"/>
      <c r="P293" s="266"/>
      <c r="Q293" s="266"/>
      <c r="R293" s="266"/>
      <c r="S293" s="266"/>
      <c r="T293" s="267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T293" s="268" t="s">
        <v>127</v>
      </c>
      <c r="AU293" s="268" t="s">
        <v>80</v>
      </c>
      <c r="AV293" s="16" t="s">
        <v>135</v>
      </c>
      <c r="AW293" s="16" t="s">
        <v>32</v>
      </c>
      <c r="AX293" s="16" t="s">
        <v>70</v>
      </c>
      <c r="AY293" s="268" t="s">
        <v>116</v>
      </c>
    </row>
    <row r="294" s="14" customFormat="1">
      <c r="A294" s="14"/>
      <c r="B294" s="237"/>
      <c r="C294" s="238"/>
      <c r="D294" s="227" t="s">
        <v>127</v>
      </c>
      <c r="E294" s="239" t="s">
        <v>19</v>
      </c>
      <c r="F294" s="240" t="s">
        <v>129</v>
      </c>
      <c r="G294" s="238"/>
      <c r="H294" s="241">
        <v>17.951000000000001</v>
      </c>
      <c r="I294" s="242"/>
      <c r="J294" s="238"/>
      <c r="K294" s="238"/>
      <c r="L294" s="243"/>
      <c r="M294" s="244"/>
      <c r="N294" s="245"/>
      <c r="O294" s="245"/>
      <c r="P294" s="245"/>
      <c r="Q294" s="245"/>
      <c r="R294" s="245"/>
      <c r="S294" s="245"/>
      <c r="T294" s="246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47" t="s">
        <v>127</v>
      </c>
      <c r="AU294" s="247" t="s">
        <v>80</v>
      </c>
      <c r="AV294" s="14" t="s">
        <v>123</v>
      </c>
      <c r="AW294" s="14" t="s">
        <v>32</v>
      </c>
      <c r="AX294" s="14" t="s">
        <v>78</v>
      </c>
      <c r="AY294" s="247" t="s">
        <v>116</v>
      </c>
    </row>
    <row r="295" s="2" customFormat="1" ht="21.75" customHeight="1">
      <c r="A295" s="41"/>
      <c r="B295" s="42"/>
      <c r="C295" s="207" t="s">
        <v>325</v>
      </c>
      <c r="D295" s="207" t="s">
        <v>118</v>
      </c>
      <c r="E295" s="208" t="s">
        <v>326</v>
      </c>
      <c r="F295" s="209" t="s">
        <v>327</v>
      </c>
      <c r="G295" s="210" t="s">
        <v>328</v>
      </c>
      <c r="H295" s="211">
        <v>3</v>
      </c>
      <c r="I295" s="212"/>
      <c r="J295" s="213">
        <f>ROUND(I295*H295,2)</f>
        <v>0</v>
      </c>
      <c r="K295" s="209" t="s">
        <v>122</v>
      </c>
      <c r="L295" s="47"/>
      <c r="M295" s="214" t="s">
        <v>19</v>
      </c>
      <c r="N295" s="215" t="s">
        <v>41</v>
      </c>
      <c r="O295" s="87"/>
      <c r="P295" s="216">
        <f>O295*H295</f>
        <v>0</v>
      </c>
      <c r="Q295" s="216">
        <v>0.087419999999999998</v>
      </c>
      <c r="R295" s="216">
        <f>Q295*H295</f>
        <v>0.26225999999999999</v>
      </c>
      <c r="S295" s="216">
        <v>0</v>
      </c>
      <c r="T295" s="217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18" t="s">
        <v>123</v>
      </c>
      <c r="AT295" s="218" t="s">
        <v>118</v>
      </c>
      <c r="AU295" s="218" t="s">
        <v>80</v>
      </c>
      <c r="AY295" s="20" t="s">
        <v>116</v>
      </c>
      <c r="BE295" s="219">
        <f>IF(N295="základní",J295,0)</f>
        <v>0</v>
      </c>
      <c r="BF295" s="219">
        <f>IF(N295="snížená",J295,0)</f>
        <v>0</v>
      </c>
      <c r="BG295" s="219">
        <f>IF(N295="zákl. přenesená",J295,0)</f>
        <v>0</v>
      </c>
      <c r="BH295" s="219">
        <f>IF(N295="sníž. přenesená",J295,0)</f>
        <v>0</v>
      </c>
      <c r="BI295" s="219">
        <f>IF(N295="nulová",J295,0)</f>
        <v>0</v>
      </c>
      <c r="BJ295" s="20" t="s">
        <v>78</v>
      </c>
      <c r="BK295" s="219">
        <f>ROUND(I295*H295,2)</f>
        <v>0</v>
      </c>
      <c r="BL295" s="20" t="s">
        <v>123</v>
      </c>
      <c r="BM295" s="218" t="s">
        <v>329</v>
      </c>
    </row>
    <row r="296" s="2" customFormat="1">
      <c r="A296" s="41"/>
      <c r="B296" s="42"/>
      <c r="C296" s="43"/>
      <c r="D296" s="220" t="s">
        <v>125</v>
      </c>
      <c r="E296" s="43"/>
      <c r="F296" s="221" t="s">
        <v>330</v>
      </c>
      <c r="G296" s="43"/>
      <c r="H296" s="43"/>
      <c r="I296" s="222"/>
      <c r="J296" s="43"/>
      <c r="K296" s="43"/>
      <c r="L296" s="47"/>
      <c r="M296" s="223"/>
      <c r="N296" s="224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20" t="s">
        <v>125</v>
      </c>
      <c r="AU296" s="20" t="s">
        <v>80</v>
      </c>
    </row>
    <row r="297" s="13" customFormat="1">
      <c r="A297" s="13"/>
      <c r="B297" s="225"/>
      <c r="C297" s="226"/>
      <c r="D297" s="227" t="s">
        <v>127</v>
      </c>
      <c r="E297" s="228" t="s">
        <v>19</v>
      </c>
      <c r="F297" s="229" t="s">
        <v>331</v>
      </c>
      <c r="G297" s="226"/>
      <c r="H297" s="230">
        <v>1</v>
      </c>
      <c r="I297" s="231"/>
      <c r="J297" s="226"/>
      <c r="K297" s="226"/>
      <c r="L297" s="232"/>
      <c r="M297" s="233"/>
      <c r="N297" s="234"/>
      <c r="O297" s="234"/>
      <c r="P297" s="234"/>
      <c r="Q297" s="234"/>
      <c r="R297" s="234"/>
      <c r="S297" s="234"/>
      <c r="T297" s="235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6" t="s">
        <v>127</v>
      </c>
      <c r="AU297" s="236" t="s">
        <v>80</v>
      </c>
      <c r="AV297" s="13" t="s">
        <v>80</v>
      </c>
      <c r="AW297" s="13" t="s">
        <v>32</v>
      </c>
      <c r="AX297" s="13" t="s">
        <v>70</v>
      </c>
      <c r="AY297" s="236" t="s">
        <v>116</v>
      </c>
    </row>
    <row r="298" s="13" customFormat="1">
      <c r="A298" s="13"/>
      <c r="B298" s="225"/>
      <c r="C298" s="226"/>
      <c r="D298" s="227" t="s">
        <v>127</v>
      </c>
      <c r="E298" s="228" t="s">
        <v>19</v>
      </c>
      <c r="F298" s="229" t="s">
        <v>332</v>
      </c>
      <c r="G298" s="226"/>
      <c r="H298" s="230">
        <v>1</v>
      </c>
      <c r="I298" s="231"/>
      <c r="J298" s="226"/>
      <c r="K298" s="226"/>
      <c r="L298" s="232"/>
      <c r="M298" s="233"/>
      <c r="N298" s="234"/>
      <c r="O298" s="234"/>
      <c r="P298" s="234"/>
      <c r="Q298" s="234"/>
      <c r="R298" s="234"/>
      <c r="S298" s="234"/>
      <c r="T298" s="235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36" t="s">
        <v>127</v>
      </c>
      <c r="AU298" s="236" t="s">
        <v>80</v>
      </c>
      <c r="AV298" s="13" t="s">
        <v>80</v>
      </c>
      <c r="AW298" s="13" t="s">
        <v>32</v>
      </c>
      <c r="AX298" s="13" t="s">
        <v>70</v>
      </c>
      <c r="AY298" s="236" t="s">
        <v>116</v>
      </c>
    </row>
    <row r="299" s="13" customFormat="1">
      <c r="A299" s="13"/>
      <c r="B299" s="225"/>
      <c r="C299" s="226"/>
      <c r="D299" s="227" t="s">
        <v>127</v>
      </c>
      <c r="E299" s="228" t="s">
        <v>19</v>
      </c>
      <c r="F299" s="229" t="s">
        <v>333</v>
      </c>
      <c r="G299" s="226"/>
      <c r="H299" s="230">
        <v>1</v>
      </c>
      <c r="I299" s="231"/>
      <c r="J299" s="226"/>
      <c r="K299" s="226"/>
      <c r="L299" s="232"/>
      <c r="M299" s="233"/>
      <c r="N299" s="234"/>
      <c r="O299" s="234"/>
      <c r="P299" s="234"/>
      <c r="Q299" s="234"/>
      <c r="R299" s="234"/>
      <c r="S299" s="234"/>
      <c r="T299" s="235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6" t="s">
        <v>127</v>
      </c>
      <c r="AU299" s="236" t="s">
        <v>80</v>
      </c>
      <c r="AV299" s="13" t="s">
        <v>80</v>
      </c>
      <c r="AW299" s="13" t="s">
        <v>32</v>
      </c>
      <c r="AX299" s="13" t="s">
        <v>70</v>
      </c>
      <c r="AY299" s="236" t="s">
        <v>116</v>
      </c>
    </row>
    <row r="300" s="14" customFormat="1">
      <c r="A300" s="14"/>
      <c r="B300" s="237"/>
      <c r="C300" s="238"/>
      <c r="D300" s="227" t="s">
        <v>127</v>
      </c>
      <c r="E300" s="239" t="s">
        <v>19</v>
      </c>
      <c r="F300" s="240" t="s">
        <v>129</v>
      </c>
      <c r="G300" s="238"/>
      <c r="H300" s="241">
        <v>3</v>
      </c>
      <c r="I300" s="242"/>
      <c r="J300" s="238"/>
      <c r="K300" s="238"/>
      <c r="L300" s="243"/>
      <c r="M300" s="244"/>
      <c r="N300" s="245"/>
      <c r="O300" s="245"/>
      <c r="P300" s="245"/>
      <c r="Q300" s="245"/>
      <c r="R300" s="245"/>
      <c r="S300" s="245"/>
      <c r="T300" s="246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47" t="s">
        <v>127</v>
      </c>
      <c r="AU300" s="247" t="s">
        <v>80</v>
      </c>
      <c r="AV300" s="14" t="s">
        <v>123</v>
      </c>
      <c r="AW300" s="14" t="s">
        <v>32</v>
      </c>
      <c r="AX300" s="14" t="s">
        <v>78</v>
      </c>
      <c r="AY300" s="247" t="s">
        <v>116</v>
      </c>
    </row>
    <row r="301" s="2" customFormat="1" ht="16.5" customHeight="1">
      <c r="A301" s="41"/>
      <c r="B301" s="42"/>
      <c r="C301" s="269" t="s">
        <v>334</v>
      </c>
      <c r="D301" s="269" t="s">
        <v>270</v>
      </c>
      <c r="E301" s="270" t="s">
        <v>335</v>
      </c>
      <c r="F301" s="271" t="s">
        <v>336</v>
      </c>
      <c r="G301" s="272" t="s">
        <v>328</v>
      </c>
      <c r="H301" s="273">
        <v>1</v>
      </c>
      <c r="I301" s="274"/>
      <c r="J301" s="275">
        <f>ROUND(I301*H301,2)</f>
        <v>0</v>
      </c>
      <c r="K301" s="271" t="s">
        <v>122</v>
      </c>
      <c r="L301" s="276"/>
      <c r="M301" s="277" t="s">
        <v>19</v>
      </c>
      <c r="N301" s="278" t="s">
        <v>41</v>
      </c>
      <c r="O301" s="87"/>
      <c r="P301" s="216">
        <f>O301*H301</f>
        <v>0</v>
      </c>
      <c r="Q301" s="216">
        <v>0.040000000000000001</v>
      </c>
      <c r="R301" s="216">
        <f>Q301*H301</f>
        <v>0.040000000000000001</v>
      </c>
      <c r="S301" s="216">
        <v>0</v>
      </c>
      <c r="T301" s="217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18" t="s">
        <v>172</v>
      </c>
      <c r="AT301" s="218" t="s">
        <v>270</v>
      </c>
      <c r="AU301" s="218" t="s">
        <v>80</v>
      </c>
      <c r="AY301" s="20" t="s">
        <v>116</v>
      </c>
      <c r="BE301" s="219">
        <f>IF(N301="základní",J301,0)</f>
        <v>0</v>
      </c>
      <c r="BF301" s="219">
        <f>IF(N301="snížená",J301,0)</f>
        <v>0</v>
      </c>
      <c r="BG301" s="219">
        <f>IF(N301="zákl. přenesená",J301,0)</f>
        <v>0</v>
      </c>
      <c r="BH301" s="219">
        <f>IF(N301="sníž. přenesená",J301,0)</f>
        <v>0</v>
      </c>
      <c r="BI301" s="219">
        <f>IF(N301="nulová",J301,0)</f>
        <v>0</v>
      </c>
      <c r="BJ301" s="20" t="s">
        <v>78</v>
      </c>
      <c r="BK301" s="219">
        <f>ROUND(I301*H301,2)</f>
        <v>0</v>
      </c>
      <c r="BL301" s="20" t="s">
        <v>123</v>
      </c>
      <c r="BM301" s="218" t="s">
        <v>337</v>
      </c>
    </row>
    <row r="302" s="13" customFormat="1">
      <c r="A302" s="13"/>
      <c r="B302" s="225"/>
      <c r="C302" s="226"/>
      <c r="D302" s="227" t="s">
        <v>127</v>
      </c>
      <c r="E302" s="228" t="s">
        <v>19</v>
      </c>
      <c r="F302" s="229" t="s">
        <v>331</v>
      </c>
      <c r="G302" s="226"/>
      <c r="H302" s="230">
        <v>1</v>
      </c>
      <c r="I302" s="231"/>
      <c r="J302" s="226"/>
      <c r="K302" s="226"/>
      <c r="L302" s="232"/>
      <c r="M302" s="233"/>
      <c r="N302" s="234"/>
      <c r="O302" s="234"/>
      <c r="P302" s="234"/>
      <c r="Q302" s="234"/>
      <c r="R302" s="234"/>
      <c r="S302" s="234"/>
      <c r="T302" s="235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6" t="s">
        <v>127</v>
      </c>
      <c r="AU302" s="236" t="s">
        <v>80</v>
      </c>
      <c r="AV302" s="13" t="s">
        <v>80</v>
      </c>
      <c r="AW302" s="13" t="s">
        <v>32</v>
      </c>
      <c r="AX302" s="13" t="s">
        <v>70</v>
      </c>
      <c r="AY302" s="236" t="s">
        <v>116</v>
      </c>
    </row>
    <row r="303" s="14" customFormat="1">
      <c r="A303" s="14"/>
      <c r="B303" s="237"/>
      <c r="C303" s="238"/>
      <c r="D303" s="227" t="s">
        <v>127</v>
      </c>
      <c r="E303" s="239" t="s">
        <v>19</v>
      </c>
      <c r="F303" s="240" t="s">
        <v>129</v>
      </c>
      <c r="G303" s="238"/>
      <c r="H303" s="241">
        <v>1</v>
      </c>
      <c r="I303" s="242"/>
      <c r="J303" s="238"/>
      <c r="K303" s="238"/>
      <c r="L303" s="243"/>
      <c r="M303" s="244"/>
      <c r="N303" s="245"/>
      <c r="O303" s="245"/>
      <c r="P303" s="245"/>
      <c r="Q303" s="245"/>
      <c r="R303" s="245"/>
      <c r="S303" s="245"/>
      <c r="T303" s="246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47" t="s">
        <v>127</v>
      </c>
      <c r="AU303" s="247" t="s">
        <v>80</v>
      </c>
      <c r="AV303" s="14" t="s">
        <v>123</v>
      </c>
      <c r="AW303" s="14" t="s">
        <v>32</v>
      </c>
      <c r="AX303" s="14" t="s">
        <v>78</v>
      </c>
      <c r="AY303" s="247" t="s">
        <v>116</v>
      </c>
    </row>
    <row r="304" s="2" customFormat="1" ht="16.5" customHeight="1">
      <c r="A304" s="41"/>
      <c r="B304" s="42"/>
      <c r="C304" s="269" t="s">
        <v>338</v>
      </c>
      <c r="D304" s="269" t="s">
        <v>270</v>
      </c>
      <c r="E304" s="270" t="s">
        <v>339</v>
      </c>
      <c r="F304" s="271" t="s">
        <v>340</v>
      </c>
      <c r="G304" s="272" t="s">
        <v>328</v>
      </c>
      <c r="H304" s="273">
        <v>1</v>
      </c>
      <c r="I304" s="274"/>
      <c r="J304" s="275">
        <f>ROUND(I304*H304,2)</f>
        <v>0</v>
      </c>
      <c r="K304" s="271" t="s">
        <v>122</v>
      </c>
      <c r="L304" s="276"/>
      <c r="M304" s="277" t="s">
        <v>19</v>
      </c>
      <c r="N304" s="278" t="s">
        <v>41</v>
      </c>
      <c r="O304" s="87"/>
      <c r="P304" s="216">
        <f>O304*H304</f>
        <v>0</v>
      </c>
      <c r="Q304" s="216">
        <v>0.050999999999999997</v>
      </c>
      <c r="R304" s="216">
        <f>Q304*H304</f>
        <v>0.050999999999999997</v>
      </c>
      <c r="S304" s="216">
        <v>0</v>
      </c>
      <c r="T304" s="217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18" t="s">
        <v>172</v>
      </c>
      <c r="AT304" s="218" t="s">
        <v>270</v>
      </c>
      <c r="AU304" s="218" t="s">
        <v>80</v>
      </c>
      <c r="AY304" s="20" t="s">
        <v>116</v>
      </c>
      <c r="BE304" s="219">
        <f>IF(N304="základní",J304,0)</f>
        <v>0</v>
      </c>
      <c r="BF304" s="219">
        <f>IF(N304="snížená",J304,0)</f>
        <v>0</v>
      </c>
      <c r="BG304" s="219">
        <f>IF(N304="zákl. přenesená",J304,0)</f>
        <v>0</v>
      </c>
      <c r="BH304" s="219">
        <f>IF(N304="sníž. přenesená",J304,0)</f>
        <v>0</v>
      </c>
      <c r="BI304" s="219">
        <f>IF(N304="nulová",J304,0)</f>
        <v>0</v>
      </c>
      <c r="BJ304" s="20" t="s">
        <v>78</v>
      </c>
      <c r="BK304" s="219">
        <f>ROUND(I304*H304,2)</f>
        <v>0</v>
      </c>
      <c r="BL304" s="20" t="s">
        <v>123</v>
      </c>
      <c r="BM304" s="218" t="s">
        <v>341</v>
      </c>
    </row>
    <row r="305" s="13" customFormat="1">
      <c r="A305" s="13"/>
      <c r="B305" s="225"/>
      <c r="C305" s="226"/>
      <c r="D305" s="227" t="s">
        <v>127</v>
      </c>
      <c r="E305" s="228" t="s">
        <v>19</v>
      </c>
      <c r="F305" s="229" t="s">
        <v>332</v>
      </c>
      <c r="G305" s="226"/>
      <c r="H305" s="230">
        <v>1</v>
      </c>
      <c r="I305" s="231"/>
      <c r="J305" s="226"/>
      <c r="K305" s="226"/>
      <c r="L305" s="232"/>
      <c r="M305" s="233"/>
      <c r="N305" s="234"/>
      <c r="O305" s="234"/>
      <c r="P305" s="234"/>
      <c r="Q305" s="234"/>
      <c r="R305" s="234"/>
      <c r="S305" s="234"/>
      <c r="T305" s="235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36" t="s">
        <v>127</v>
      </c>
      <c r="AU305" s="236" t="s">
        <v>80</v>
      </c>
      <c r="AV305" s="13" t="s">
        <v>80</v>
      </c>
      <c r="AW305" s="13" t="s">
        <v>32</v>
      </c>
      <c r="AX305" s="13" t="s">
        <v>70</v>
      </c>
      <c r="AY305" s="236" t="s">
        <v>116</v>
      </c>
    </row>
    <row r="306" s="14" customFormat="1">
      <c r="A306" s="14"/>
      <c r="B306" s="237"/>
      <c r="C306" s="238"/>
      <c r="D306" s="227" t="s">
        <v>127</v>
      </c>
      <c r="E306" s="239" t="s">
        <v>19</v>
      </c>
      <c r="F306" s="240" t="s">
        <v>129</v>
      </c>
      <c r="G306" s="238"/>
      <c r="H306" s="241">
        <v>1</v>
      </c>
      <c r="I306" s="242"/>
      <c r="J306" s="238"/>
      <c r="K306" s="238"/>
      <c r="L306" s="243"/>
      <c r="M306" s="244"/>
      <c r="N306" s="245"/>
      <c r="O306" s="245"/>
      <c r="P306" s="245"/>
      <c r="Q306" s="245"/>
      <c r="R306" s="245"/>
      <c r="S306" s="245"/>
      <c r="T306" s="246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47" t="s">
        <v>127</v>
      </c>
      <c r="AU306" s="247" t="s">
        <v>80</v>
      </c>
      <c r="AV306" s="14" t="s">
        <v>123</v>
      </c>
      <c r="AW306" s="14" t="s">
        <v>32</v>
      </c>
      <c r="AX306" s="14" t="s">
        <v>78</v>
      </c>
      <c r="AY306" s="247" t="s">
        <v>116</v>
      </c>
    </row>
    <row r="307" s="2" customFormat="1" ht="16.5" customHeight="1">
      <c r="A307" s="41"/>
      <c r="B307" s="42"/>
      <c r="C307" s="269" t="s">
        <v>342</v>
      </c>
      <c r="D307" s="269" t="s">
        <v>270</v>
      </c>
      <c r="E307" s="270" t="s">
        <v>343</v>
      </c>
      <c r="F307" s="271" t="s">
        <v>344</v>
      </c>
      <c r="G307" s="272" t="s">
        <v>328</v>
      </c>
      <c r="H307" s="273">
        <v>1</v>
      </c>
      <c r="I307" s="274"/>
      <c r="J307" s="275">
        <f>ROUND(I307*H307,2)</f>
        <v>0</v>
      </c>
      <c r="K307" s="271" t="s">
        <v>122</v>
      </c>
      <c r="L307" s="276"/>
      <c r="M307" s="277" t="s">
        <v>19</v>
      </c>
      <c r="N307" s="278" t="s">
        <v>41</v>
      </c>
      <c r="O307" s="87"/>
      <c r="P307" s="216">
        <f>O307*H307</f>
        <v>0</v>
      </c>
      <c r="Q307" s="216">
        <v>0.068000000000000005</v>
      </c>
      <c r="R307" s="216">
        <f>Q307*H307</f>
        <v>0.068000000000000005</v>
      </c>
      <c r="S307" s="216">
        <v>0</v>
      </c>
      <c r="T307" s="217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18" t="s">
        <v>172</v>
      </c>
      <c r="AT307" s="218" t="s">
        <v>270</v>
      </c>
      <c r="AU307" s="218" t="s">
        <v>80</v>
      </c>
      <c r="AY307" s="20" t="s">
        <v>116</v>
      </c>
      <c r="BE307" s="219">
        <f>IF(N307="základní",J307,0)</f>
        <v>0</v>
      </c>
      <c r="BF307" s="219">
        <f>IF(N307="snížená",J307,0)</f>
        <v>0</v>
      </c>
      <c r="BG307" s="219">
        <f>IF(N307="zákl. přenesená",J307,0)</f>
        <v>0</v>
      </c>
      <c r="BH307" s="219">
        <f>IF(N307="sníž. přenesená",J307,0)</f>
        <v>0</v>
      </c>
      <c r="BI307" s="219">
        <f>IF(N307="nulová",J307,0)</f>
        <v>0</v>
      </c>
      <c r="BJ307" s="20" t="s">
        <v>78</v>
      </c>
      <c r="BK307" s="219">
        <f>ROUND(I307*H307,2)</f>
        <v>0</v>
      </c>
      <c r="BL307" s="20" t="s">
        <v>123</v>
      </c>
      <c r="BM307" s="218" t="s">
        <v>345</v>
      </c>
    </row>
    <row r="308" s="13" customFormat="1">
      <c r="A308" s="13"/>
      <c r="B308" s="225"/>
      <c r="C308" s="226"/>
      <c r="D308" s="227" t="s">
        <v>127</v>
      </c>
      <c r="E308" s="228" t="s">
        <v>19</v>
      </c>
      <c r="F308" s="229" t="s">
        <v>333</v>
      </c>
      <c r="G308" s="226"/>
      <c r="H308" s="230">
        <v>1</v>
      </c>
      <c r="I308" s="231"/>
      <c r="J308" s="226"/>
      <c r="K308" s="226"/>
      <c r="L308" s="232"/>
      <c r="M308" s="233"/>
      <c r="N308" s="234"/>
      <c r="O308" s="234"/>
      <c r="P308" s="234"/>
      <c r="Q308" s="234"/>
      <c r="R308" s="234"/>
      <c r="S308" s="234"/>
      <c r="T308" s="235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36" t="s">
        <v>127</v>
      </c>
      <c r="AU308" s="236" t="s">
        <v>80</v>
      </c>
      <c r="AV308" s="13" t="s">
        <v>80</v>
      </c>
      <c r="AW308" s="13" t="s">
        <v>32</v>
      </c>
      <c r="AX308" s="13" t="s">
        <v>70</v>
      </c>
      <c r="AY308" s="236" t="s">
        <v>116</v>
      </c>
    </row>
    <row r="309" s="14" customFormat="1">
      <c r="A309" s="14"/>
      <c r="B309" s="237"/>
      <c r="C309" s="238"/>
      <c r="D309" s="227" t="s">
        <v>127</v>
      </c>
      <c r="E309" s="239" t="s">
        <v>19</v>
      </c>
      <c r="F309" s="240" t="s">
        <v>129</v>
      </c>
      <c r="G309" s="238"/>
      <c r="H309" s="241">
        <v>1</v>
      </c>
      <c r="I309" s="242"/>
      <c r="J309" s="238"/>
      <c r="K309" s="238"/>
      <c r="L309" s="243"/>
      <c r="M309" s="244"/>
      <c r="N309" s="245"/>
      <c r="O309" s="245"/>
      <c r="P309" s="245"/>
      <c r="Q309" s="245"/>
      <c r="R309" s="245"/>
      <c r="S309" s="245"/>
      <c r="T309" s="246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47" t="s">
        <v>127</v>
      </c>
      <c r="AU309" s="247" t="s">
        <v>80</v>
      </c>
      <c r="AV309" s="14" t="s">
        <v>123</v>
      </c>
      <c r="AW309" s="14" t="s">
        <v>32</v>
      </c>
      <c r="AX309" s="14" t="s">
        <v>78</v>
      </c>
      <c r="AY309" s="247" t="s">
        <v>116</v>
      </c>
    </row>
    <row r="310" s="2" customFormat="1" ht="24.15" customHeight="1">
      <c r="A310" s="41"/>
      <c r="B310" s="42"/>
      <c r="C310" s="207" t="s">
        <v>346</v>
      </c>
      <c r="D310" s="207" t="s">
        <v>118</v>
      </c>
      <c r="E310" s="208" t="s">
        <v>347</v>
      </c>
      <c r="F310" s="209" t="s">
        <v>348</v>
      </c>
      <c r="G310" s="210" t="s">
        <v>195</v>
      </c>
      <c r="H310" s="211">
        <v>0.45000000000000001</v>
      </c>
      <c r="I310" s="212"/>
      <c r="J310" s="213">
        <f>ROUND(I310*H310,2)</f>
        <v>0</v>
      </c>
      <c r="K310" s="209" t="s">
        <v>122</v>
      </c>
      <c r="L310" s="47"/>
      <c r="M310" s="214" t="s">
        <v>19</v>
      </c>
      <c r="N310" s="215" t="s">
        <v>41</v>
      </c>
      <c r="O310" s="87"/>
      <c r="P310" s="216">
        <f>O310*H310</f>
        <v>0</v>
      </c>
      <c r="Q310" s="216">
        <v>0</v>
      </c>
      <c r="R310" s="216">
        <f>Q310*H310</f>
        <v>0</v>
      </c>
      <c r="S310" s="216">
        <v>0</v>
      </c>
      <c r="T310" s="217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18" t="s">
        <v>123</v>
      </c>
      <c r="AT310" s="218" t="s">
        <v>118</v>
      </c>
      <c r="AU310" s="218" t="s">
        <v>80</v>
      </c>
      <c r="AY310" s="20" t="s">
        <v>116</v>
      </c>
      <c r="BE310" s="219">
        <f>IF(N310="základní",J310,0)</f>
        <v>0</v>
      </c>
      <c r="BF310" s="219">
        <f>IF(N310="snížená",J310,0)</f>
        <v>0</v>
      </c>
      <c r="BG310" s="219">
        <f>IF(N310="zákl. přenesená",J310,0)</f>
        <v>0</v>
      </c>
      <c r="BH310" s="219">
        <f>IF(N310="sníž. přenesená",J310,0)</f>
        <v>0</v>
      </c>
      <c r="BI310" s="219">
        <f>IF(N310="nulová",J310,0)</f>
        <v>0</v>
      </c>
      <c r="BJ310" s="20" t="s">
        <v>78</v>
      </c>
      <c r="BK310" s="219">
        <f>ROUND(I310*H310,2)</f>
        <v>0</v>
      </c>
      <c r="BL310" s="20" t="s">
        <v>123</v>
      </c>
      <c r="BM310" s="218" t="s">
        <v>349</v>
      </c>
    </row>
    <row r="311" s="2" customFormat="1">
      <c r="A311" s="41"/>
      <c r="B311" s="42"/>
      <c r="C311" s="43"/>
      <c r="D311" s="220" t="s">
        <v>125</v>
      </c>
      <c r="E311" s="43"/>
      <c r="F311" s="221" t="s">
        <v>350</v>
      </c>
      <c r="G311" s="43"/>
      <c r="H311" s="43"/>
      <c r="I311" s="222"/>
      <c r="J311" s="43"/>
      <c r="K311" s="43"/>
      <c r="L311" s="47"/>
      <c r="M311" s="223"/>
      <c r="N311" s="224"/>
      <c r="O311" s="87"/>
      <c r="P311" s="87"/>
      <c r="Q311" s="87"/>
      <c r="R311" s="87"/>
      <c r="S311" s="87"/>
      <c r="T311" s="88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T311" s="20" t="s">
        <v>125</v>
      </c>
      <c r="AU311" s="20" t="s">
        <v>80</v>
      </c>
    </row>
    <row r="312" s="13" customFormat="1">
      <c r="A312" s="13"/>
      <c r="B312" s="225"/>
      <c r="C312" s="226"/>
      <c r="D312" s="227" t="s">
        <v>127</v>
      </c>
      <c r="E312" s="228" t="s">
        <v>19</v>
      </c>
      <c r="F312" s="229" t="s">
        <v>351</v>
      </c>
      <c r="G312" s="226"/>
      <c r="H312" s="230">
        <v>0.45000000000000001</v>
      </c>
      <c r="I312" s="231"/>
      <c r="J312" s="226"/>
      <c r="K312" s="226"/>
      <c r="L312" s="232"/>
      <c r="M312" s="233"/>
      <c r="N312" s="234"/>
      <c r="O312" s="234"/>
      <c r="P312" s="234"/>
      <c r="Q312" s="234"/>
      <c r="R312" s="234"/>
      <c r="S312" s="234"/>
      <c r="T312" s="235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6" t="s">
        <v>127</v>
      </c>
      <c r="AU312" s="236" t="s">
        <v>80</v>
      </c>
      <c r="AV312" s="13" t="s">
        <v>80</v>
      </c>
      <c r="AW312" s="13" t="s">
        <v>32</v>
      </c>
      <c r="AX312" s="13" t="s">
        <v>70</v>
      </c>
      <c r="AY312" s="236" t="s">
        <v>116</v>
      </c>
    </row>
    <row r="313" s="14" customFormat="1">
      <c r="A313" s="14"/>
      <c r="B313" s="237"/>
      <c r="C313" s="238"/>
      <c r="D313" s="227" t="s">
        <v>127</v>
      </c>
      <c r="E313" s="239" t="s">
        <v>19</v>
      </c>
      <c r="F313" s="240" t="s">
        <v>129</v>
      </c>
      <c r="G313" s="238"/>
      <c r="H313" s="241">
        <v>0.45000000000000001</v>
      </c>
      <c r="I313" s="242"/>
      <c r="J313" s="238"/>
      <c r="K313" s="238"/>
      <c r="L313" s="243"/>
      <c r="M313" s="244"/>
      <c r="N313" s="245"/>
      <c r="O313" s="245"/>
      <c r="P313" s="245"/>
      <c r="Q313" s="245"/>
      <c r="R313" s="245"/>
      <c r="S313" s="245"/>
      <c r="T313" s="246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47" t="s">
        <v>127</v>
      </c>
      <c r="AU313" s="247" t="s">
        <v>80</v>
      </c>
      <c r="AV313" s="14" t="s">
        <v>123</v>
      </c>
      <c r="AW313" s="14" t="s">
        <v>32</v>
      </c>
      <c r="AX313" s="14" t="s">
        <v>78</v>
      </c>
      <c r="AY313" s="247" t="s">
        <v>116</v>
      </c>
    </row>
    <row r="314" s="2" customFormat="1" ht="24.15" customHeight="1">
      <c r="A314" s="41"/>
      <c r="B314" s="42"/>
      <c r="C314" s="207" t="s">
        <v>352</v>
      </c>
      <c r="D314" s="207" t="s">
        <v>118</v>
      </c>
      <c r="E314" s="208" t="s">
        <v>353</v>
      </c>
      <c r="F314" s="209" t="s">
        <v>354</v>
      </c>
      <c r="G314" s="210" t="s">
        <v>121</v>
      </c>
      <c r="H314" s="211">
        <v>1.3200000000000001</v>
      </c>
      <c r="I314" s="212"/>
      <c r="J314" s="213">
        <f>ROUND(I314*H314,2)</f>
        <v>0</v>
      </c>
      <c r="K314" s="209" t="s">
        <v>122</v>
      </c>
      <c r="L314" s="47"/>
      <c r="M314" s="214" t="s">
        <v>19</v>
      </c>
      <c r="N314" s="215" t="s">
        <v>41</v>
      </c>
      <c r="O314" s="87"/>
      <c r="P314" s="216">
        <f>O314*H314</f>
        <v>0</v>
      </c>
      <c r="Q314" s="216">
        <v>0.0078849000000000002</v>
      </c>
      <c r="R314" s="216">
        <f>Q314*H314</f>
        <v>0.010408068000000001</v>
      </c>
      <c r="S314" s="216">
        <v>0</v>
      </c>
      <c r="T314" s="217">
        <f>S314*H314</f>
        <v>0</v>
      </c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R314" s="218" t="s">
        <v>123</v>
      </c>
      <c r="AT314" s="218" t="s">
        <v>118</v>
      </c>
      <c r="AU314" s="218" t="s">
        <v>80</v>
      </c>
      <c r="AY314" s="20" t="s">
        <v>116</v>
      </c>
      <c r="BE314" s="219">
        <f>IF(N314="základní",J314,0)</f>
        <v>0</v>
      </c>
      <c r="BF314" s="219">
        <f>IF(N314="snížená",J314,0)</f>
        <v>0</v>
      </c>
      <c r="BG314" s="219">
        <f>IF(N314="zákl. přenesená",J314,0)</f>
        <v>0</v>
      </c>
      <c r="BH314" s="219">
        <f>IF(N314="sníž. přenesená",J314,0)</f>
        <v>0</v>
      </c>
      <c r="BI314" s="219">
        <f>IF(N314="nulová",J314,0)</f>
        <v>0</v>
      </c>
      <c r="BJ314" s="20" t="s">
        <v>78</v>
      </c>
      <c r="BK314" s="219">
        <f>ROUND(I314*H314,2)</f>
        <v>0</v>
      </c>
      <c r="BL314" s="20" t="s">
        <v>123</v>
      </c>
      <c r="BM314" s="218" t="s">
        <v>355</v>
      </c>
    </row>
    <row r="315" s="2" customFormat="1">
      <c r="A315" s="41"/>
      <c r="B315" s="42"/>
      <c r="C315" s="43"/>
      <c r="D315" s="220" t="s">
        <v>125</v>
      </c>
      <c r="E315" s="43"/>
      <c r="F315" s="221" t="s">
        <v>356</v>
      </c>
      <c r="G315" s="43"/>
      <c r="H315" s="43"/>
      <c r="I315" s="222"/>
      <c r="J315" s="43"/>
      <c r="K315" s="43"/>
      <c r="L315" s="47"/>
      <c r="M315" s="223"/>
      <c r="N315" s="224"/>
      <c r="O315" s="87"/>
      <c r="P315" s="87"/>
      <c r="Q315" s="87"/>
      <c r="R315" s="87"/>
      <c r="S315" s="87"/>
      <c r="T315" s="88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T315" s="20" t="s">
        <v>125</v>
      </c>
      <c r="AU315" s="20" t="s">
        <v>80</v>
      </c>
    </row>
    <row r="316" s="13" customFormat="1">
      <c r="A316" s="13"/>
      <c r="B316" s="225"/>
      <c r="C316" s="226"/>
      <c r="D316" s="227" t="s">
        <v>127</v>
      </c>
      <c r="E316" s="228" t="s">
        <v>19</v>
      </c>
      <c r="F316" s="229" t="s">
        <v>357</v>
      </c>
      <c r="G316" s="226"/>
      <c r="H316" s="230">
        <v>1.3200000000000001</v>
      </c>
      <c r="I316" s="231"/>
      <c r="J316" s="226"/>
      <c r="K316" s="226"/>
      <c r="L316" s="232"/>
      <c r="M316" s="233"/>
      <c r="N316" s="234"/>
      <c r="O316" s="234"/>
      <c r="P316" s="234"/>
      <c r="Q316" s="234"/>
      <c r="R316" s="234"/>
      <c r="S316" s="234"/>
      <c r="T316" s="235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36" t="s">
        <v>127</v>
      </c>
      <c r="AU316" s="236" t="s">
        <v>80</v>
      </c>
      <c r="AV316" s="13" t="s">
        <v>80</v>
      </c>
      <c r="AW316" s="13" t="s">
        <v>32</v>
      </c>
      <c r="AX316" s="13" t="s">
        <v>70</v>
      </c>
      <c r="AY316" s="236" t="s">
        <v>116</v>
      </c>
    </row>
    <row r="317" s="14" customFormat="1">
      <c r="A317" s="14"/>
      <c r="B317" s="237"/>
      <c r="C317" s="238"/>
      <c r="D317" s="227" t="s">
        <v>127</v>
      </c>
      <c r="E317" s="239" t="s">
        <v>19</v>
      </c>
      <c r="F317" s="240" t="s">
        <v>129</v>
      </c>
      <c r="G317" s="238"/>
      <c r="H317" s="241">
        <v>1.3200000000000001</v>
      </c>
      <c r="I317" s="242"/>
      <c r="J317" s="238"/>
      <c r="K317" s="238"/>
      <c r="L317" s="243"/>
      <c r="M317" s="244"/>
      <c r="N317" s="245"/>
      <c r="O317" s="245"/>
      <c r="P317" s="245"/>
      <c r="Q317" s="245"/>
      <c r="R317" s="245"/>
      <c r="S317" s="245"/>
      <c r="T317" s="246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47" t="s">
        <v>127</v>
      </c>
      <c r="AU317" s="247" t="s">
        <v>80</v>
      </c>
      <c r="AV317" s="14" t="s">
        <v>123</v>
      </c>
      <c r="AW317" s="14" t="s">
        <v>32</v>
      </c>
      <c r="AX317" s="14" t="s">
        <v>78</v>
      </c>
      <c r="AY317" s="247" t="s">
        <v>116</v>
      </c>
    </row>
    <row r="318" s="2" customFormat="1" ht="24.15" customHeight="1">
      <c r="A318" s="41"/>
      <c r="B318" s="42"/>
      <c r="C318" s="207" t="s">
        <v>358</v>
      </c>
      <c r="D318" s="207" t="s">
        <v>118</v>
      </c>
      <c r="E318" s="208" t="s">
        <v>359</v>
      </c>
      <c r="F318" s="209" t="s">
        <v>360</v>
      </c>
      <c r="G318" s="210" t="s">
        <v>121</v>
      </c>
      <c r="H318" s="211">
        <v>1.3200000000000001</v>
      </c>
      <c r="I318" s="212"/>
      <c r="J318" s="213">
        <f>ROUND(I318*H318,2)</f>
        <v>0</v>
      </c>
      <c r="K318" s="209" t="s">
        <v>122</v>
      </c>
      <c r="L318" s="47"/>
      <c r="M318" s="214" t="s">
        <v>19</v>
      </c>
      <c r="N318" s="215" t="s">
        <v>41</v>
      </c>
      <c r="O318" s="87"/>
      <c r="P318" s="216">
        <f>O318*H318</f>
        <v>0</v>
      </c>
      <c r="Q318" s="216">
        <v>0</v>
      </c>
      <c r="R318" s="216">
        <f>Q318*H318</f>
        <v>0</v>
      </c>
      <c r="S318" s="216">
        <v>0</v>
      </c>
      <c r="T318" s="217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18" t="s">
        <v>123</v>
      </c>
      <c r="AT318" s="218" t="s">
        <v>118</v>
      </c>
      <c r="AU318" s="218" t="s">
        <v>80</v>
      </c>
      <c r="AY318" s="20" t="s">
        <v>116</v>
      </c>
      <c r="BE318" s="219">
        <f>IF(N318="základní",J318,0)</f>
        <v>0</v>
      </c>
      <c r="BF318" s="219">
        <f>IF(N318="snížená",J318,0)</f>
        <v>0</v>
      </c>
      <c r="BG318" s="219">
        <f>IF(N318="zákl. přenesená",J318,0)</f>
        <v>0</v>
      </c>
      <c r="BH318" s="219">
        <f>IF(N318="sníž. přenesená",J318,0)</f>
        <v>0</v>
      </c>
      <c r="BI318" s="219">
        <f>IF(N318="nulová",J318,0)</f>
        <v>0</v>
      </c>
      <c r="BJ318" s="20" t="s">
        <v>78</v>
      </c>
      <c r="BK318" s="219">
        <f>ROUND(I318*H318,2)</f>
        <v>0</v>
      </c>
      <c r="BL318" s="20" t="s">
        <v>123</v>
      </c>
      <c r="BM318" s="218" t="s">
        <v>361</v>
      </c>
    </row>
    <row r="319" s="2" customFormat="1">
      <c r="A319" s="41"/>
      <c r="B319" s="42"/>
      <c r="C319" s="43"/>
      <c r="D319" s="220" t="s">
        <v>125</v>
      </c>
      <c r="E319" s="43"/>
      <c r="F319" s="221" t="s">
        <v>362</v>
      </c>
      <c r="G319" s="43"/>
      <c r="H319" s="43"/>
      <c r="I319" s="222"/>
      <c r="J319" s="43"/>
      <c r="K319" s="43"/>
      <c r="L319" s="47"/>
      <c r="M319" s="223"/>
      <c r="N319" s="224"/>
      <c r="O319" s="87"/>
      <c r="P319" s="87"/>
      <c r="Q319" s="87"/>
      <c r="R319" s="87"/>
      <c r="S319" s="87"/>
      <c r="T319" s="88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T319" s="20" t="s">
        <v>125</v>
      </c>
      <c r="AU319" s="20" t="s">
        <v>80</v>
      </c>
    </row>
    <row r="320" s="2" customFormat="1" ht="24.15" customHeight="1">
      <c r="A320" s="41"/>
      <c r="B320" s="42"/>
      <c r="C320" s="207" t="s">
        <v>363</v>
      </c>
      <c r="D320" s="207" t="s">
        <v>118</v>
      </c>
      <c r="E320" s="208" t="s">
        <v>364</v>
      </c>
      <c r="F320" s="209" t="s">
        <v>365</v>
      </c>
      <c r="G320" s="210" t="s">
        <v>161</v>
      </c>
      <c r="H320" s="211">
        <v>8</v>
      </c>
      <c r="I320" s="212"/>
      <c r="J320" s="213">
        <f>ROUND(I320*H320,2)</f>
        <v>0</v>
      </c>
      <c r="K320" s="209" t="s">
        <v>122</v>
      </c>
      <c r="L320" s="47"/>
      <c r="M320" s="214" t="s">
        <v>19</v>
      </c>
      <c r="N320" s="215" t="s">
        <v>41</v>
      </c>
      <c r="O320" s="87"/>
      <c r="P320" s="216">
        <f>O320*H320</f>
        <v>0</v>
      </c>
      <c r="Q320" s="216">
        <v>0</v>
      </c>
      <c r="R320" s="216">
        <f>Q320*H320</f>
        <v>0</v>
      </c>
      <c r="S320" s="216">
        <v>0</v>
      </c>
      <c r="T320" s="217">
        <f>S320*H320</f>
        <v>0</v>
      </c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R320" s="218" t="s">
        <v>366</v>
      </c>
      <c r="AT320" s="218" t="s">
        <v>118</v>
      </c>
      <c r="AU320" s="218" t="s">
        <v>80</v>
      </c>
      <c r="AY320" s="20" t="s">
        <v>116</v>
      </c>
      <c r="BE320" s="219">
        <f>IF(N320="základní",J320,0)</f>
        <v>0</v>
      </c>
      <c r="BF320" s="219">
        <f>IF(N320="snížená",J320,0)</f>
        <v>0</v>
      </c>
      <c r="BG320" s="219">
        <f>IF(N320="zákl. přenesená",J320,0)</f>
        <v>0</v>
      </c>
      <c r="BH320" s="219">
        <f>IF(N320="sníž. přenesená",J320,0)</f>
        <v>0</v>
      </c>
      <c r="BI320" s="219">
        <f>IF(N320="nulová",J320,0)</f>
        <v>0</v>
      </c>
      <c r="BJ320" s="20" t="s">
        <v>78</v>
      </c>
      <c r="BK320" s="219">
        <f>ROUND(I320*H320,2)</f>
        <v>0</v>
      </c>
      <c r="BL320" s="20" t="s">
        <v>366</v>
      </c>
      <c r="BM320" s="218" t="s">
        <v>367</v>
      </c>
    </row>
    <row r="321" s="2" customFormat="1">
      <c r="A321" s="41"/>
      <c r="B321" s="42"/>
      <c r="C321" s="43"/>
      <c r="D321" s="220" t="s">
        <v>125</v>
      </c>
      <c r="E321" s="43"/>
      <c r="F321" s="221" t="s">
        <v>368</v>
      </c>
      <c r="G321" s="43"/>
      <c r="H321" s="43"/>
      <c r="I321" s="222"/>
      <c r="J321" s="43"/>
      <c r="K321" s="43"/>
      <c r="L321" s="47"/>
      <c r="M321" s="223"/>
      <c r="N321" s="224"/>
      <c r="O321" s="87"/>
      <c r="P321" s="87"/>
      <c r="Q321" s="87"/>
      <c r="R321" s="87"/>
      <c r="S321" s="87"/>
      <c r="T321" s="88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T321" s="20" t="s">
        <v>125</v>
      </c>
      <c r="AU321" s="20" t="s">
        <v>80</v>
      </c>
    </row>
    <row r="322" s="15" customFormat="1">
      <c r="A322" s="15"/>
      <c r="B322" s="248"/>
      <c r="C322" s="249"/>
      <c r="D322" s="227" t="s">
        <v>127</v>
      </c>
      <c r="E322" s="250" t="s">
        <v>19</v>
      </c>
      <c r="F322" s="251" t="s">
        <v>190</v>
      </c>
      <c r="G322" s="249"/>
      <c r="H322" s="250" t="s">
        <v>19</v>
      </c>
      <c r="I322" s="252"/>
      <c r="J322" s="249"/>
      <c r="K322" s="249"/>
      <c r="L322" s="253"/>
      <c r="M322" s="254"/>
      <c r="N322" s="255"/>
      <c r="O322" s="255"/>
      <c r="P322" s="255"/>
      <c r="Q322" s="255"/>
      <c r="R322" s="255"/>
      <c r="S322" s="255"/>
      <c r="T322" s="256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T322" s="257" t="s">
        <v>127</v>
      </c>
      <c r="AU322" s="257" t="s">
        <v>80</v>
      </c>
      <c r="AV322" s="15" t="s">
        <v>78</v>
      </c>
      <c r="AW322" s="15" t="s">
        <v>32</v>
      </c>
      <c r="AX322" s="15" t="s">
        <v>70</v>
      </c>
      <c r="AY322" s="257" t="s">
        <v>116</v>
      </c>
    </row>
    <row r="323" s="13" customFormat="1">
      <c r="A323" s="13"/>
      <c r="B323" s="225"/>
      <c r="C323" s="226"/>
      <c r="D323" s="227" t="s">
        <v>127</v>
      </c>
      <c r="E323" s="228" t="s">
        <v>19</v>
      </c>
      <c r="F323" s="229" t="s">
        <v>369</v>
      </c>
      <c r="G323" s="226"/>
      <c r="H323" s="230">
        <v>8</v>
      </c>
      <c r="I323" s="231"/>
      <c r="J323" s="226"/>
      <c r="K323" s="226"/>
      <c r="L323" s="232"/>
      <c r="M323" s="233"/>
      <c r="N323" s="234"/>
      <c r="O323" s="234"/>
      <c r="P323" s="234"/>
      <c r="Q323" s="234"/>
      <c r="R323" s="234"/>
      <c r="S323" s="234"/>
      <c r="T323" s="23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6" t="s">
        <v>127</v>
      </c>
      <c r="AU323" s="236" t="s">
        <v>80</v>
      </c>
      <c r="AV323" s="13" t="s">
        <v>80</v>
      </c>
      <c r="AW323" s="13" t="s">
        <v>32</v>
      </c>
      <c r="AX323" s="13" t="s">
        <v>70</v>
      </c>
      <c r="AY323" s="236" t="s">
        <v>116</v>
      </c>
    </row>
    <row r="324" s="14" customFormat="1">
      <c r="A324" s="14"/>
      <c r="B324" s="237"/>
      <c r="C324" s="238"/>
      <c r="D324" s="227" t="s">
        <v>127</v>
      </c>
      <c r="E324" s="239" t="s">
        <v>19</v>
      </c>
      <c r="F324" s="240" t="s">
        <v>129</v>
      </c>
      <c r="G324" s="238"/>
      <c r="H324" s="241">
        <v>8</v>
      </c>
      <c r="I324" s="242"/>
      <c r="J324" s="238"/>
      <c r="K324" s="238"/>
      <c r="L324" s="243"/>
      <c r="M324" s="244"/>
      <c r="N324" s="245"/>
      <c r="O324" s="245"/>
      <c r="P324" s="245"/>
      <c r="Q324" s="245"/>
      <c r="R324" s="245"/>
      <c r="S324" s="245"/>
      <c r="T324" s="246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47" t="s">
        <v>127</v>
      </c>
      <c r="AU324" s="247" t="s">
        <v>80</v>
      </c>
      <c r="AV324" s="14" t="s">
        <v>123</v>
      </c>
      <c r="AW324" s="14" t="s">
        <v>32</v>
      </c>
      <c r="AX324" s="14" t="s">
        <v>78</v>
      </c>
      <c r="AY324" s="247" t="s">
        <v>116</v>
      </c>
    </row>
    <row r="325" s="2" customFormat="1" ht="16.5" customHeight="1">
      <c r="A325" s="41"/>
      <c r="B325" s="42"/>
      <c r="C325" s="269" t="s">
        <v>370</v>
      </c>
      <c r="D325" s="269" t="s">
        <v>270</v>
      </c>
      <c r="E325" s="270" t="s">
        <v>371</v>
      </c>
      <c r="F325" s="271" t="s">
        <v>372</v>
      </c>
      <c r="G325" s="272" t="s">
        <v>161</v>
      </c>
      <c r="H325" s="273">
        <v>8</v>
      </c>
      <c r="I325" s="274"/>
      <c r="J325" s="275">
        <f>ROUND(I325*H325,2)</f>
        <v>0</v>
      </c>
      <c r="K325" s="271" t="s">
        <v>122</v>
      </c>
      <c r="L325" s="276"/>
      <c r="M325" s="277" t="s">
        <v>19</v>
      </c>
      <c r="N325" s="278" t="s">
        <v>41</v>
      </c>
      <c r="O325" s="87"/>
      <c r="P325" s="216">
        <f>O325*H325</f>
        <v>0</v>
      </c>
      <c r="Q325" s="216">
        <v>0.031</v>
      </c>
      <c r="R325" s="216">
        <f>Q325*H325</f>
        <v>0.248</v>
      </c>
      <c r="S325" s="216">
        <v>0</v>
      </c>
      <c r="T325" s="217">
        <f>S325*H325</f>
        <v>0</v>
      </c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R325" s="218" t="s">
        <v>373</v>
      </c>
      <c r="AT325" s="218" t="s">
        <v>270</v>
      </c>
      <c r="AU325" s="218" t="s">
        <v>80</v>
      </c>
      <c r="AY325" s="20" t="s">
        <v>116</v>
      </c>
      <c r="BE325" s="219">
        <f>IF(N325="základní",J325,0)</f>
        <v>0</v>
      </c>
      <c r="BF325" s="219">
        <f>IF(N325="snížená",J325,0)</f>
        <v>0</v>
      </c>
      <c r="BG325" s="219">
        <f>IF(N325="zákl. přenesená",J325,0)</f>
        <v>0</v>
      </c>
      <c r="BH325" s="219">
        <f>IF(N325="sníž. přenesená",J325,0)</f>
        <v>0</v>
      </c>
      <c r="BI325" s="219">
        <f>IF(N325="nulová",J325,0)</f>
        <v>0</v>
      </c>
      <c r="BJ325" s="20" t="s">
        <v>78</v>
      </c>
      <c r="BK325" s="219">
        <f>ROUND(I325*H325,2)</f>
        <v>0</v>
      </c>
      <c r="BL325" s="20" t="s">
        <v>373</v>
      </c>
      <c r="BM325" s="218" t="s">
        <v>374</v>
      </c>
    </row>
    <row r="326" s="2" customFormat="1" ht="16.5" customHeight="1">
      <c r="A326" s="41"/>
      <c r="B326" s="42"/>
      <c r="C326" s="269" t="s">
        <v>375</v>
      </c>
      <c r="D326" s="269" t="s">
        <v>270</v>
      </c>
      <c r="E326" s="270" t="s">
        <v>376</v>
      </c>
      <c r="F326" s="271" t="s">
        <v>377</v>
      </c>
      <c r="G326" s="272" t="s">
        <v>328</v>
      </c>
      <c r="H326" s="273">
        <v>16</v>
      </c>
      <c r="I326" s="274"/>
      <c r="J326" s="275">
        <f>ROUND(I326*H326,2)</f>
        <v>0</v>
      </c>
      <c r="K326" s="271" t="s">
        <v>122</v>
      </c>
      <c r="L326" s="276"/>
      <c r="M326" s="277" t="s">
        <v>19</v>
      </c>
      <c r="N326" s="278" t="s">
        <v>41</v>
      </c>
      <c r="O326" s="87"/>
      <c r="P326" s="216">
        <f>O326*H326</f>
        <v>0</v>
      </c>
      <c r="Q326" s="216">
        <v>0.0060000000000000001</v>
      </c>
      <c r="R326" s="216">
        <f>Q326*H326</f>
        <v>0.096000000000000002</v>
      </c>
      <c r="S326" s="216">
        <v>0</v>
      </c>
      <c r="T326" s="217">
        <f>S326*H326</f>
        <v>0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18" t="s">
        <v>373</v>
      </c>
      <c r="AT326" s="218" t="s">
        <v>270</v>
      </c>
      <c r="AU326" s="218" t="s">
        <v>80</v>
      </c>
      <c r="AY326" s="20" t="s">
        <v>116</v>
      </c>
      <c r="BE326" s="219">
        <f>IF(N326="základní",J326,0)</f>
        <v>0</v>
      </c>
      <c r="BF326" s="219">
        <f>IF(N326="snížená",J326,0)</f>
        <v>0</v>
      </c>
      <c r="BG326" s="219">
        <f>IF(N326="zákl. přenesená",J326,0)</f>
        <v>0</v>
      </c>
      <c r="BH326" s="219">
        <f>IF(N326="sníž. přenesená",J326,0)</f>
        <v>0</v>
      </c>
      <c r="BI326" s="219">
        <f>IF(N326="nulová",J326,0)</f>
        <v>0</v>
      </c>
      <c r="BJ326" s="20" t="s">
        <v>78</v>
      </c>
      <c r="BK326" s="219">
        <f>ROUND(I326*H326,2)</f>
        <v>0</v>
      </c>
      <c r="BL326" s="20" t="s">
        <v>373</v>
      </c>
      <c r="BM326" s="218" t="s">
        <v>378</v>
      </c>
    </row>
    <row r="327" s="12" customFormat="1" ht="22.8" customHeight="1">
      <c r="A327" s="12"/>
      <c r="B327" s="191"/>
      <c r="C327" s="192"/>
      <c r="D327" s="193" t="s">
        <v>69</v>
      </c>
      <c r="E327" s="205" t="s">
        <v>152</v>
      </c>
      <c r="F327" s="205" t="s">
        <v>379</v>
      </c>
      <c r="G327" s="192"/>
      <c r="H327" s="192"/>
      <c r="I327" s="195"/>
      <c r="J327" s="206">
        <f>BK327</f>
        <v>0</v>
      </c>
      <c r="K327" s="192"/>
      <c r="L327" s="197"/>
      <c r="M327" s="198"/>
      <c r="N327" s="199"/>
      <c r="O327" s="199"/>
      <c r="P327" s="200">
        <f>SUM(P328:P377)</f>
        <v>0</v>
      </c>
      <c r="Q327" s="199"/>
      <c r="R327" s="200">
        <f>SUM(R328:R377)</f>
        <v>0.99371999999999994</v>
      </c>
      <c r="S327" s="199"/>
      <c r="T327" s="201">
        <f>SUM(T328:T377)</f>
        <v>0</v>
      </c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R327" s="202" t="s">
        <v>78</v>
      </c>
      <c r="AT327" s="203" t="s">
        <v>69</v>
      </c>
      <c r="AU327" s="203" t="s">
        <v>78</v>
      </c>
      <c r="AY327" s="202" t="s">
        <v>116</v>
      </c>
      <c r="BK327" s="204">
        <f>SUM(BK328:BK377)</f>
        <v>0</v>
      </c>
    </row>
    <row r="328" s="2" customFormat="1" ht="21.75" customHeight="1">
      <c r="A328" s="41"/>
      <c r="B328" s="42"/>
      <c r="C328" s="207" t="s">
        <v>380</v>
      </c>
      <c r="D328" s="207" t="s">
        <v>118</v>
      </c>
      <c r="E328" s="208" t="s">
        <v>381</v>
      </c>
      <c r="F328" s="209" t="s">
        <v>382</v>
      </c>
      <c r="G328" s="210" t="s">
        <v>121</v>
      </c>
      <c r="H328" s="211">
        <v>121.87000000000001</v>
      </c>
      <c r="I328" s="212"/>
      <c r="J328" s="213">
        <f>ROUND(I328*H328,2)</f>
        <v>0</v>
      </c>
      <c r="K328" s="209" t="s">
        <v>122</v>
      </c>
      <c r="L328" s="47"/>
      <c r="M328" s="214" t="s">
        <v>19</v>
      </c>
      <c r="N328" s="215" t="s">
        <v>41</v>
      </c>
      <c r="O328" s="87"/>
      <c r="P328" s="216">
        <f>O328*H328</f>
        <v>0</v>
      </c>
      <c r="Q328" s="216">
        <v>0</v>
      </c>
      <c r="R328" s="216">
        <f>Q328*H328</f>
        <v>0</v>
      </c>
      <c r="S328" s="216">
        <v>0</v>
      </c>
      <c r="T328" s="217">
        <f>S328*H328</f>
        <v>0</v>
      </c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R328" s="218" t="s">
        <v>123</v>
      </c>
      <c r="AT328" s="218" t="s">
        <v>118</v>
      </c>
      <c r="AU328" s="218" t="s">
        <v>80</v>
      </c>
      <c r="AY328" s="20" t="s">
        <v>116</v>
      </c>
      <c r="BE328" s="219">
        <f>IF(N328="základní",J328,0)</f>
        <v>0</v>
      </c>
      <c r="BF328" s="219">
        <f>IF(N328="snížená",J328,0)</f>
        <v>0</v>
      </c>
      <c r="BG328" s="219">
        <f>IF(N328="zákl. přenesená",J328,0)</f>
        <v>0</v>
      </c>
      <c r="BH328" s="219">
        <f>IF(N328="sníž. přenesená",J328,0)</f>
        <v>0</v>
      </c>
      <c r="BI328" s="219">
        <f>IF(N328="nulová",J328,0)</f>
        <v>0</v>
      </c>
      <c r="BJ328" s="20" t="s">
        <v>78</v>
      </c>
      <c r="BK328" s="219">
        <f>ROUND(I328*H328,2)</f>
        <v>0</v>
      </c>
      <c r="BL328" s="20" t="s">
        <v>123</v>
      </c>
      <c r="BM328" s="218" t="s">
        <v>383</v>
      </c>
    </row>
    <row r="329" s="2" customFormat="1">
      <c r="A329" s="41"/>
      <c r="B329" s="42"/>
      <c r="C329" s="43"/>
      <c r="D329" s="220" t="s">
        <v>125</v>
      </c>
      <c r="E329" s="43"/>
      <c r="F329" s="221" t="s">
        <v>384</v>
      </c>
      <c r="G329" s="43"/>
      <c r="H329" s="43"/>
      <c r="I329" s="222"/>
      <c r="J329" s="43"/>
      <c r="K329" s="43"/>
      <c r="L329" s="47"/>
      <c r="M329" s="223"/>
      <c r="N329" s="224"/>
      <c r="O329" s="87"/>
      <c r="P329" s="87"/>
      <c r="Q329" s="87"/>
      <c r="R329" s="87"/>
      <c r="S329" s="87"/>
      <c r="T329" s="88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T329" s="20" t="s">
        <v>125</v>
      </c>
      <c r="AU329" s="20" t="s">
        <v>80</v>
      </c>
    </row>
    <row r="330" s="15" customFormat="1">
      <c r="A330" s="15"/>
      <c r="B330" s="248"/>
      <c r="C330" s="249"/>
      <c r="D330" s="227" t="s">
        <v>127</v>
      </c>
      <c r="E330" s="250" t="s">
        <v>19</v>
      </c>
      <c r="F330" s="251" t="s">
        <v>140</v>
      </c>
      <c r="G330" s="249"/>
      <c r="H330" s="250" t="s">
        <v>19</v>
      </c>
      <c r="I330" s="252"/>
      <c r="J330" s="249"/>
      <c r="K330" s="249"/>
      <c r="L330" s="253"/>
      <c r="M330" s="254"/>
      <c r="N330" s="255"/>
      <c r="O330" s="255"/>
      <c r="P330" s="255"/>
      <c r="Q330" s="255"/>
      <c r="R330" s="255"/>
      <c r="S330" s="255"/>
      <c r="T330" s="256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T330" s="257" t="s">
        <v>127</v>
      </c>
      <c r="AU330" s="257" t="s">
        <v>80</v>
      </c>
      <c r="AV330" s="15" t="s">
        <v>78</v>
      </c>
      <c r="AW330" s="15" t="s">
        <v>32</v>
      </c>
      <c r="AX330" s="15" t="s">
        <v>70</v>
      </c>
      <c r="AY330" s="257" t="s">
        <v>116</v>
      </c>
    </row>
    <row r="331" s="15" customFormat="1">
      <c r="A331" s="15"/>
      <c r="B331" s="248"/>
      <c r="C331" s="249"/>
      <c r="D331" s="227" t="s">
        <v>127</v>
      </c>
      <c r="E331" s="250" t="s">
        <v>19</v>
      </c>
      <c r="F331" s="251" t="s">
        <v>141</v>
      </c>
      <c r="G331" s="249"/>
      <c r="H331" s="250" t="s">
        <v>19</v>
      </c>
      <c r="I331" s="252"/>
      <c r="J331" s="249"/>
      <c r="K331" s="249"/>
      <c r="L331" s="253"/>
      <c r="M331" s="254"/>
      <c r="N331" s="255"/>
      <c r="O331" s="255"/>
      <c r="P331" s="255"/>
      <c r="Q331" s="255"/>
      <c r="R331" s="255"/>
      <c r="S331" s="255"/>
      <c r="T331" s="256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T331" s="257" t="s">
        <v>127</v>
      </c>
      <c r="AU331" s="257" t="s">
        <v>80</v>
      </c>
      <c r="AV331" s="15" t="s">
        <v>78</v>
      </c>
      <c r="AW331" s="15" t="s">
        <v>32</v>
      </c>
      <c r="AX331" s="15" t="s">
        <v>70</v>
      </c>
      <c r="AY331" s="257" t="s">
        <v>116</v>
      </c>
    </row>
    <row r="332" s="13" customFormat="1">
      <c r="A332" s="13"/>
      <c r="B332" s="225"/>
      <c r="C332" s="226"/>
      <c r="D332" s="227" t="s">
        <v>127</v>
      </c>
      <c r="E332" s="228" t="s">
        <v>19</v>
      </c>
      <c r="F332" s="229" t="s">
        <v>142</v>
      </c>
      <c r="G332" s="226"/>
      <c r="H332" s="230">
        <v>105.27</v>
      </c>
      <c r="I332" s="231"/>
      <c r="J332" s="226"/>
      <c r="K332" s="226"/>
      <c r="L332" s="232"/>
      <c r="M332" s="233"/>
      <c r="N332" s="234"/>
      <c r="O332" s="234"/>
      <c r="P332" s="234"/>
      <c r="Q332" s="234"/>
      <c r="R332" s="234"/>
      <c r="S332" s="234"/>
      <c r="T332" s="235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6" t="s">
        <v>127</v>
      </c>
      <c r="AU332" s="236" t="s">
        <v>80</v>
      </c>
      <c r="AV332" s="13" t="s">
        <v>80</v>
      </c>
      <c r="AW332" s="13" t="s">
        <v>32</v>
      </c>
      <c r="AX332" s="13" t="s">
        <v>70</v>
      </c>
      <c r="AY332" s="236" t="s">
        <v>116</v>
      </c>
    </row>
    <row r="333" s="15" customFormat="1">
      <c r="A333" s="15"/>
      <c r="B333" s="248"/>
      <c r="C333" s="249"/>
      <c r="D333" s="227" t="s">
        <v>127</v>
      </c>
      <c r="E333" s="250" t="s">
        <v>19</v>
      </c>
      <c r="F333" s="251" t="s">
        <v>143</v>
      </c>
      <c r="G333" s="249"/>
      <c r="H333" s="250" t="s">
        <v>19</v>
      </c>
      <c r="I333" s="252"/>
      <c r="J333" s="249"/>
      <c r="K333" s="249"/>
      <c r="L333" s="253"/>
      <c r="M333" s="254"/>
      <c r="N333" s="255"/>
      <c r="O333" s="255"/>
      <c r="P333" s="255"/>
      <c r="Q333" s="255"/>
      <c r="R333" s="255"/>
      <c r="S333" s="255"/>
      <c r="T333" s="256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T333" s="257" t="s">
        <v>127</v>
      </c>
      <c r="AU333" s="257" t="s">
        <v>80</v>
      </c>
      <c r="AV333" s="15" t="s">
        <v>78</v>
      </c>
      <c r="AW333" s="15" t="s">
        <v>32</v>
      </c>
      <c r="AX333" s="15" t="s">
        <v>70</v>
      </c>
      <c r="AY333" s="257" t="s">
        <v>116</v>
      </c>
    </row>
    <row r="334" s="13" customFormat="1">
      <c r="A334" s="13"/>
      <c r="B334" s="225"/>
      <c r="C334" s="226"/>
      <c r="D334" s="227" t="s">
        <v>127</v>
      </c>
      <c r="E334" s="228" t="s">
        <v>19</v>
      </c>
      <c r="F334" s="229" t="s">
        <v>144</v>
      </c>
      <c r="G334" s="226"/>
      <c r="H334" s="230">
        <v>5.5999999999999996</v>
      </c>
      <c r="I334" s="231"/>
      <c r="J334" s="226"/>
      <c r="K334" s="226"/>
      <c r="L334" s="232"/>
      <c r="M334" s="233"/>
      <c r="N334" s="234"/>
      <c r="O334" s="234"/>
      <c r="P334" s="234"/>
      <c r="Q334" s="234"/>
      <c r="R334" s="234"/>
      <c r="S334" s="234"/>
      <c r="T334" s="235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36" t="s">
        <v>127</v>
      </c>
      <c r="AU334" s="236" t="s">
        <v>80</v>
      </c>
      <c r="AV334" s="13" t="s">
        <v>80</v>
      </c>
      <c r="AW334" s="13" t="s">
        <v>32</v>
      </c>
      <c r="AX334" s="13" t="s">
        <v>70</v>
      </c>
      <c r="AY334" s="236" t="s">
        <v>116</v>
      </c>
    </row>
    <row r="335" s="15" customFormat="1">
      <c r="A335" s="15"/>
      <c r="B335" s="248"/>
      <c r="C335" s="249"/>
      <c r="D335" s="227" t="s">
        <v>127</v>
      </c>
      <c r="E335" s="250" t="s">
        <v>19</v>
      </c>
      <c r="F335" s="251" t="s">
        <v>145</v>
      </c>
      <c r="G335" s="249"/>
      <c r="H335" s="250" t="s">
        <v>19</v>
      </c>
      <c r="I335" s="252"/>
      <c r="J335" s="249"/>
      <c r="K335" s="249"/>
      <c r="L335" s="253"/>
      <c r="M335" s="254"/>
      <c r="N335" s="255"/>
      <c r="O335" s="255"/>
      <c r="P335" s="255"/>
      <c r="Q335" s="255"/>
      <c r="R335" s="255"/>
      <c r="S335" s="255"/>
      <c r="T335" s="256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57" t="s">
        <v>127</v>
      </c>
      <c r="AU335" s="257" t="s">
        <v>80</v>
      </c>
      <c r="AV335" s="15" t="s">
        <v>78</v>
      </c>
      <c r="AW335" s="15" t="s">
        <v>32</v>
      </c>
      <c r="AX335" s="15" t="s">
        <v>70</v>
      </c>
      <c r="AY335" s="257" t="s">
        <v>116</v>
      </c>
    </row>
    <row r="336" s="13" customFormat="1">
      <c r="A336" s="13"/>
      <c r="B336" s="225"/>
      <c r="C336" s="226"/>
      <c r="D336" s="227" t="s">
        <v>127</v>
      </c>
      <c r="E336" s="228" t="s">
        <v>19</v>
      </c>
      <c r="F336" s="229" t="s">
        <v>146</v>
      </c>
      <c r="G336" s="226"/>
      <c r="H336" s="230">
        <v>11</v>
      </c>
      <c r="I336" s="231"/>
      <c r="J336" s="226"/>
      <c r="K336" s="226"/>
      <c r="L336" s="232"/>
      <c r="M336" s="233"/>
      <c r="N336" s="234"/>
      <c r="O336" s="234"/>
      <c r="P336" s="234"/>
      <c r="Q336" s="234"/>
      <c r="R336" s="234"/>
      <c r="S336" s="234"/>
      <c r="T336" s="235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6" t="s">
        <v>127</v>
      </c>
      <c r="AU336" s="236" t="s">
        <v>80</v>
      </c>
      <c r="AV336" s="13" t="s">
        <v>80</v>
      </c>
      <c r="AW336" s="13" t="s">
        <v>32</v>
      </c>
      <c r="AX336" s="13" t="s">
        <v>70</v>
      </c>
      <c r="AY336" s="236" t="s">
        <v>116</v>
      </c>
    </row>
    <row r="337" s="14" customFormat="1">
      <c r="A337" s="14"/>
      <c r="B337" s="237"/>
      <c r="C337" s="238"/>
      <c r="D337" s="227" t="s">
        <v>127</v>
      </c>
      <c r="E337" s="239" t="s">
        <v>19</v>
      </c>
      <c r="F337" s="240" t="s">
        <v>129</v>
      </c>
      <c r="G337" s="238"/>
      <c r="H337" s="241">
        <v>121.86999999999999</v>
      </c>
      <c r="I337" s="242"/>
      <c r="J337" s="238"/>
      <c r="K337" s="238"/>
      <c r="L337" s="243"/>
      <c r="M337" s="244"/>
      <c r="N337" s="245"/>
      <c r="O337" s="245"/>
      <c r="P337" s="245"/>
      <c r="Q337" s="245"/>
      <c r="R337" s="245"/>
      <c r="S337" s="245"/>
      <c r="T337" s="246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47" t="s">
        <v>127</v>
      </c>
      <c r="AU337" s="247" t="s">
        <v>80</v>
      </c>
      <c r="AV337" s="14" t="s">
        <v>123</v>
      </c>
      <c r="AW337" s="14" t="s">
        <v>32</v>
      </c>
      <c r="AX337" s="14" t="s">
        <v>78</v>
      </c>
      <c r="AY337" s="247" t="s">
        <v>116</v>
      </c>
    </row>
    <row r="338" s="2" customFormat="1" ht="21.75" customHeight="1">
      <c r="A338" s="41"/>
      <c r="B338" s="42"/>
      <c r="C338" s="207" t="s">
        <v>385</v>
      </c>
      <c r="D338" s="207" t="s">
        <v>118</v>
      </c>
      <c r="E338" s="208" t="s">
        <v>386</v>
      </c>
      <c r="F338" s="209" t="s">
        <v>387</v>
      </c>
      <c r="G338" s="210" t="s">
        <v>121</v>
      </c>
      <c r="H338" s="211">
        <v>126.27</v>
      </c>
      <c r="I338" s="212"/>
      <c r="J338" s="213">
        <f>ROUND(I338*H338,2)</f>
        <v>0</v>
      </c>
      <c r="K338" s="209" t="s">
        <v>122</v>
      </c>
      <c r="L338" s="47"/>
      <c r="M338" s="214" t="s">
        <v>19</v>
      </c>
      <c r="N338" s="215" t="s">
        <v>41</v>
      </c>
      <c r="O338" s="87"/>
      <c r="P338" s="216">
        <f>O338*H338</f>
        <v>0</v>
      </c>
      <c r="Q338" s="216">
        <v>0</v>
      </c>
      <c r="R338" s="216">
        <f>Q338*H338</f>
        <v>0</v>
      </c>
      <c r="S338" s="216">
        <v>0</v>
      </c>
      <c r="T338" s="217">
        <f>S338*H338</f>
        <v>0</v>
      </c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R338" s="218" t="s">
        <v>123</v>
      </c>
      <c r="AT338" s="218" t="s">
        <v>118</v>
      </c>
      <c r="AU338" s="218" t="s">
        <v>80</v>
      </c>
      <c r="AY338" s="20" t="s">
        <v>116</v>
      </c>
      <c r="BE338" s="219">
        <f>IF(N338="základní",J338,0)</f>
        <v>0</v>
      </c>
      <c r="BF338" s="219">
        <f>IF(N338="snížená",J338,0)</f>
        <v>0</v>
      </c>
      <c r="BG338" s="219">
        <f>IF(N338="zákl. přenesená",J338,0)</f>
        <v>0</v>
      </c>
      <c r="BH338" s="219">
        <f>IF(N338="sníž. přenesená",J338,0)</f>
        <v>0</v>
      </c>
      <c r="BI338" s="219">
        <f>IF(N338="nulová",J338,0)</f>
        <v>0</v>
      </c>
      <c r="BJ338" s="20" t="s">
        <v>78</v>
      </c>
      <c r="BK338" s="219">
        <f>ROUND(I338*H338,2)</f>
        <v>0</v>
      </c>
      <c r="BL338" s="20" t="s">
        <v>123</v>
      </c>
      <c r="BM338" s="218" t="s">
        <v>388</v>
      </c>
    </row>
    <row r="339" s="2" customFormat="1">
      <c r="A339" s="41"/>
      <c r="B339" s="42"/>
      <c r="C339" s="43"/>
      <c r="D339" s="220" t="s">
        <v>125</v>
      </c>
      <c r="E339" s="43"/>
      <c r="F339" s="221" t="s">
        <v>389</v>
      </c>
      <c r="G339" s="43"/>
      <c r="H339" s="43"/>
      <c r="I339" s="222"/>
      <c r="J339" s="43"/>
      <c r="K339" s="43"/>
      <c r="L339" s="47"/>
      <c r="M339" s="223"/>
      <c r="N339" s="224"/>
      <c r="O339" s="87"/>
      <c r="P339" s="87"/>
      <c r="Q339" s="87"/>
      <c r="R339" s="87"/>
      <c r="S339" s="87"/>
      <c r="T339" s="88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T339" s="20" t="s">
        <v>125</v>
      </c>
      <c r="AU339" s="20" t="s">
        <v>80</v>
      </c>
    </row>
    <row r="340" s="15" customFormat="1">
      <c r="A340" s="15"/>
      <c r="B340" s="248"/>
      <c r="C340" s="249"/>
      <c r="D340" s="227" t="s">
        <v>127</v>
      </c>
      <c r="E340" s="250" t="s">
        <v>19</v>
      </c>
      <c r="F340" s="251" t="s">
        <v>140</v>
      </c>
      <c r="G340" s="249"/>
      <c r="H340" s="250" t="s">
        <v>19</v>
      </c>
      <c r="I340" s="252"/>
      <c r="J340" s="249"/>
      <c r="K340" s="249"/>
      <c r="L340" s="253"/>
      <c r="M340" s="254"/>
      <c r="N340" s="255"/>
      <c r="O340" s="255"/>
      <c r="P340" s="255"/>
      <c r="Q340" s="255"/>
      <c r="R340" s="255"/>
      <c r="S340" s="255"/>
      <c r="T340" s="256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T340" s="257" t="s">
        <v>127</v>
      </c>
      <c r="AU340" s="257" t="s">
        <v>80</v>
      </c>
      <c r="AV340" s="15" t="s">
        <v>78</v>
      </c>
      <c r="AW340" s="15" t="s">
        <v>32</v>
      </c>
      <c r="AX340" s="15" t="s">
        <v>70</v>
      </c>
      <c r="AY340" s="257" t="s">
        <v>116</v>
      </c>
    </row>
    <row r="341" s="15" customFormat="1">
      <c r="A341" s="15"/>
      <c r="B341" s="248"/>
      <c r="C341" s="249"/>
      <c r="D341" s="227" t="s">
        <v>127</v>
      </c>
      <c r="E341" s="250" t="s">
        <v>19</v>
      </c>
      <c r="F341" s="251" t="s">
        <v>141</v>
      </c>
      <c r="G341" s="249"/>
      <c r="H341" s="250" t="s">
        <v>19</v>
      </c>
      <c r="I341" s="252"/>
      <c r="J341" s="249"/>
      <c r="K341" s="249"/>
      <c r="L341" s="253"/>
      <c r="M341" s="254"/>
      <c r="N341" s="255"/>
      <c r="O341" s="255"/>
      <c r="P341" s="255"/>
      <c r="Q341" s="255"/>
      <c r="R341" s="255"/>
      <c r="S341" s="255"/>
      <c r="T341" s="256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57" t="s">
        <v>127</v>
      </c>
      <c r="AU341" s="257" t="s">
        <v>80</v>
      </c>
      <c r="AV341" s="15" t="s">
        <v>78</v>
      </c>
      <c r="AW341" s="15" t="s">
        <v>32</v>
      </c>
      <c r="AX341" s="15" t="s">
        <v>70</v>
      </c>
      <c r="AY341" s="257" t="s">
        <v>116</v>
      </c>
    </row>
    <row r="342" s="13" customFormat="1">
      <c r="A342" s="13"/>
      <c r="B342" s="225"/>
      <c r="C342" s="226"/>
      <c r="D342" s="227" t="s">
        <v>127</v>
      </c>
      <c r="E342" s="228" t="s">
        <v>19</v>
      </c>
      <c r="F342" s="229" t="s">
        <v>142</v>
      </c>
      <c r="G342" s="226"/>
      <c r="H342" s="230">
        <v>105.27</v>
      </c>
      <c r="I342" s="231"/>
      <c r="J342" s="226"/>
      <c r="K342" s="226"/>
      <c r="L342" s="232"/>
      <c r="M342" s="233"/>
      <c r="N342" s="234"/>
      <c r="O342" s="234"/>
      <c r="P342" s="234"/>
      <c r="Q342" s="234"/>
      <c r="R342" s="234"/>
      <c r="S342" s="234"/>
      <c r="T342" s="235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6" t="s">
        <v>127</v>
      </c>
      <c r="AU342" s="236" t="s">
        <v>80</v>
      </c>
      <c r="AV342" s="13" t="s">
        <v>80</v>
      </c>
      <c r="AW342" s="13" t="s">
        <v>32</v>
      </c>
      <c r="AX342" s="13" t="s">
        <v>70</v>
      </c>
      <c r="AY342" s="236" t="s">
        <v>116</v>
      </c>
    </row>
    <row r="343" s="15" customFormat="1">
      <c r="A343" s="15"/>
      <c r="B343" s="248"/>
      <c r="C343" s="249"/>
      <c r="D343" s="227" t="s">
        <v>127</v>
      </c>
      <c r="E343" s="250" t="s">
        <v>19</v>
      </c>
      <c r="F343" s="251" t="s">
        <v>143</v>
      </c>
      <c r="G343" s="249"/>
      <c r="H343" s="250" t="s">
        <v>19</v>
      </c>
      <c r="I343" s="252"/>
      <c r="J343" s="249"/>
      <c r="K343" s="249"/>
      <c r="L343" s="253"/>
      <c r="M343" s="254"/>
      <c r="N343" s="255"/>
      <c r="O343" s="255"/>
      <c r="P343" s="255"/>
      <c r="Q343" s="255"/>
      <c r="R343" s="255"/>
      <c r="S343" s="255"/>
      <c r="T343" s="256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T343" s="257" t="s">
        <v>127</v>
      </c>
      <c r="AU343" s="257" t="s">
        <v>80</v>
      </c>
      <c r="AV343" s="15" t="s">
        <v>78</v>
      </c>
      <c r="AW343" s="15" t="s">
        <v>32</v>
      </c>
      <c r="AX343" s="15" t="s">
        <v>70</v>
      </c>
      <c r="AY343" s="257" t="s">
        <v>116</v>
      </c>
    </row>
    <row r="344" s="13" customFormat="1">
      <c r="A344" s="13"/>
      <c r="B344" s="225"/>
      <c r="C344" s="226"/>
      <c r="D344" s="227" t="s">
        <v>127</v>
      </c>
      <c r="E344" s="228" t="s">
        <v>19</v>
      </c>
      <c r="F344" s="229" t="s">
        <v>144</v>
      </c>
      <c r="G344" s="226"/>
      <c r="H344" s="230">
        <v>5.5999999999999996</v>
      </c>
      <c r="I344" s="231"/>
      <c r="J344" s="226"/>
      <c r="K344" s="226"/>
      <c r="L344" s="232"/>
      <c r="M344" s="233"/>
      <c r="N344" s="234"/>
      <c r="O344" s="234"/>
      <c r="P344" s="234"/>
      <c r="Q344" s="234"/>
      <c r="R344" s="234"/>
      <c r="S344" s="234"/>
      <c r="T344" s="235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36" t="s">
        <v>127</v>
      </c>
      <c r="AU344" s="236" t="s">
        <v>80</v>
      </c>
      <c r="AV344" s="13" t="s">
        <v>80</v>
      </c>
      <c r="AW344" s="13" t="s">
        <v>32</v>
      </c>
      <c r="AX344" s="13" t="s">
        <v>70</v>
      </c>
      <c r="AY344" s="236" t="s">
        <v>116</v>
      </c>
    </row>
    <row r="345" s="15" customFormat="1">
      <c r="A345" s="15"/>
      <c r="B345" s="248"/>
      <c r="C345" s="249"/>
      <c r="D345" s="227" t="s">
        <v>127</v>
      </c>
      <c r="E345" s="250" t="s">
        <v>19</v>
      </c>
      <c r="F345" s="251" t="s">
        <v>145</v>
      </c>
      <c r="G345" s="249"/>
      <c r="H345" s="250" t="s">
        <v>19</v>
      </c>
      <c r="I345" s="252"/>
      <c r="J345" s="249"/>
      <c r="K345" s="249"/>
      <c r="L345" s="253"/>
      <c r="M345" s="254"/>
      <c r="N345" s="255"/>
      <c r="O345" s="255"/>
      <c r="P345" s="255"/>
      <c r="Q345" s="255"/>
      <c r="R345" s="255"/>
      <c r="S345" s="255"/>
      <c r="T345" s="256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T345" s="257" t="s">
        <v>127</v>
      </c>
      <c r="AU345" s="257" t="s">
        <v>80</v>
      </c>
      <c r="AV345" s="15" t="s">
        <v>78</v>
      </c>
      <c r="AW345" s="15" t="s">
        <v>32</v>
      </c>
      <c r="AX345" s="15" t="s">
        <v>70</v>
      </c>
      <c r="AY345" s="257" t="s">
        <v>116</v>
      </c>
    </row>
    <row r="346" s="13" customFormat="1">
      <c r="A346" s="13"/>
      <c r="B346" s="225"/>
      <c r="C346" s="226"/>
      <c r="D346" s="227" t="s">
        <v>127</v>
      </c>
      <c r="E346" s="228" t="s">
        <v>19</v>
      </c>
      <c r="F346" s="229" t="s">
        <v>146</v>
      </c>
      <c r="G346" s="226"/>
      <c r="H346" s="230">
        <v>11</v>
      </c>
      <c r="I346" s="231"/>
      <c r="J346" s="226"/>
      <c r="K346" s="226"/>
      <c r="L346" s="232"/>
      <c r="M346" s="233"/>
      <c r="N346" s="234"/>
      <c r="O346" s="234"/>
      <c r="P346" s="234"/>
      <c r="Q346" s="234"/>
      <c r="R346" s="234"/>
      <c r="S346" s="234"/>
      <c r="T346" s="235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6" t="s">
        <v>127</v>
      </c>
      <c r="AU346" s="236" t="s">
        <v>80</v>
      </c>
      <c r="AV346" s="13" t="s">
        <v>80</v>
      </c>
      <c r="AW346" s="13" t="s">
        <v>32</v>
      </c>
      <c r="AX346" s="13" t="s">
        <v>70</v>
      </c>
      <c r="AY346" s="236" t="s">
        <v>116</v>
      </c>
    </row>
    <row r="347" s="16" customFormat="1">
      <c r="A347" s="16"/>
      <c r="B347" s="258"/>
      <c r="C347" s="259"/>
      <c r="D347" s="227" t="s">
        <v>127</v>
      </c>
      <c r="E347" s="260" t="s">
        <v>19</v>
      </c>
      <c r="F347" s="261" t="s">
        <v>210</v>
      </c>
      <c r="G347" s="259"/>
      <c r="H347" s="262">
        <v>121.86999999999999</v>
      </c>
      <c r="I347" s="263"/>
      <c r="J347" s="259"/>
      <c r="K347" s="259"/>
      <c r="L347" s="264"/>
      <c r="M347" s="265"/>
      <c r="N347" s="266"/>
      <c r="O347" s="266"/>
      <c r="P347" s="266"/>
      <c r="Q347" s="266"/>
      <c r="R347" s="266"/>
      <c r="S347" s="266"/>
      <c r="T347" s="267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T347" s="268" t="s">
        <v>127</v>
      </c>
      <c r="AU347" s="268" t="s">
        <v>80</v>
      </c>
      <c r="AV347" s="16" t="s">
        <v>135</v>
      </c>
      <c r="AW347" s="16" t="s">
        <v>32</v>
      </c>
      <c r="AX347" s="16" t="s">
        <v>70</v>
      </c>
      <c r="AY347" s="268" t="s">
        <v>116</v>
      </c>
    </row>
    <row r="348" s="13" customFormat="1">
      <c r="A348" s="13"/>
      <c r="B348" s="225"/>
      <c r="C348" s="226"/>
      <c r="D348" s="227" t="s">
        <v>127</v>
      </c>
      <c r="E348" s="228" t="s">
        <v>19</v>
      </c>
      <c r="F348" s="229" t="s">
        <v>134</v>
      </c>
      <c r="G348" s="226"/>
      <c r="H348" s="230">
        <v>4.4000000000000004</v>
      </c>
      <c r="I348" s="231"/>
      <c r="J348" s="226"/>
      <c r="K348" s="226"/>
      <c r="L348" s="232"/>
      <c r="M348" s="233"/>
      <c r="N348" s="234"/>
      <c r="O348" s="234"/>
      <c r="P348" s="234"/>
      <c r="Q348" s="234"/>
      <c r="R348" s="234"/>
      <c r="S348" s="234"/>
      <c r="T348" s="235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36" t="s">
        <v>127</v>
      </c>
      <c r="AU348" s="236" t="s">
        <v>80</v>
      </c>
      <c r="AV348" s="13" t="s">
        <v>80</v>
      </c>
      <c r="AW348" s="13" t="s">
        <v>32</v>
      </c>
      <c r="AX348" s="13" t="s">
        <v>70</v>
      </c>
      <c r="AY348" s="236" t="s">
        <v>116</v>
      </c>
    </row>
    <row r="349" s="16" customFormat="1">
      <c r="A349" s="16"/>
      <c r="B349" s="258"/>
      <c r="C349" s="259"/>
      <c r="D349" s="227" t="s">
        <v>127</v>
      </c>
      <c r="E349" s="260" t="s">
        <v>19</v>
      </c>
      <c r="F349" s="261" t="s">
        <v>210</v>
      </c>
      <c r="G349" s="259"/>
      <c r="H349" s="262">
        <v>4.4000000000000004</v>
      </c>
      <c r="I349" s="263"/>
      <c r="J349" s="259"/>
      <c r="K349" s="259"/>
      <c r="L349" s="264"/>
      <c r="M349" s="265"/>
      <c r="N349" s="266"/>
      <c r="O349" s="266"/>
      <c r="P349" s="266"/>
      <c r="Q349" s="266"/>
      <c r="R349" s="266"/>
      <c r="S349" s="266"/>
      <c r="T349" s="267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T349" s="268" t="s">
        <v>127</v>
      </c>
      <c r="AU349" s="268" t="s">
        <v>80</v>
      </c>
      <c r="AV349" s="16" t="s">
        <v>135</v>
      </c>
      <c r="AW349" s="16" t="s">
        <v>32</v>
      </c>
      <c r="AX349" s="16" t="s">
        <v>70</v>
      </c>
      <c r="AY349" s="268" t="s">
        <v>116</v>
      </c>
    </row>
    <row r="350" s="14" customFormat="1">
      <c r="A350" s="14"/>
      <c r="B350" s="237"/>
      <c r="C350" s="238"/>
      <c r="D350" s="227" t="s">
        <v>127</v>
      </c>
      <c r="E350" s="239" t="s">
        <v>19</v>
      </c>
      <c r="F350" s="240" t="s">
        <v>129</v>
      </c>
      <c r="G350" s="238"/>
      <c r="H350" s="241">
        <v>126.27</v>
      </c>
      <c r="I350" s="242"/>
      <c r="J350" s="238"/>
      <c r="K350" s="238"/>
      <c r="L350" s="243"/>
      <c r="M350" s="244"/>
      <c r="N350" s="245"/>
      <c r="O350" s="245"/>
      <c r="P350" s="245"/>
      <c r="Q350" s="245"/>
      <c r="R350" s="245"/>
      <c r="S350" s="245"/>
      <c r="T350" s="246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47" t="s">
        <v>127</v>
      </c>
      <c r="AU350" s="247" t="s">
        <v>80</v>
      </c>
      <c r="AV350" s="14" t="s">
        <v>123</v>
      </c>
      <c r="AW350" s="14" t="s">
        <v>32</v>
      </c>
      <c r="AX350" s="14" t="s">
        <v>78</v>
      </c>
      <c r="AY350" s="247" t="s">
        <v>116</v>
      </c>
    </row>
    <row r="351" s="2" customFormat="1" ht="24.15" customHeight="1">
      <c r="A351" s="41"/>
      <c r="B351" s="42"/>
      <c r="C351" s="207" t="s">
        <v>390</v>
      </c>
      <c r="D351" s="207" t="s">
        <v>118</v>
      </c>
      <c r="E351" s="208" t="s">
        <v>391</v>
      </c>
      <c r="F351" s="209" t="s">
        <v>392</v>
      </c>
      <c r="G351" s="210" t="s">
        <v>121</v>
      </c>
      <c r="H351" s="211">
        <v>168</v>
      </c>
      <c r="I351" s="212"/>
      <c r="J351" s="213">
        <f>ROUND(I351*H351,2)</f>
        <v>0</v>
      </c>
      <c r="K351" s="209" t="s">
        <v>122</v>
      </c>
      <c r="L351" s="47"/>
      <c r="M351" s="214" t="s">
        <v>19</v>
      </c>
      <c r="N351" s="215" t="s">
        <v>41</v>
      </c>
      <c r="O351" s="87"/>
      <c r="P351" s="216">
        <f>O351*H351</f>
        <v>0</v>
      </c>
      <c r="Q351" s="216">
        <v>0</v>
      </c>
      <c r="R351" s="216">
        <f>Q351*H351</f>
        <v>0</v>
      </c>
      <c r="S351" s="216">
        <v>0</v>
      </c>
      <c r="T351" s="217">
        <f>S351*H351</f>
        <v>0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18" t="s">
        <v>123</v>
      </c>
      <c r="AT351" s="218" t="s">
        <v>118</v>
      </c>
      <c r="AU351" s="218" t="s">
        <v>80</v>
      </c>
      <c r="AY351" s="20" t="s">
        <v>116</v>
      </c>
      <c r="BE351" s="219">
        <f>IF(N351="základní",J351,0)</f>
        <v>0</v>
      </c>
      <c r="BF351" s="219">
        <f>IF(N351="snížená",J351,0)</f>
        <v>0</v>
      </c>
      <c r="BG351" s="219">
        <f>IF(N351="zákl. přenesená",J351,0)</f>
        <v>0</v>
      </c>
      <c r="BH351" s="219">
        <f>IF(N351="sníž. přenesená",J351,0)</f>
        <v>0</v>
      </c>
      <c r="BI351" s="219">
        <f>IF(N351="nulová",J351,0)</f>
        <v>0</v>
      </c>
      <c r="BJ351" s="20" t="s">
        <v>78</v>
      </c>
      <c r="BK351" s="219">
        <f>ROUND(I351*H351,2)</f>
        <v>0</v>
      </c>
      <c r="BL351" s="20" t="s">
        <v>123</v>
      </c>
      <c r="BM351" s="218" t="s">
        <v>393</v>
      </c>
    </row>
    <row r="352" s="2" customFormat="1">
      <c r="A352" s="41"/>
      <c r="B352" s="42"/>
      <c r="C352" s="43"/>
      <c r="D352" s="220" t="s">
        <v>125</v>
      </c>
      <c r="E352" s="43"/>
      <c r="F352" s="221" t="s">
        <v>394</v>
      </c>
      <c r="G352" s="43"/>
      <c r="H352" s="43"/>
      <c r="I352" s="222"/>
      <c r="J352" s="43"/>
      <c r="K352" s="43"/>
      <c r="L352" s="47"/>
      <c r="M352" s="223"/>
      <c r="N352" s="224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T352" s="20" t="s">
        <v>125</v>
      </c>
      <c r="AU352" s="20" t="s">
        <v>80</v>
      </c>
    </row>
    <row r="353" s="13" customFormat="1">
      <c r="A353" s="13"/>
      <c r="B353" s="225"/>
      <c r="C353" s="226"/>
      <c r="D353" s="227" t="s">
        <v>127</v>
      </c>
      <c r="E353" s="228" t="s">
        <v>19</v>
      </c>
      <c r="F353" s="229" t="s">
        <v>395</v>
      </c>
      <c r="G353" s="226"/>
      <c r="H353" s="230">
        <v>168</v>
      </c>
      <c r="I353" s="231"/>
      <c r="J353" s="226"/>
      <c r="K353" s="226"/>
      <c r="L353" s="232"/>
      <c r="M353" s="233"/>
      <c r="N353" s="234"/>
      <c r="O353" s="234"/>
      <c r="P353" s="234"/>
      <c r="Q353" s="234"/>
      <c r="R353" s="234"/>
      <c r="S353" s="234"/>
      <c r="T353" s="235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36" t="s">
        <v>127</v>
      </c>
      <c r="AU353" s="236" t="s">
        <v>80</v>
      </c>
      <c r="AV353" s="13" t="s">
        <v>80</v>
      </c>
      <c r="AW353" s="13" t="s">
        <v>32</v>
      </c>
      <c r="AX353" s="13" t="s">
        <v>70</v>
      </c>
      <c r="AY353" s="236" t="s">
        <v>116</v>
      </c>
    </row>
    <row r="354" s="14" customFormat="1">
      <c r="A354" s="14"/>
      <c r="B354" s="237"/>
      <c r="C354" s="238"/>
      <c r="D354" s="227" t="s">
        <v>127</v>
      </c>
      <c r="E354" s="239" t="s">
        <v>19</v>
      </c>
      <c r="F354" s="240" t="s">
        <v>129</v>
      </c>
      <c r="G354" s="238"/>
      <c r="H354" s="241">
        <v>168</v>
      </c>
      <c r="I354" s="242"/>
      <c r="J354" s="238"/>
      <c r="K354" s="238"/>
      <c r="L354" s="243"/>
      <c r="M354" s="244"/>
      <c r="N354" s="245"/>
      <c r="O354" s="245"/>
      <c r="P354" s="245"/>
      <c r="Q354" s="245"/>
      <c r="R354" s="245"/>
      <c r="S354" s="245"/>
      <c r="T354" s="246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47" t="s">
        <v>127</v>
      </c>
      <c r="AU354" s="247" t="s">
        <v>80</v>
      </c>
      <c r="AV354" s="14" t="s">
        <v>123</v>
      </c>
      <c r="AW354" s="14" t="s">
        <v>32</v>
      </c>
      <c r="AX354" s="14" t="s">
        <v>78</v>
      </c>
      <c r="AY354" s="247" t="s">
        <v>116</v>
      </c>
    </row>
    <row r="355" s="2" customFormat="1" ht="24.15" customHeight="1">
      <c r="A355" s="41"/>
      <c r="B355" s="42"/>
      <c r="C355" s="207" t="s">
        <v>396</v>
      </c>
      <c r="D355" s="207" t="s">
        <v>118</v>
      </c>
      <c r="E355" s="208" t="s">
        <v>397</v>
      </c>
      <c r="F355" s="209" t="s">
        <v>398</v>
      </c>
      <c r="G355" s="210" t="s">
        <v>121</v>
      </c>
      <c r="H355" s="211">
        <v>4.4000000000000004</v>
      </c>
      <c r="I355" s="212"/>
      <c r="J355" s="213">
        <f>ROUND(I355*H355,2)</f>
        <v>0</v>
      </c>
      <c r="K355" s="209" t="s">
        <v>122</v>
      </c>
      <c r="L355" s="47"/>
      <c r="M355" s="214" t="s">
        <v>19</v>
      </c>
      <c r="N355" s="215" t="s">
        <v>41</v>
      </c>
      <c r="O355" s="87"/>
      <c r="P355" s="216">
        <f>O355*H355</f>
        <v>0</v>
      </c>
      <c r="Q355" s="216">
        <v>0</v>
      </c>
      <c r="R355" s="216">
        <f>Q355*H355</f>
        <v>0</v>
      </c>
      <c r="S355" s="216">
        <v>0</v>
      </c>
      <c r="T355" s="217">
        <f>S355*H355</f>
        <v>0</v>
      </c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R355" s="218" t="s">
        <v>123</v>
      </c>
      <c r="AT355" s="218" t="s">
        <v>118</v>
      </c>
      <c r="AU355" s="218" t="s">
        <v>80</v>
      </c>
      <c r="AY355" s="20" t="s">
        <v>116</v>
      </c>
      <c r="BE355" s="219">
        <f>IF(N355="základní",J355,0)</f>
        <v>0</v>
      </c>
      <c r="BF355" s="219">
        <f>IF(N355="snížená",J355,0)</f>
        <v>0</v>
      </c>
      <c r="BG355" s="219">
        <f>IF(N355="zákl. přenesená",J355,0)</f>
        <v>0</v>
      </c>
      <c r="BH355" s="219">
        <f>IF(N355="sníž. přenesená",J355,0)</f>
        <v>0</v>
      </c>
      <c r="BI355" s="219">
        <f>IF(N355="nulová",J355,0)</f>
        <v>0</v>
      </c>
      <c r="BJ355" s="20" t="s">
        <v>78</v>
      </c>
      <c r="BK355" s="219">
        <f>ROUND(I355*H355,2)</f>
        <v>0</v>
      </c>
      <c r="BL355" s="20" t="s">
        <v>123</v>
      </c>
      <c r="BM355" s="218" t="s">
        <v>399</v>
      </c>
    </row>
    <row r="356" s="2" customFormat="1">
      <c r="A356" s="41"/>
      <c r="B356" s="42"/>
      <c r="C356" s="43"/>
      <c r="D356" s="220" t="s">
        <v>125</v>
      </c>
      <c r="E356" s="43"/>
      <c r="F356" s="221" t="s">
        <v>400</v>
      </c>
      <c r="G356" s="43"/>
      <c r="H356" s="43"/>
      <c r="I356" s="222"/>
      <c r="J356" s="43"/>
      <c r="K356" s="43"/>
      <c r="L356" s="47"/>
      <c r="M356" s="223"/>
      <c r="N356" s="224"/>
      <c r="O356" s="87"/>
      <c r="P356" s="87"/>
      <c r="Q356" s="87"/>
      <c r="R356" s="87"/>
      <c r="S356" s="87"/>
      <c r="T356" s="88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T356" s="20" t="s">
        <v>125</v>
      </c>
      <c r="AU356" s="20" t="s">
        <v>80</v>
      </c>
    </row>
    <row r="357" s="13" customFormat="1">
      <c r="A357" s="13"/>
      <c r="B357" s="225"/>
      <c r="C357" s="226"/>
      <c r="D357" s="227" t="s">
        <v>127</v>
      </c>
      <c r="E357" s="228" t="s">
        <v>19</v>
      </c>
      <c r="F357" s="229" t="s">
        <v>134</v>
      </c>
      <c r="G357" s="226"/>
      <c r="H357" s="230">
        <v>4.4000000000000004</v>
      </c>
      <c r="I357" s="231"/>
      <c r="J357" s="226"/>
      <c r="K357" s="226"/>
      <c r="L357" s="232"/>
      <c r="M357" s="233"/>
      <c r="N357" s="234"/>
      <c r="O357" s="234"/>
      <c r="P357" s="234"/>
      <c r="Q357" s="234"/>
      <c r="R357" s="234"/>
      <c r="S357" s="234"/>
      <c r="T357" s="235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36" t="s">
        <v>127</v>
      </c>
      <c r="AU357" s="236" t="s">
        <v>80</v>
      </c>
      <c r="AV357" s="13" t="s">
        <v>80</v>
      </c>
      <c r="AW357" s="13" t="s">
        <v>32</v>
      </c>
      <c r="AX357" s="13" t="s">
        <v>70</v>
      </c>
      <c r="AY357" s="236" t="s">
        <v>116</v>
      </c>
    </row>
    <row r="358" s="14" customFormat="1">
      <c r="A358" s="14"/>
      <c r="B358" s="237"/>
      <c r="C358" s="238"/>
      <c r="D358" s="227" t="s">
        <v>127</v>
      </c>
      <c r="E358" s="239" t="s">
        <v>19</v>
      </c>
      <c r="F358" s="240" t="s">
        <v>129</v>
      </c>
      <c r="G358" s="238"/>
      <c r="H358" s="241">
        <v>4.4000000000000004</v>
      </c>
      <c r="I358" s="242"/>
      <c r="J358" s="238"/>
      <c r="K358" s="238"/>
      <c r="L358" s="243"/>
      <c r="M358" s="244"/>
      <c r="N358" s="245"/>
      <c r="O358" s="245"/>
      <c r="P358" s="245"/>
      <c r="Q358" s="245"/>
      <c r="R358" s="245"/>
      <c r="S358" s="245"/>
      <c r="T358" s="246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47" t="s">
        <v>127</v>
      </c>
      <c r="AU358" s="247" t="s">
        <v>80</v>
      </c>
      <c r="AV358" s="14" t="s">
        <v>123</v>
      </c>
      <c r="AW358" s="14" t="s">
        <v>32</v>
      </c>
      <c r="AX358" s="14" t="s">
        <v>78</v>
      </c>
      <c r="AY358" s="247" t="s">
        <v>116</v>
      </c>
    </row>
    <row r="359" s="2" customFormat="1" ht="16.5" customHeight="1">
      <c r="A359" s="41"/>
      <c r="B359" s="42"/>
      <c r="C359" s="207" t="s">
        <v>401</v>
      </c>
      <c r="D359" s="207" t="s">
        <v>118</v>
      </c>
      <c r="E359" s="208" t="s">
        <v>402</v>
      </c>
      <c r="F359" s="209" t="s">
        <v>403</v>
      </c>
      <c r="G359" s="210" t="s">
        <v>121</v>
      </c>
      <c r="H359" s="211">
        <v>168</v>
      </c>
      <c r="I359" s="212"/>
      <c r="J359" s="213">
        <f>ROUND(I359*H359,2)</f>
        <v>0</v>
      </c>
      <c r="K359" s="209" t="s">
        <v>122</v>
      </c>
      <c r="L359" s="47"/>
      <c r="M359" s="214" t="s">
        <v>19</v>
      </c>
      <c r="N359" s="215" t="s">
        <v>41</v>
      </c>
      <c r="O359" s="87"/>
      <c r="P359" s="216">
        <f>O359*H359</f>
        <v>0</v>
      </c>
      <c r="Q359" s="216">
        <v>0</v>
      </c>
      <c r="R359" s="216">
        <f>Q359*H359</f>
        <v>0</v>
      </c>
      <c r="S359" s="216">
        <v>0</v>
      </c>
      <c r="T359" s="217">
        <f>S359*H359</f>
        <v>0</v>
      </c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R359" s="218" t="s">
        <v>123</v>
      </c>
      <c r="AT359" s="218" t="s">
        <v>118</v>
      </c>
      <c r="AU359" s="218" t="s">
        <v>80</v>
      </c>
      <c r="AY359" s="20" t="s">
        <v>116</v>
      </c>
      <c r="BE359" s="219">
        <f>IF(N359="základní",J359,0)</f>
        <v>0</v>
      </c>
      <c r="BF359" s="219">
        <f>IF(N359="snížená",J359,0)</f>
        <v>0</v>
      </c>
      <c r="BG359" s="219">
        <f>IF(N359="zákl. přenesená",J359,0)</f>
        <v>0</v>
      </c>
      <c r="BH359" s="219">
        <f>IF(N359="sníž. přenesená",J359,0)</f>
        <v>0</v>
      </c>
      <c r="BI359" s="219">
        <f>IF(N359="nulová",J359,0)</f>
        <v>0</v>
      </c>
      <c r="BJ359" s="20" t="s">
        <v>78</v>
      </c>
      <c r="BK359" s="219">
        <f>ROUND(I359*H359,2)</f>
        <v>0</v>
      </c>
      <c r="BL359" s="20" t="s">
        <v>123</v>
      </c>
      <c r="BM359" s="218" t="s">
        <v>404</v>
      </c>
    </row>
    <row r="360" s="2" customFormat="1">
      <c r="A360" s="41"/>
      <c r="B360" s="42"/>
      <c r="C360" s="43"/>
      <c r="D360" s="220" t="s">
        <v>125</v>
      </c>
      <c r="E360" s="43"/>
      <c r="F360" s="221" t="s">
        <v>405</v>
      </c>
      <c r="G360" s="43"/>
      <c r="H360" s="43"/>
      <c r="I360" s="222"/>
      <c r="J360" s="43"/>
      <c r="K360" s="43"/>
      <c r="L360" s="47"/>
      <c r="M360" s="223"/>
      <c r="N360" s="224"/>
      <c r="O360" s="87"/>
      <c r="P360" s="87"/>
      <c r="Q360" s="87"/>
      <c r="R360" s="87"/>
      <c r="S360" s="87"/>
      <c r="T360" s="88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T360" s="20" t="s">
        <v>125</v>
      </c>
      <c r="AU360" s="20" t="s">
        <v>80</v>
      </c>
    </row>
    <row r="361" s="13" customFormat="1">
      <c r="A361" s="13"/>
      <c r="B361" s="225"/>
      <c r="C361" s="226"/>
      <c r="D361" s="227" t="s">
        <v>127</v>
      </c>
      <c r="E361" s="228" t="s">
        <v>19</v>
      </c>
      <c r="F361" s="229" t="s">
        <v>395</v>
      </c>
      <c r="G361" s="226"/>
      <c r="H361" s="230">
        <v>168</v>
      </c>
      <c r="I361" s="231"/>
      <c r="J361" s="226"/>
      <c r="K361" s="226"/>
      <c r="L361" s="232"/>
      <c r="M361" s="233"/>
      <c r="N361" s="234"/>
      <c r="O361" s="234"/>
      <c r="P361" s="234"/>
      <c r="Q361" s="234"/>
      <c r="R361" s="234"/>
      <c r="S361" s="234"/>
      <c r="T361" s="235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36" t="s">
        <v>127</v>
      </c>
      <c r="AU361" s="236" t="s">
        <v>80</v>
      </c>
      <c r="AV361" s="13" t="s">
        <v>80</v>
      </c>
      <c r="AW361" s="13" t="s">
        <v>32</v>
      </c>
      <c r="AX361" s="13" t="s">
        <v>70</v>
      </c>
      <c r="AY361" s="236" t="s">
        <v>116</v>
      </c>
    </row>
    <row r="362" s="14" customFormat="1">
      <c r="A362" s="14"/>
      <c r="B362" s="237"/>
      <c r="C362" s="238"/>
      <c r="D362" s="227" t="s">
        <v>127</v>
      </c>
      <c r="E362" s="239" t="s">
        <v>19</v>
      </c>
      <c r="F362" s="240" t="s">
        <v>129</v>
      </c>
      <c r="G362" s="238"/>
      <c r="H362" s="241">
        <v>168</v>
      </c>
      <c r="I362" s="242"/>
      <c r="J362" s="238"/>
      <c r="K362" s="238"/>
      <c r="L362" s="243"/>
      <c r="M362" s="244"/>
      <c r="N362" s="245"/>
      <c r="O362" s="245"/>
      <c r="P362" s="245"/>
      <c r="Q362" s="245"/>
      <c r="R362" s="245"/>
      <c r="S362" s="245"/>
      <c r="T362" s="246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47" t="s">
        <v>127</v>
      </c>
      <c r="AU362" s="247" t="s">
        <v>80</v>
      </c>
      <c r="AV362" s="14" t="s">
        <v>123</v>
      </c>
      <c r="AW362" s="14" t="s">
        <v>32</v>
      </c>
      <c r="AX362" s="14" t="s">
        <v>78</v>
      </c>
      <c r="AY362" s="247" t="s">
        <v>116</v>
      </c>
    </row>
    <row r="363" s="2" customFormat="1" ht="16.5" customHeight="1">
      <c r="A363" s="41"/>
      <c r="B363" s="42"/>
      <c r="C363" s="207" t="s">
        <v>406</v>
      </c>
      <c r="D363" s="207" t="s">
        <v>118</v>
      </c>
      <c r="E363" s="208" t="s">
        <v>407</v>
      </c>
      <c r="F363" s="209" t="s">
        <v>408</v>
      </c>
      <c r="G363" s="210" t="s">
        <v>121</v>
      </c>
      <c r="H363" s="211">
        <v>271</v>
      </c>
      <c r="I363" s="212"/>
      <c r="J363" s="213">
        <f>ROUND(I363*H363,2)</f>
        <v>0</v>
      </c>
      <c r="K363" s="209" t="s">
        <v>122</v>
      </c>
      <c r="L363" s="47"/>
      <c r="M363" s="214" t="s">
        <v>19</v>
      </c>
      <c r="N363" s="215" t="s">
        <v>41</v>
      </c>
      <c r="O363" s="87"/>
      <c r="P363" s="216">
        <f>O363*H363</f>
        <v>0</v>
      </c>
      <c r="Q363" s="216">
        <v>0</v>
      </c>
      <c r="R363" s="216">
        <f>Q363*H363</f>
        <v>0</v>
      </c>
      <c r="S363" s="216">
        <v>0</v>
      </c>
      <c r="T363" s="217">
        <f>S363*H363</f>
        <v>0</v>
      </c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R363" s="218" t="s">
        <v>123</v>
      </c>
      <c r="AT363" s="218" t="s">
        <v>118</v>
      </c>
      <c r="AU363" s="218" t="s">
        <v>80</v>
      </c>
      <c r="AY363" s="20" t="s">
        <v>116</v>
      </c>
      <c r="BE363" s="219">
        <f>IF(N363="základní",J363,0)</f>
        <v>0</v>
      </c>
      <c r="BF363" s="219">
        <f>IF(N363="snížená",J363,0)</f>
        <v>0</v>
      </c>
      <c r="BG363" s="219">
        <f>IF(N363="zákl. přenesená",J363,0)</f>
        <v>0</v>
      </c>
      <c r="BH363" s="219">
        <f>IF(N363="sníž. přenesená",J363,0)</f>
        <v>0</v>
      </c>
      <c r="BI363" s="219">
        <f>IF(N363="nulová",J363,0)</f>
        <v>0</v>
      </c>
      <c r="BJ363" s="20" t="s">
        <v>78</v>
      </c>
      <c r="BK363" s="219">
        <f>ROUND(I363*H363,2)</f>
        <v>0</v>
      </c>
      <c r="BL363" s="20" t="s">
        <v>123</v>
      </c>
      <c r="BM363" s="218" t="s">
        <v>409</v>
      </c>
    </row>
    <row r="364" s="2" customFormat="1">
      <c r="A364" s="41"/>
      <c r="B364" s="42"/>
      <c r="C364" s="43"/>
      <c r="D364" s="220" t="s">
        <v>125</v>
      </c>
      <c r="E364" s="43"/>
      <c r="F364" s="221" t="s">
        <v>410</v>
      </c>
      <c r="G364" s="43"/>
      <c r="H364" s="43"/>
      <c r="I364" s="222"/>
      <c r="J364" s="43"/>
      <c r="K364" s="43"/>
      <c r="L364" s="47"/>
      <c r="M364" s="223"/>
      <c r="N364" s="224"/>
      <c r="O364" s="87"/>
      <c r="P364" s="87"/>
      <c r="Q364" s="87"/>
      <c r="R364" s="87"/>
      <c r="S364" s="87"/>
      <c r="T364" s="88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T364" s="20" t="s">
        <v>125</v>
      </c>
      <c r="AU364" s="20" t="s">
        <v>80</v>
      </c>
    </row>
    <row r="365" s="13" customFormat="1">
      <c r="A365" s="13"/>
      <c r="B365" s="225"/>
      <c r="C365" s="226"/>
      <c r="D365" s="227" t="s">
        <v>127</v>
      </c>
      <c r="E365" s="228" t="s">
        <v>19</v>
      </c>
      <c r="F365" s="229" t="s">
        <v>411</v>
      </c>
      <c r="G365" s="226"/>
      <c r="H365" s="230">
        <v>271</v>
      </c>
      <c r="I365" s="231"/>
      <c r="J365" s="226"/>
      <c r="K365" s="226"/>
      <c r="L365" s="232"/>
      <c r="M365" s="233"/>
      <c r="N365" s="234"/>
      <c r="O365" s="234"/>
      <c r="P365" s="234"/>
      <c r="Q365" s="234"/>
      <c r="R365" s="234"/>
      <c r="S365" s="234"/>
      <c r="T365" s="235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36" t="s">
        <v>127</v>
      </c>
      <c r="AU365" s="236" t="s">
        <v>80</v>
      </c>
      <c r="AV365" s="13" t="s">
        <v>80</v>
      </c>
      <c r="AW365" s="13" t="s">
        <v>32</v>
      </c>
      <c r="AX365" s="13" t="s">
        <v>70</v>
      </c>
      <c r="AY365" s="236" t="s">
        <v>116</v>
      </c>
    </row>
    <row r="366" s="14" customFormat="1">
      <c r="A366" s="14"/>
      <c r="B366" s="237"/>
      <c r="C366" s="238"/>
      <c r="D366" s="227" t="s">
        <v>127</v>
      </c>
      <c r="E366" s="239" t="s">
        <v>19</v>
      </c>
      <c r="F366" s="240" t="s">
        <v>129</v>
      </c>
      <c r="G366" s="238"/>
      <c r="H366" s="241">
        <v>271</v>
      </c>
      <c r="I366" s="242"/>
      <c r="J366" s="238"/>
      <c r="K366" s="238"/>
      <c r="L366" s="243"/>
      <c r="M366" s="244"/>
      <c r="N366" s="245"/>
      <c r="O366" s="245"/>
      <c r="P366" s="245"/>
      <c r="Q366" s="245"/>
      <c r="R366" s="245"/>
      <c r="S366" s="245"/>
      <c r="T366" s="246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47" t="s">
        <v>127</v>
      </c>
      <c r="AU366" s="247" t="s">
        <v>80</v>
      </c>
      <c r="AV366" s="14" t="s">
        <v>123</v>
      </c>
      <c r="AW366" s="14" t="s">
        <v>32</v>
      </c>
      <c r="AX366" s="14" t="s">
        <v>78</v>
      </c>
      <c r="AY366" s="247" t="s">
        <v>116</v>
      </c>
    </row>
    <row r="367" s="2" customFormat="1" ht="24.15" customHeight="1">
      <c r="A367" s="41"/>
      <c r="B367" s="42"/>
      <c r="C367" s="207" t="s">
        <v>412</v>
      </c>
      <c r="D367" s="207" t="s">
        <v>118</v>
      </c>
      <c r="E367" s="208" t="s">
        <v>413</v>
      </c>
      <c r="F367" s="209" t="s">
        <v>414</v>
      </c>
      <c r="G367" s="210" t="s">
        <v>121</v>
      </c>
      <c r="H367" s="211">
        <v>271</v>
      </c>
      <c r="I367" s="212"/>
      <c r="J367" s="213">
        <f>ROUND(I367*H367,2)</f>
        <v>0</v>
      </c>
      <c r="K367" s="209" t="s">
        <v>122</v>
      </c>
      <c r="L367" s="47"/>
      <c r="M367" s="214" t="s">
        <v>19</v>
      </c>
      <c r="N367" s="215" t="s">
        <v>41</v>
      </c>
      <c r="O367" s="87"/>
      <c r="P367" s="216">
        <f>O367*H367</f>
        <v>0</v>
      </c>
      <c r="Q367" s="216">
        <v>0</v>
      </c>
      <c r="R367" s="216">
        <f>Q367*H367</f>
        <v>0</v>
      </c>
      <c r="S367" s="216">
        <v>0</v>
      </c>
      <c r="T367" s="217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18" t="s">
        <v>123</v>
      </c>
      <c r="AT367" s="218" t="s">
        <v>118</v>
      </c>
      <c r="AU367" s="218" t="s">
        <v>80</v>
      </c>
      <c r="AY367" s="20" t="s">
        <v>116</v>
      </c>
      <c r="BE367" s="219">
        <f>IF(N367="základní",J367,0)</f>
        <v>0</v>
      </c>
      <c r="BF367" s="219">
        <f>IF(N367="snížená",J367,0)</f>
        <v>0</v>
      </c>
      <c r="BG367" s="219">
        <f>IF(N367="zákl. přenesená",J367,0)</f>
        <v>0</v>
      </c>
      <c r="BH367" s="219">
        <f>IF(N367="sníž. přenesená",J367,0)</f>
        <v>0</v>
      </c>
      <c r="BI367" s="219">
        <f>IF(N367="nulová",J367,0)</f>
        <v>0</v>
      </c>
      <c r="BJ367" s="20" t="s">
        <v>78</v>
      </c>
      <c r="BK367" s="219">
        <f>ROUND(I367*H367,2)</f>
        <v>0</v>
      </c>
      <c r="BL367" s="20" t="s">
        <v>123</v>
      </c>
      <c r="BM367" s="218" t="s">
        <v>415</v>
      </c>
    </row>
    <row r="368" s="2" customFormat="1">
      <c r="A368" s="41"/>
      <c r="B368" s="42"/>
      <c r="C368" s="43"/>
      <c r="D368" s="220" t="s">
        <v>125</v>
      </c>
      <c r="E368" s="43"/>
      <c r="F368" s="221" t="s">
        <v>416</v>
      </c>
      <c r="G368" s="43"/>
      <c r="H368" s="43"/>
      <c r="I368" s="222"/>
      <c r="J368" s="43"/>
      <c r="K368" s="43"/>
      <c r="L368" s="47"/>
      <c r="M368" s="223"/>
      <c r="N368" s="224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T368" s="20" t="s">
        <v>125</v>
      </c>
      <c r="AU368" s="20" t="s">
        <v>80</v>
      </c>
    </row>
    <row r="369" s="13" customFormat="1">
      <c r="A369" s="13"/>
      <c r="B369" s="225"/>
      <c r="C369" s="226"/>
      <c r="D369" s="227" t="s">
        <v>127</v>
      </c>
      <c r="E369" s="228" t="s">
        <v>19</v>
      </c>
      <c r="F369" s="229" t="s">
        <v>411</v>
      </c>
      <c r="G369" s="226"/>
      <c r="H369" s="230">
        <v>271</v>
      </c>
      <c r="I369" s="231"/>
      <c r="J369" s="226"/>
      <c r="K369" s="226"/>
      <c r="L369" s="232"/>
      <c r="M369" s="233"/>
      <c r="N369" s="234"/>
      <c r="O369" s="234"/>
      <c r="P369" s="234"/>
      <c r="Q369" s="234"/>
      <c r="R369" s="234"/>
      <c r="S369" s="234"/>
      <c r="T369" s="235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36" t="s">
        <v>127</v>
      </c>
      <c r="AU369" s="236" t="s">
        <v>80</v>
      </c>
      <c r="AV369" s="13" t="s">
        <v>80</v>
      </c>
      <c r="AW369" s="13" t="s">
        <v>32</v>
      </c>
      <c r="AX369" s="13" t="s">
        <v>70</v>
      </c>
      <c r="AY369" s="236" t="s">
        <v>116</v>
      </c>
    </row>
    <row r="370" s="14" customFormat="1">
      <c r="A370" s="14"/>
      <c r="B370" s="237"/>
      <c r="C370" s="238"/>
      <c r="D370" s="227" t="s">
        <v>127</v>
      </c>
      <c r="E370" s="239" t="s">
        <v>19</v>
      </c>
      <c r="F370" s="240" t="s">
        <v>129</v>
      </c>
      <c r="G370" s="238"/>
      <c r="H370" s="241">
        <v>271</v>
      </c>
      <c r="I370" s="242"/>
      <c r="J370" s="238"/>
      <c r="K370" s="238"/>
      <c r="L370" s="243"/>
      <c r="M370" s="244"/>
      <c r="N370" s="245"/>
      <c r="O370" s="245"/>
      <c r="P370" s="245"/>
      <c r="Q370" s="245"/>
      <c r="R370" s="245"/>
      <c r="S370" s="245"/>
      <c r="T370" s="246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47" t="s">
        <v>127</v>
      </c>
      <c r="AU370" s="247" t="s">
        <v>80</v>
      </c>
      <c r="AV370" s="14" t="s">
        <v>123</v>
      </c>
      <c r="AW370" s="14" t="s">
        <v>32</v>
      </c>
      <c r="AX370" s="14" t="s">
        <v>78</v>
      </c>
      <c r="AY370" s="247" t="s">
        <v>116</v>
      </c>
    </row>
    <row r="371" s="2" customFormat="1" ht="37.8" customHeight="1">
      <c r="A371" s="41"/>
      <c r="B371" s="42"/>
      <c r="C371" s="207" t="s">
        <v>417</v>
      </c>
      <c r="D371" s="207" t="s">
        <v>118</v>
      </c>
      <c r="E371" s="208" t="s">
        <v>418</v>
      </c>
      <c r="F371" s="209" t="s">
        <v>419</v>
      </c>
      <c r="G371" s="210" t="s">
        <v>121</v>
      </c>
      <c r="H371" s="211">
        <v>6</v>
      </c>
      <c r="I371" s="212"/>
      <c r="J371" s="213">
        <f>ROUND(I371*H371,2)</f>
        <v>0</v>
      </c>
      <c r="K371" s="209" t="s">
        <v>122</v>
      </c>
      <c r="L371" s="47"/>
      <c r="M371" s="214" t="s">
        <v>19</v>
      </c>
      <c r="N371" s="215" t="s">
        <v>41</v>
      </c>
      <c r="O371" s="87"/>
      <c r="P371" s="216">
        <f>O371*H371</f>
        <v>0</v>
      </c>
      <c r="Q371" s="216">
        <v>0.11162</v>
      </c>
      <c r="R371" s="216">
        <f>Q371*H371</f>
        <v>0.66971999999999998</v>
      </c>
      <c r="S371" s="216">
        <v>0</v>
      </c>
      <c r="T371" s="217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18" t="s">
        <v>123</v>
      </c>
      <c r="AT371" s="218" t="s">
        <v>118</v>
      </c>
      <c r="AU371" s="218" t="s">
        <v>80</v>
      </c>
      <c r="AY371" s="20" t="s">
        <v>116</v>
      </c>
      <c r="BE371" s="219">
        <f>IF(N371="základní",J371,0)</f>
        <v>0</v>
      </c>
      <c r="BF371" s="219">
        <f>IF(N371="snížená",J371,0)</f>
        <v>0</v>
      </c>
      <c r="BG371" s="219">
        <f>IF(N371="zákl. přenesená",J371,0)</f>
        <v>0</v>
      </c>
      <c r="BH371" s="219">
        <f>IF(N371="sníž. přenesená",J371,0)</f>
        <v>0</v>
      </c>
      <c r="BI371" s="219">
        <f>IF(N371="nulová",J371,0)</f>
        <v>0</v>
      </c>
      <c r="BJ371" s="20" t="s">
        <v>78</v>
      </c>
      <c r="BK371" s="219">
        <f>ROUND(I371*H371,2)</f>
        <v>0</v>
      </c>
      <c r="BL371" s="20" t="s">
        <v>123</v>
      </c>
      <c r="BM371" s="218" t="s">
        <v>420</v>
      </c>
    </row>
    <row r="372" s="2" customFormat="1">
      <c r="A372" s="41"/>
      <c r="B372" s="42"/>
      <c r="C372" s="43"/>
      <c r="D372" s="220" t="s">
        <v>125</v>
      </c>
      <c r="E372" s="43"/>
      <c r="F372" s="221" t="s">
        <v>421</v>
      </c>
      <c r="G372" s="43"/>
      <c r="H372" s="43"/>
      <c r="I372" s="222"/>
      <c r="J372" s="43"/>
      <c r="K372" s="43"/>
      <c r="L372" s="47"/>
      <c r="M372" s="223"/>
      <c r="N372" s="224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20" t="s">
        <v>125</v>
      </c>
      <c r="AU372" s="20" t="s">
        <v>80</v>
      </c>
    </row>
    <row r="373" s="13" customFormat="1">
      <c r="A373" s="13"/>
      <c r="B373" s="225"/>
      <c r="C373" s="226"/>
      <c r="D373" s="227" t="s">
        <v>127</v>
      </c>
      <c r="E373" s="228" t="s">
        <v>19</v>
      </c>
      <c r="F373" s="229" t="s">
        <v>422</v>
      </c>
      <c r="G373" s="226"/>
      <c r="H373" s="230">
        <v>6</v>
      </c>
      <c r="I373" s="231"/>
      <c r="J373" s="226"/>
      <c r="K373" s="226"/>
      <c r="L373" s="232"/>
      <c r="M373" s="233"/>
      <c r="N373" s="234"/>
      <c r="O373" s="234"/>
      <c r="P373" s="234"/>
      <c r="Q373" s="234"/>
      <c r="R373" s="234"/>
      <c r="S373" s="234"/>
      <c r="T373" s="235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36" t="s">
        <v>127</v>
      </c>
      <c r="AU373" s="236" t="s">
        <v>80</v>
      </c>
      <c r="AV373" s="13" t="s">
        <v>80</v>
      </c>
      <c r="AW373" s="13" t="s">
        <v>32</v>
      </c>
      <c r="AX373" s="13" t="s">
        <v>70</v>
      </c>
      <c r="AY373" s="236" t="s">
        <v>116</v>
      </c>
    </row>
    <row r="374" s="14" customFormat="1">
      <c r="A374" s="14"/>
      <c r="B374" s="237"/>
      <c r="C374" s="238"/>
      <c r="D374" s="227" t="s">
        <v>127</v>
      </c>
      <c r="E374" s="239" t="s">
        <v>19</v>
      </c>
      <c r="F374" s="240" t="s">
        <v>129</v>
      </c>
      <c r="G374" s="238"/>
      <c r="H374" s="241">
        <v>6</v>
      </c>
      <c r="I374" s="242"/>
      <c r="J374" s="238"/>
      <c r="K374" s="238"/>
      <c r="L374" s="243"/>
      <c r="M374" s="244"/>
      <c r="N374" s="245"/>
      <c r="O374" s="245"/>
      <c r="P374" s="245"/>
      <c r="Q374" s="245"/>
      <c r="R374" s="245"/>
      <c r="S374" s="245"/>
      <c r="T374" s="246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47" t="s">
        <v>127</v>
      </c>
      <c r="AU374" s="247" t="s">
        <v>80</v>
      </c>
      <c r="AV374" s="14" t="s">
        <v>123</v>
      </c>
      <c r="AW374" s="14" t="s">
        <v>32</v>
      </c>
      <c r="AX374" s="14" t="s">
        <v>78</v>
      </c>
      <c r="AY374" s="247" t="s">
        <v>116</v>
      </c>
    </row>
    <row r="375" s="2" customFormat="1" ht="16.5" customHeight="1">
      <c r="A375" s="41"/>
      <c r="B375" s="42"/>
      <c r="C375" s="269" t="s">
        <v>423</v>
      </c>
      <c r="D375" s="269" t="s">
        <v>270</v>
      </c>
      <c r="E375" s="270" t="s">
        <v>424</v>
      </c>
      <c r="F375" s="271" t="s">
        <v>425</v>
      </c>
      <c r="G375" s="272" t="s">
        <v>121</v>
      </c>
      <c r="H375" s="273">
        <v>1.8</v>
      </c>
      <c r="I375" s="274"/>
      <c r="J375" s="275">
        <f>ROUND(I375*H375,2)</f>
        <v>0</v>
      </c>
      <c r="K375" s="271" t="s">
        <v>122</v>
      </c>
      <c r="L375" s="276"/>
      <c r="M375" s="277" t="s">
        <v>19</v>
      </c>
      <c r="N375" s="278" t="s">
        <v>41</v>
      </c>
      <c r="O375" s="87"/>
      <c r="P375" s="216">
        <f>O375*H375</f>
        <v>0</v>
      </c>
      <c r="Q375" s="216">
        <v>0.17999999999999999</v>
      </c>
      <c r="R375" s="216">
        <f>Q375*H375</f>
        <v>0.32400000000000001</v>
      </c>
      <c r="S375" s="216">
        <v>0</v>
      </c>
      <c r="T375" s="217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18" t="s">
        <v>172</v>
      </c>
      <c r="AT375" s="218" t="s">
        <v>270</v>
      </c>
      <c r="AU375" s="218" t="s">
        <v>80</v>
      </c>
      <c r="AY375" s="20" t="s">
        <v>116</v>
      </c>
      <c r="BE375" s="219">
        <f>IF(N375="základní",J375,0)</f>
        <v>0</v>
      </c>
      <c r="BF375" s="219">
        <f>IF(N375="snížená",J375,0)</f>
        <v>0</v>
      </c>
      <c r="BG375" s="219">
        <f>IF(N375="zákl. přenesená",J375,0)</f>
        <v>0</v>
      </c>
      <c r="BH375" s="219">
        <f>IF(N375="sníž. přenesená",J375,0)</f>
        <v>0</v>
      </c>
      <c r="BI375" s="219">
        <f>IF(N375="nulová",J375,0)</f>
        <v>0</v>
      </c>
      <c r="BJ375" s="20" t="s">
        <v>78</v>
      </c>
      <c r="BK375" s="219">
        <f>ROUND(I375*H375,2)</f>
        <v>0</v>
      </c>
      <c r="BL375" s="20" t="s">
        <v>123</v>
      </c>
      <c r="BM375" s="218" t="s">
        <v>426</v>
      </c>
    </row>
    <row r="376" s="13" customFormat="1">
      <c r="A376" s="13"/>
      <c r="B376" s="225"/>
      <c r="C376" s="226"/>
      <c r="D376" s="227" t="s">
        <v>127</v>
      </c>
      <c r="E376" s="228" t="s">
        <v>19</v>
      </c>
      <c r="F376" s="229" t="s">
        <v>427</v>
      </c>
      <c r="G376" s="226"/>
      <c r="H376" s="230">
        <v>1.8</v>
      </c>
      <c r="I376" s="231"/>
      <c r="J376" s="226"/>
      <c r="K376" s="226"/>
      <c r="L376" s="232"/>
      <c r="M376" s="233"/>
      <c r="N376" s="234"/>
      <c r="O376" s="234"/>
      <c r="P376" s="234"/>
      <c r="Q376" s="234"/>
      <c r="R376" s="234"/>
      <c r="S376" s="234"/>
      <c r="T376" s="235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36" t="s">
        <v>127</v>
      </c>
      <c r="AU376" s="236" t="s">
        <v>80</v>
      </c>
      <c r="AV376" s="13" t="s">
        <v>80</v>
      </c>
      <c r="AW376" s="13" t="s">
        <v>32</v>
      </c>
      <c r="AX376" s="13" t="s">
        <v>70</v>
      </c>
      <c r="AY376" s="236" t="s">
        <v>116</v>
      </c>
    </row>
    <row r="377" s="14" customFormat="1">
      <c r="A377" s="14"/>
      <c r="B377" s="237"/>
      <c r="C377" s="238"/>
      <c r="D377" s="227" t="s">
        <v>127</v>
      </c>
      <c r="E377" s="239" t="s">
        <v>19</v>
      </c>
      <c r="F377" s="240" t="s">
        <v>129</v>
      </c>
      <c r="G377" s="238"/>
      <c r="H377" s="241">
        <v>1.8</v>
      </c>
      <c r="I377" s="242"/>
      <c r="J377" s="238"/>
      <c r="K377" s="238"/>
      <c r="L377" s="243"/>
      <c r="M377" s="244"/>
      <c r="N377" s="245"/>
      <c r="O377" s="245"/>
      <c r="P377" s="245"/>
      <c r="Q377" s="245"/>
      <c r="R377" s="245"/>
      <c r="S377" s="245"/>
      <c r="T377" s="246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47" t="s">
        <v>127</v>
      </c>
      <c r="AU377" s="247" t="s">
        <v>80</v>
      </c>
      <c r="AV377" s="14" t="s">
        <v>123</v>
      </c>
      <c r="AW377" s="14" t="s">
        <v>32</v>
      </c>
      <c r="AX377" s="14" t="s">
        <v>78</v>
      </c>
      <c r="AY377" s="247" t="s">
        <v>116</v>
      </c>
    </row>
    <row r="378" s="12" customFormat="1" ht="22.8" customHeight="1">
      <c r="A378" s="12"/>
      <c r="B378" s="191"/>
      <c r="C378" s="192"/>
      <c r="D378" s="193" t="s">
        <v>69</v>
      </c>
      <c r="E378" s="205" t="s">
        <v>172</v>
      </c>
      <c r="F378" s="205" t="s">
        <v>428</v>
      </c>
      <c r="G378" s="192"/>
      <c r="H378" s="192"/>
      <c r="I378" s="195"/>
      <c r="J378" s="206">
        <f>BK378</f>
        <v>0</v>
      </c>
      <c r="K378" s="192"/>
      <c r="L378" s="197"/>
      <c r="M378" s="198"/>
      <c r="N378" s="199"/>
      <c r="O378" s="199"/>
      <c r="P378" s="200">
        <f>SUM(P379:P464)</f>
        <v>0</v>
      </c>
      <c r="Q378" s="199"/>
      <c r="R378" s="200">
        <f>SUM(R379:R464)</f>
        <v>7.5169459999999999</v>
      </c>
      <c r="S378" s="199"/>
      <c r="T378" s="201">
        <f>SUM(T379:T464)</f>
        <v>35.708400000000005</v>
      </c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R378" s="202" t="s">
        <v>78</v>
      </c>
      <c r="AT378" s="203" t="s">
        <v>69</v>
      </c>
      <c r="AU378" s="203" t="s">
        <v>78</v>
      </c>
      <c r="AY378" s="202" t="s">
        <v>116</v>
      </c>
      <c r="BK378" s="204">
        <f>SUM(BK379:BK464)</f>
        <v>0</v>
      </c>
    </row>
    <row r="379" s="2" customFormat="1" ht="16.5" customHeight="1">
      <c r="A379" s="41"/>
      <c r="B379" s="42"/>
      <c r="C379" s="207" t="s">
        <v>429</v>
      </c>
      <c r="D379" s="207" t="s">
        <v>118</v>
      </c>
      <c r="E379" s="208" t="s">
        <v>430</v>
      </c>
      <c r="F379" s="209" t="s">
        <v>431</v>
      </c>
      <c r="G379" s="210" t="s">
        <v>161</v>
      </c>
      <c r="H379" s="211">
        <v>10</v>
      </c>
      <c r="I379" s="212"/>
      <c r="J379" s="213">
        <f>ROUND(I379*H379,2)</f>
        <v>0</v>
      </c>
      <c r="K379" s="209" t="s">
        <v>122</v>
      </c>
      <c r="L379" s="47"/>
      <c r="M379" s="214" t="s">
        <v>19</v>
      </c>
      <c r="N379" s="215" t="s">
        <v>41</v>
      </c>
      <c r="O379" s="87"/>
      <c r="P379" s="216">
        <f>O379*H379</f>
        <v>0</v>
      </c>
      <c r="Q379" s="216">
        <v>0</v>
      </c>
      <c r="R379" s="216">
        <f>Q379*H379</f>
        <v>0</v>
      </c>
      <c r="S379" s="216">
        <v>0.17999999999999999</v>
      </c>
      <c r="T379" s="217">
        <f>S379*H379</f>
        <v>1.7999999999999998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18" t="s">
        <v>123</v>
      </c>
      <c r="AT379" s="218" t="s">
        <v>118</v>
      </c>
      <c r="AU379" s="218" t="s">
        <v>80</v>
      </c>
      <c r="AY379" s="20" t="s">
        <v>116</v>
      </c>
      <c r="BE379" s="219">
        <f>IF(N379="základní",J379,0)</f>
        <v>0</v>
      </c>
      <c r="BF379" s="219">
        <f>IF(N379="snížená",J379,0)</f>
        <v>0</v>
      </c>
      <c r="BG379" s="219">
        <f>IF(N379="zákl. přenesená",J379,0)</f>
        <v>0</v>
      </c>
      <c r="BH379" s="219">
        <f>IF(N379="sníž. přenesená",J379,0)</f>
        <v>0</v>
      </c>
      <c r="BI379" s="219">
        <f>IF(N379="nulová",J379,0)</f>
        <v>0</v>
      </c>
      <c r="BJ379" s="20" t="s">
        <v>78</v>
      </c>
      <c r="BK379" s="219">
        <f>ROUND(I379*H379,2)</f>
        <v>0</v>
      </c>
      <c r="BL379" s="20" t="s">
        <v>123</v>
      </c>
      <c r="BM379" s="218" t="s">
        <v>432</v>
      </c>
    </row>
    <row r="380" s="2" customFormat="1">
      <c r="A380" s="41"/>
      <c r="B380" s="42"/>
      <c r="C380" s="43"/>
      <c r="D380" s="220" t="s">
        <v>125</v>
      </c>
      <c r="E380" s="43"/>
      <c r="F380" s="221" t="s">
        <v>433</v>
      </c>
      <c r="G380" s="43"/>
      <c r="H380" s="43"/>
      <c r="I380" s="222"/>
      <c r="J380" s="43"/>
      <c r="K380" s="43"/>
      <c r="L380" s="47"/>
      <c r="M380" s="223"/>
      <c r="N380" s="224"/>
      <c r="O380" s="87"/>
      <c r="P380" s="87"/>
      <c r="Q380" s="87"/>
      <c r="R380" s="87"/>
      <c r="S380" s="87"/>
      <c r="T380" s="88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T380" s="20" t="s">
        <v>125</v>
      </c>
      <c r="AU380" s="20" t="s">
        <v>80</v>
      </c>
    </row>
    <row r="381" s="15" customFormat="1">
      <c r="A381" s="15"/>
      <c r="B381" s="248"/>
      <c r="C381" s="249"/>
      <c r="D381" s="227" t="s">
        <v>127</v>
      </c>
      <c r="E381" s="250" t="s">
        <v>19</v>
      </c>
      <c r="F381" s="251" t="s">
        <v>434</v>
      </c>
      <c r="G381" s="249"/>
      <c r="H381" s="250" t="s">
        <v>19</v>
      </c>
      <c r="I381" s="252"/>
      <c r="J381" s="249"/>
      <c r="K381" s="249"/>
      <c r="L381" s="253"/>
      <c r="M381" s="254"/>
      <c r="N381" s="255"/>
      <c r="O381" s="255"/>
      <c r="P381" s="255"/>
      <c r="Q381" s="255"/>
      <c r="R381" s="255"/>
      <c r="S381" s="255"/>
      <c r="T381" s="256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57" t="s">
        <v>127</v>
      </c>
      <c r="AU381" s="257" t="s">
        <v>80</v>
      </c>
      <c r="AV381" s="15" t="s">
        <v>78</v>
      </c>
      <c r="AW381" s="15" t="s">
        <v>32</v>
      </c>
      <c r="AX381" s="15" t="s">
        <v>70</v>
      </c>
      <c r="AY381" s="257" t="s">
        <v>116</v>
      </c>
    </row>
    <row r="382" s="13" customFormat="1">
      <c r="A382" s="13"/>
      <c r="B382" s="225"/>
      <c r="C382" s="226"/>
      <c r="D382" s="227" t="s">
        <v>127</v>
      </c>
      <c r="E382" s="228" t="s">
        <v>19</v>
      </c>
      <c r="F382" s="229" t="s">
        <v>435</v>
      </c>
      <c r="G382" s="226"/>
      <c r="H382" s="230">
        <v>10</v>
      </c>
      <c r="I382" s="231"/>
      <c r="J382" s="226"/>
      <c r="K382" s="226"/>
      <c r="L382" s="232"/>
      <c r="M382" s="233"/>
      <c r="N382" s="234"/>
      <c r="O382" s="234"/>
      <c r="P382" s="234"/>
      <c r="Q382" s="234"/>
      <c r="R382" s="234"/>
      <c r="S382" s="234"/>
      <c r="T382" s="235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6" t="s">
        <v>127</v>
      </c>
      <c r="AU382" s="236" t="s">
        <v>80</v>
      </c>
      <c r="AV382" s="13" t="s">
        <v>80</v>
      </c>
      <c r="AW382" s="13" t="s">
        <v>32</v>
      </c>
      <c r="AX382" s="13" t="s">
        <v>70</v>
      </c>
      <c r="AY382" s="236" t="s">
        <v>116</v>
      </c>
    </row>
    <row r="383" s="14" customFormat="1">
      <c r="A383" s="14"/>
      <c r="B383" s="237"/>
      <c r="C383" s="238"/>
      <c r="D383" s="227" t="s">
        <v>127</v>
      </c>
      <c r="E383" s="239" t="s">
        <v>19</v>
      </c>
      <c r="F383" s="240" t="s">
        <v>129</v>
      </c>
      <c r="G383" s="238"/>
      <c r="H383" s="241">
        <v>10</v>
      </c>
      <c r="I383" s="242"/>
      <c r="J383" s="238"/>
      <c r="K383" s="238"/>
      <c r="L383" s="243"/>
      <c r="M383" s="244"/>
      <c r="N383" s="245"/>
      <c r="O383" s="245"/>
      <c r="P383" s="245"/>
      <c r="Q383" s="245"/>
      <c r="R383" s="245"/>
      <c r="S383" s="245"/>
      <c r="T383" s="246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47" t="s">
        <v>127</v>
      </c>
      <c r="AU383" s="247" t="s">
        <v>80</v>
      </c>
      <c r="AV383" s="14" t="s">
        <v>123</v>
      </c>
      <c r="AW383" s="14" t="s">
        <v>32</v>
      </c>
      <c r="AX383" s="14" t="s">
        <v>78</v>
      </c>
      <c r="AY383" s="247" t="s">
        <v>116</v>
      </c>
    </row>
    <row r="384" s="2" customFormat="1" ht="16.5" customHeight="1">
      <c r="A384" s="41"/>
      <c r="B384" s="42"/>
      <c r="C384" s="207" t="s">
        <v>436</v>
      </c>
      <c r="D384" s="207" t="s">
        <v>118</v>
      </c>
      <c r="E384" s="208" t="s">
        <v>437</v>
      </c>
      <c r="F384" s="209" t="s">
        <v>438</v>
      </c>
      <c r="G384" s="210" t="s">
        <v>161</v>
      </c>
      <c r="H384" s="211">
        <v>95.700000000000003</v>
      </c>
      <c r="I384" s="212"/>
      <c r="J384" s="213">
        <f>ROUND(I384*H384,2)</f>
        <v>0</v>
      </c>
      <c r="K384" s="209" t="s">
        <v>122</v>
      </c>
      <c r="L384" s="47"/>
      <c r="M384" s="214" t="s">
        <v>19</v>
      </c>
      <c r="N384" s="215" t="s">
        <v>41</v>
      </c>
      <c r="O384" s="87"/>
      <c r="P384" s="216">
        <f>O384*H384</f>
        <v>0</v>
      </c>
      <c r="Q384" s="216">
        <v>0</v>
      </c>
      <c r="R384" s="216">
        <f>Q384*H384</f>
        <v>0</v>
      </c>
      <c r="S384" s="216">
        <v>0.32000000000000001</v>
      </c>
      <c r="T384" s="217">
        <f>S384*H384</f>
        <v>30.624000000000002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18" t="s">
        <v>123</v>
      </c>
      <c r="AT384" s="218" t="s">
        <v>118</v>
      </c>
      <c r="AU384" s="218" t="s">
        <v>80</v>
      </c>
      <c r="AY384" s="20" t="s">
        <v>116</v>
      </c>
      <c r="BE384" s="219">
        <f>IF(N384="základní",J384,0)</f>
        <v>0</v>
      </c>
      <c r="BF384" s="219">
        <f>IF(N384="snížená",J384,0)</f>
        <v>0</v>
      </c>
      <c r="BG384" s="219">
        <f>IF(N384="zákl. přenesená",J384,0)</f>
        <v>0</v>
      </c>
      <c r="BH384" s="219">
        <f>IF(N384="sníž. přenesená",J384,0)</f>
        <v>0</v>
      </c>
      <c r="BI384" s="219">
        <f>IF(N384="nulová",J384,0)</f>
        <v>0</v>
      </c>
      <c r="BJ384" s="20" t="s">
        <v>78</v>
      </c>
      <c r="BK384" s="219">
        <f>ROUND(I384*H384,2)</f>
        <v>0</v>
      </c>
      <c r="BL384" s="20" t="s">
        <v>123</v>
      </c>
      <c r="BM384" s="218" t="s">
        <v>439</v>
      </c>
    </row>
    <row r="385" s="2" customFormat="1">
      <c r="A385" s="41"/>
      <c r="B385" s="42"/>
      <c r="C385" s="43"/>
      <c r="D385" s="220" t="s">
        <v>125</v>
      </c>
      <c r="E385" s="43"/>
      <c r="F385" s="221" t="s">
        <v>440</v>
      </c>
      <c r="G385" s="43"/>
      <c r="H385" s="43"/>
      <c r="I385" s="222"/>
      <c r="J385" s="43"/>
      <c r="K385" s="43"/>
      <c r="L385" s="47"/>
      <c r="M385" s="223"/>
      <c r="N385" s="224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T385" s="20" t="s">
        <v>125</v>
      </c>
      <c r="AU385" s="20" t="s">
        <v>80</v>
      </c>
    </row>
    <row r="386" s="15" customFormat="1">
      <c r="A386" s="15"/>
      <c r="B386" s="248"/>
      <c r="C386" s="249"/>
      <c r="D386" s="227" t="s">
        <v>127</v>
      </c>
      <c r="E386" s="250" t="s">
        <v>19</v>
      </c>
      <c r="F386" s="251" t="s">
        <v>434</v>
      </c>
      <c r="G386" s="249"/>
      <c r="H386" s="250" t="s">
        <v>19</v>
      </c>
      <c r="I386" s="252"/>
      <c r="J386" s="249"/>
      <c r="K386" s="249"/>
      <c r="L386" s="253"/>
      <c r="M386" s="254"/>
      <c r="N386" s="255"/>
      <c r="O386" s="255"/>
      <c r="P386" s="255"/>
      <c r="Q386" s="255"/>
      <c r="R386" s="255"/>
      <c r="S386" s="255"/>
      <c r="T386" s="256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57" t="s">
        <v>127</v>
      </c>
      <c r="AU386" s="257" t="s">
        <v>80</v>
      </c>
      <c r="AV386" s="15" t="s">
        <v>78</v>
      </c>
      <c r="AW386" s="15" t="s">
        <v>32</v>
      </c>
      <c r="AX386" s="15" t="s">
        <v>70</v>
      </c>
      <c r="AY386" s="257" t="s">
        <v>116</v>
      </c>
    </row>
    <row r="387" s="13" customFormat="1">
      <c r="A387" s="13"/>
      <c r="B387" s="225"/>
      <c r="C387" s="226"/>
      <c r="D387" s="227" t="s">
        <v>127</v>
      </c>
      <c r="E387" s="228" t="s">
        <v>19</v>
      </c>
      <c r="F387" s="229" t="s">
        <v>441</v>
      </c>
      <c r="G387" s="226"/>
      <c r="H387" s="230">
        <v>95.700000000000003</v>
      </c>
      <c r="I387" s="231"/>
      <c r="J387" s="226"/>
      <c r="K387" s="226"/>
      <c r="L387" s="232"/>
      <c r="M387" s="233"/>
      <c r="N387" s="234"/>
      <c r="O387" s="234"/>
      <c r="P387" s="234"/>
      <c r="Q387" s="234"/>
      <c r="R387" s="234"/>
      <c r="S387" s="234"/>
      <c r="T387" s="235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36" t="s">
        <v>127</v>
      </c>
      <c r="AU387" s="236" t="s">
        <v>80</v>
      </c>
      <c r="AV387" s="13" t="s">
        <v>80</v>
      </c>
      <c r="AW387" s="13" t="s">
        <v>32</v>
      </c>
      <c r="AX387" s="13" t="s">
        <v>70</v>
      </c>
      <c r="AY387" s="236" t="s">
        <v>116</v>
      </c>
    </row>
    <row r="388" s="14" customFormat="1">
      <c r="A388" s="14"/>
      <c r="B388" s="237"/>
      <c r="C388" s="238"/>
      <c r="D388" s="227" t="s">
        <v>127</v>
      </c>
      <c r="E388" s="239" t="s">
        <v>19</v>
      </c>
      <c r="F388" s="240" t="s">
        <v>129</v>
      </c>
      <c r="G388" s="238"/>
      <c r="H388" s="241">
        <v>95.700000000000003</v>
      </c>
      <c r="I388" s="242"/>
      <c r="J388" s="238"/>
      <c r="K388" s="238"/>
      <c r="L388" s="243"/>
      <c r="M388" s="244"/>
      <c r="N388" s="245"/>
      <c r="O388" s="245"/>
      <c r="P388" s="245"/>
      <c r="Q388" s="245"/>
      <c r="R388" s="245"/>
      <c r="S388" s="245"/>
      <c r="T388" s="246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47" t="s">
        <v>127</v>
      </c>
      <c r="AU388" s="247" t="s">
        <v>80</v>
      </c>
      <c r="AV388" s="14" t="s">
        <v>123</v>
      </c>
      <c r="AW388" s="14" t="s">
        <v>32</v>
      </c>
      <c r="AX388" s="14" t="s">
        <v>78</v>
      </c>
      <c r="AY388" s="247" t="s">
        <v>116</v>
      </c>
    </row>
    <row r="389" s="2" customFormat="1" ht="16.5" customHeight="1">
      <c r="A389" s="41"/>
      <c r="B389" s="42"/>
      <c r="C389" s="207" t="s">
        <v>442</v>
      </c>
      <c r="D389" s="207" t="s">
        <v>118</v>
      </c>
      <c r="E389" s="208" t="s">
        <v>443</v>
      </c>
      <c r="F389" s="209" t="s">
        <v>444</v>
      </c>
      <c r="G389" s="210" t="s">
        <v>161</v>
      </c>
      <c r="H389" s="211">
        <v>8</v>
      </c>
      <c r="I389" s="212"/>
      <c r="J389" s="213">
        <f>ROUND(I389*H389,2)</f>
        <v>0</v>
      </c>
      <c r="K389" s="209" t="s">
        <v>122</v>
      </c>
      <c r="L389" s="47"/>
      <c r="M389" s="214" t="s">
        <v>19</v>
      </c>
      <c r="N389" s="215" t="s">
        <v>41</v>
      </c>
      <c r="O389" s="87"/>
      <c r="P389" s="216">
        <f>O389*H389</f>
        <v>0</v>
      </c>
      <c r="Q389" s="216">
        <v>1.0000000000000001E-05</v>
      </c>
      <c r="R389" s="216">
        <f>Q389*H389</f>
        <v>8.0000000000000007E-05</v>
      </c>
      <c r="S389" s="216">
        <v>0</v>
      </c>
      <c r="T389" s="217">
        <f>S389*H389</f>
        <v>0</v>
      </c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R389" s="218" t="s">
        <v>123</v>
      </c>
      <c r="AT389" s="218" t="s">
        <v>118</v>
      </c>
      <c r="AU389" s="218" t="s">
        <v>80</v>
      </c>
      <c r="AY389" s="20" t="s">
        <v>116</v>
      </c>
      <c r="BE389" s="219">
        <f>IF(N389="základní",J389,0)</f>
        <v>0</v>
      </c>
      <c r="BF389" s="219">
        <f>IF(N389="snížená",J389,0)</f>
        <v>0</v>
      </c>
      <c r="BG389" s="219">
        <f>IF(N389="zákl. přenesená",J389,0)</f>
        <v>0</v>
      </c>
      <c r="BH389" s="219">
        <f>IF(N389="sníž. přenesená",J389,0)</f>
        <v>0</v>
      </c>
      <c r="BI389" s="219">
        <f>IF(N389="nulová",J389,0)</f>
        <v>0</v>
      </c>
      <c r="BJ389" s="20" t="s">
        <v>78</v>
      </c>
      <c r="BK389" s="219">
        <f>ROUND(I389*H389,2)</f>
        <v>0</v>
      </c>
      <c r="BL389" s="20" t="s">
        <v>123</v>
      </c>
      <c r="BM389" s="218" t="s">
        <v>445</v>
      </c>
    </row>
    <row r="390" s="2" customFormat="1">
      <c r="A390" s="41"/>
      <c r="B390" s="42"/>
      <c r="C390" s="43"/>
      <c r="D390" s="220" t="s">
        <v>125</v>
      </c>
      <c r="E390" s="43"/>
      <c r="F390" s="221" t="s">
        <v>446</v>
      </c>
      <c r="G390" s="43"/>
      <c r="H390" s="43"/>
      <c r="I390" s="222"/>
      <c r="J390" s="43"/>
      <c r="K390" s="43"/>
      <c r="L390" s="47"/>
      <c r="M390" s="223"/>
      <c r="N390" s="224"/>
      <c r="O390" s="87"/>
      <c r="P390" s="87"/>
      <c r="Q390" s="87"/>
      <c r="R390" s="87"/>
      <c r="S390" s="87"/>
      <c r="T390" s="88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T390" s="20" t="s">
        <v>125</v>
      </c>
      <c r="AU390" s="20" t="s">
        <v>80</v>
      </c>
    </row>
    <row r="391" s="13" customFormat="1">
      <c r="A391" s="13"/>
      <c r="B391" s="225"/>
      <c r="C391" s="226"/>
      <c r="D391" s="227" t="s">
        <v>127</v>
      </c>
      <c r="E391" s="228" t="s">
        <v>19</v>
      </c>
      <c r="F391" s="229" t="s">
        <v>447</v>
      </c>
      <c r="G391" s="226"/>
      <c r="H391" s="230">
        <v>8</v>
      </c>
      <c r="I391" s="231"/>
      <c r="J391" s="226"/>
      <c r="K391" s="226"/>
      <c r="L391" s="232"/>
      <c r="M391" s="233"/>
      <c r="N391" s="234"/>
      <c r="O391" s="234"/>
      <c r="P391" s="234"/>
      <c r="Q391" s="234"/>
      <c r="R391" s="234"/>
      <c r="S391" s="234"/>
      <c r="T391" s="235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6" t="s">
        <v>127</v>
      </c>
      <c r="AU391" s="236" t="s">
        <v>80</v>
      </c>
      <c r="AV391" s="13" t="s">
        <v>80</v>
      </c>
      <c r="AW391" s="13" t="s">
        <v>32</v>
      </c>
      <c r="AX391" s="13" t="s">
        <v>70</v>
      </c>
      <c r="AY391" s="236" t="s">
        <v>116</v>
      </c>
    </row>
    <row r="392" s="14" customFormat="1">
      <c r="A392" s="14"/>
      <c r="B392" s="237"/>
      <c r="C392" s="238"/>
      <c r="D392" s="227" t="s">
        <v>127</v>
      </c>
      <c r="E392" s="239" t="s">
        <v>19</v>
      </c>
      <c r="F392" s="240" t="s">
        <v>129</v>
      </c>
      <c r="G392" s="238"/>
      <c r="H392" s="241">
        <v>8</v>
      </c>
      <c r="I392" s="242"/>
      <c r="J392" s="238"/>
      <c r="K392" s="238"/>
      <c r="L392" s="243"/>
      <c r="M392" s="244"/>
      <c r="N392" s="245"/>
      <c r="O392" s="245"/>
      <c r="P392" s="245"/>
      <c r="Q392" s="245"/>
      <c r="R392" s="245"/>
      <c r="S392" s="245"/>
      <c r="T392" s="246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47" t="s">
        <v>127</v>
      </c>
      <c r="AU392" s="247" t="s">
        <v>80</v>
      </c>
      <c r="AV392" s="14" t="s">
        <v>123</v>
      </c>
      <c r="AW392" s="14" t="s">
        <v>32</v>
      </c>
      <c r="AX392" s="14" t="s">
        <v>78</v>
      </c>
      <c r="AY392" s="247" t="s">
        <v>116</v>
      </c>
    </row>
    <row r="393" s="2" customFormat="1" ht="16.5" customHeight="1">
      <c r="A393" s="41"/>
      <c r="B393" s="42"/>
      <c r="C393" s="269" t="s">
        <v>448</v>
      </c>
      <c r="D393" s="269" t="s">
        <v>270</v>
      </c>
      <c r="E393" s="270" t="s">
        <v>449</v>
      </c>
      <c r="F393" s="271" t="s">
        <v>450</v>
      </c>
      <c r="G393" s="272" t="s">
        <v>161</v>
      </c>
      <c r="H393" s="273">
        <v>10</v>
      </c>
      <c r="I393" s="274"/>
      <c r="J393" s="275">
        <f>ROUND(I393*H393,2)</f>
        <v>0</v>
      </c>
      <c r="K393" s="271" t="s">
        <v>122</v>
      </c>
      <c r="L393" s="276"/>
      <c r="M393" s="277" t="s">
        <v>19</v>
      </c>
      <c r="N393" s="278" t="s">
        <v>41</v>
      </c>
      <c r="O393" s="87"/>
      <c r="P393" s="216">
        <f>O393*H393</f>
        <v>0</v>
      </c>
      <c r="Q393" s="216">
        <v>0.0038999999999999998</v>
      </c>
      <c r="R393" s="216">
        <f>Q393*H393</f>
        <v>0.039</v>
      </c>
      <c r="S393" s="216">
        <v>0</v>
      </c>
      <c r="T393" s="217">
        <f>S393*H393</f>
        <v>0</v>
      </c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R393" s="218" t="s">
        <v>172</v>
      </c>
      <c r="AT393" s="218" t="s">
        <v>270</v>
      </c>
      <c r="AU393" s="218" t="s">
        <v>80</v>
      </c>
      <c r="AY393" s="20" t="s">
        <v>116</v>
      </c>
      <c r="BE393" s="219">
        <f>IF(N393="základní",J393,0)</f>
        <v>0</v>
      </c>
      <c r="BF393" s="219">
        <f>IF(N393="snížená",J393,0)</f>
        <v>0</v>
      </c>
      <c r="BG393" s="219">
        <f>IF(N393="zákl. přenesená",J393,0)</f>
        <v>0</v>
      </c>
      <c r="BH393" s="219">
        <f>IF(N393="sníž. přenesená",J393,0)</f>
        <v>0</v>
      </c>
      <c r="BI393" s="219">
        <f>IF(N393="nulová",J393,0)</f>
        <v>0</v>
      </c>
      <c r="BJ393" s="20" t="s">
        <v>78</v>
      </c>
      <c r="BK393" s="219">
        <f>ROUND(I393*H393,2)</f>
        <v>0</v>
      </c>
      <c r="BL393" s="20" t="s">
        <v>123</v>
      </c>
      <c r="BM393" s="218" t="s">
        <v>451</v>
      </c>
    </row>
    <row r="394" s="2" customFormat="1" ht="16.5" customHeight="1">
      <c r="A394" s="41"/>
      <c r="B394" s="42"/>
      <c r="C394" s="207" t="s">
        <v>452</v>
      </c>
      <c r="D394" s="207" t="s">
        <v>118</v>
      </c>
      <c r="E394" s="208" t="s">
        <v>453</v>
      </c>
      <c r="F394" s="209" t="s">
        <v>454</v>
      </c>
      <c r="G394" s="210" t="s">
        <v>161</v>
      </c>
      <c r="H394" s="211">
        <v>8</v>
      </c>
      <c r="I394" s="212"/>
      <c r="J394" s="213">
        <f>ROUND(I394*H394,2)</f>
        <v>0</v>
      </c>
      <c r="K394" s="209" t="s">
        <v>122</v>
      </c>
      <c r="L394" s="47"/>
      <c r="M394" s="214" t="s">
        <v>19</v>
      </c>
      <c r="N394" s="215" t="s">
        <v>41</v>
      </c>
      <c r="O394" s="87"/>
      <c r="P394" s="216">
        <f>O394*H394</f>
        <v>0</v>
      </c>
      <c r="Q394" s="216">
        <v>1.0000000000000001E-05</v>
      </c>
      <c r="R394" s="216">
        <f>Q394*H394</f>
        <v>8.0000000000000007E-05</v>
      </c>
      <c r="S394" s="216">
        <v>0</v>
      </c>
      <c r="T394" s="217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18" t="s">
        <v>123</v>
      </c>
      <c r="AT394" s="218" t="s">
        <v>118</v>
      </c>
      <c r="AU394" s="218" t="s">
        <v>80</v>
      </c>
      <c r="AY394" s="20" t="s">
        <v>116</v>
      </c>
      <c r="BE394" s="219">
        <f>IF(N394="základní",J394,0)</f>
        <v>0</v>
      </c>
      <c r="BF394" s="219">
        <f>IF(N394="snížená",J394,0)</f>
        <v>0</v>
      </c>
      <c r="BG394" s="219">
        <f>IF(N394="zákl. přenesená",J394,0)</f>
        <v>0</v>
      </c>
      <c r="BH394" s="219">
        <f>IF(N394="sníž. přenesená",J394,0)</f>
        <v>0</v>
      </c>
      <c r="BI394" s="219">
        <f>IF(N394="nulová",J394,0)</f>
        <v>0</v>
      </c>
      <c r="BJ394" s="20" t="s">
        <v>78</v>
      </c>
      <c r="BK394" s="219">
        <f>ROUND(I394*H394,2)</f>
        <v>0</v>
      </c>
      <c r="BL394" s="20" t="s">
        <v>123</v>
      </c>
      <c r="BM394" s="218" t="s">
        <v>455</v>
      </c>
    </row>
    <row r="395" s="2" customFormat="1">
      <c r="A395" s="41"/>
      <c r="B395" s="42"/>
      <c r="C395" s="43"/>
      <c r="D395" s="220" t="s">
        <v>125</v>
      </c>
      <c r="E395" s="43"/>
      <c r="F395" s="221" t="s">
        <v>456</v>
      </c>
      <c r="G395" s="43"/>
      <c r="H395" s="43"/>
      <c r="I395" s="222"/>
      <c r="J395" s="43"/>
      <c r="K395" s="43"/>
      <c r="L395" s="47"/>
      <c r="M395" s="223"/>
      <c r="N395" s="224"/>
      <c r="O395" s="87"/>
      <c r="P395" s="87"/>
      <c r="Q395" s="87"/>
      <c r="R395" s="87"/>
      <c r="S395" s="87"/>
      <c r="T395" s="88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T395" s="20" t="s">
        <v>125</v>
      </c>
      <c r="AU395" s="20" t="s">
        <v>80</v>
      </c>
    </row>
    <row r="396" s="13" customFormat="1">
      <c r="A396" s="13"/>
      <c r="B396" s="225"/>
      <c r="C396" s="226"/>
      <c r="D396" s="227" t="s">
        <v>127</v>
      </c>
      <c r="E396" s="228" t="s">
        <v>19</v>
      </c>
      <c r="F396" s="229" t="s">
        <v>447</v>
      </c>
      <c r="G396" s="226"/>
      <c r="H396" s="230">
        <v>8</v>
      </c>
      <c r="I396" s="231"/>
      <c r="J396" s="226"/>
      <c r="K396" s="226"/>
      <c r="L396" s="232"/>
      <c r="M396" s="233"/>
      <c r="N396" s="234"/>
      <c r="O396" s="234"/>
      <c r="P396" s="234"/>
      <c r="Q396" s="234"/>
      <c r="R396" s="234"/>
      <c r="S396" s="234"/>
      <c r="T396" s="235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36" t="s">
        <v>127</v>
      </c>
      <c r="AU396" s="236" t="s">
        <v>80</v>
      </c>
      <c r="AV396" s="13" t="s">
        <v>80</v>
      </c>
      <c r="AW396" s="13" t="s">
        <v>32</v>
      </c>
      <c r="AX396" s="13" t="s">
        <v>70</v>
      </c>
      <c r="AY396" s="236" t="s">
        <v>116</v>
      </c>
    </row>
    <row r="397" s="14" customFormat="1">
      <c r="A397" s="14"/>
      <c r="B397" s="237"/>
      <c r="C397" s="238"/>
      <c r="D397" s="227" t="s">
        <v>127</v>
      </c>
      <c r="E397" s="239" t="s">
        <v>19</v>
      </c>
      <c r="F397" s="240" t="s">
        <v>129</v>
      </c>
      <c r="G397" s="238"/>
      <c r="H397" s="241">
        <v>8</v>
      </c>
      <c r="I397" s="242"/>
      <c r="J397" s="238"/>
      <c r="K397" s="238"/>
      <c r="L397" s="243"/>
      <c r="M397" s="244"/>
      <c r="N397" s="245"/>
      <c r="O397" s="245"/>
      <c r="P397" s="245"/>
      <c r="Q397" s="245"/>
      <c r="R397" s="245"/>
      <c r="S397" s="245"/>
      <c r="T397" s="246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47" t="s">
        <v>127</v>
      </c>
      <c r="AU397" s="247" t="s">
        <v>80</v>
      </c>
      <c r="AV397" s="14" t="s">
        <v>123</v>
      </c>
      <c r="AW397" s="14" t="s">
        <v>32</v>
      </c>
      <c r="AX397" s="14" t="s">
        <v>78</v>
      </c>
      <c r="AY397" s="247" t="s">
        <v>116</v>
      </c>
    </row>
    <row r="398" s="2" customFormat="1" ht="16.5" customHeight="1">
      <c r="A398" s="41"/>
      <c r="B398" s="42"/>
      <c r="C398" s="269" t="s">
        <v>457</v>
      </c>
      <c r="D398" s="269" t="s">
        <v>270</v>
      </c>
      <c r="E398" s="270" t="s">
        <v>458</v>
      </c>
      <c r="F398" s="271" t="s">
        <v>459</v>
      </c>
      <c r="G398" s="272" t="s">
        <v>161</v>
      </c>
      <c r="H398" s="273">
        <v>10</v>
      </c>
      <c r="I398" s="274"/>
      <c r="J398" s="275">
        <f>ROUND(I398*H398,2)</f>
        <v>0</v>
      </c>
      <c r="K398" s="271" t="s">
        <v>122</v>
      </c>
      <c r="L398" s="276"/>
      <c r="M398" s="277" t="s">
        <v>19</v>
      </c>
      <c r="N398" s="278" t="s">
        <v>41</v>
      </c>
      <c r="O398" s="87"/>
      <c r="P398" s="216">
        <f>O398*H398</f>
        <v>0</v>
      </c>
      <c r="Q398" s="216">
        <v>0.0054999999999999997</v>
      </c>
      <c r="R398" s="216">
        <f>Q398*H398</f>
        <v>0.054999999999999993</v>
      </c>
      <c r="S398" s="216">
        <v>0</v>
      </c>
      <c r="T398" s="217">
        <f>S398*H398</f>
        <v>0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18" t="s">
        <v>172</v>
      </c>
      <c r="AT398" s="218" t="s">
        <v>270</v>
      </c>
      <c r="AU398" s="218" t="s">
        <v>80</v>
      </c>
      <c r="AY398" s="20" t="s">
        <v>116</v>
      </c>
      <c r="BE398" s="219">
        <f>IF(N398="základní",J398,0)</f>
        <v>0</v>
      </c>
      <c r="BF398" s="219">
        <f>IF(N398="snížená",J398,0)</f>
        <v>0</v>
      </c>
      <c r="BG398" s="219">
        <f>IF(N398="zákl. přenesená",J398,0)</f>
        <v>0</v>
      </c>
      <c r="BH398" s="219">
        <f>IF(N398="sníž. přenesená",J398,0)</f>
        <v>0</v>
      </c>
      <c r="BI398" s="219">
        <f>IF(N398="nulová",J398,0)</f>
        <v>0</v>
      </c>
      <c r="BJ398" s="20" t="s">
        <v>78</v>
      </c>
      <c r="BK398" s="219">
        <f>ROUND(I398*H398,2)</f>
        <v>0</v>
      </c>
      <c r="BL398" s="20" t="s">
        <v>123</v>
      </c>
      <c r="BM398" s="218" t="s">
        <v>460</v>
      </c>
    </row>
    <row r="399" s="2" customFormat="1" ht="21.75" customHeight="1">
      <c r="A399" s="41"/>
      <c r="B399" s="42"/>
      <c r="C399" s="207" t="s">
        <v>461</v>
      </c>
      <c r="D399" s="207" t="s">
        <v>118</v>
      </c>
      <c r="E399" s="208" t="s">
        <v>462</v>
      </c>
      <c r="F399" s="209" t="s">
        <v>463</v>
      </c>
      <c r="G399" s="210" t="s">
        <v>161</v>
      </c>
      <c r="H399" s="211">
        <v>93.700000000000003</v>
      </c>
      <c r="I399" s="212"/>
      <c r="J399" s="213">
        <f>ROUND(I399*H399,2)</f>
        <v>0</v>
      </c>
      <c r="K399" s="209" t="s">
        <v>122</v>
      </c>
      <c r="L399" s="47"/>
      <c r="M399" s="214" t="s">
        <v>19</v>
      </c>
      <c r="N399" s="215" t="s">
        <v>41</v>
      </c>
      <c r="O399" s="87"/>
      <c r="P399" s="216">
        <f>O399*H399</f>
        <v>0</v>
      </c>
      <c r="Q399" s="216">
        <v>0</v>
      </c>
      <c r="R399" s="216">
        <f>Q399*H399</f>
        <v>0</v>
      </c>
      <c r="S399" s="216">
        <v>0</v>
      </c>
      <c r="T399" s="217">
        <f>S399*H399</f>
        <v>0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18" t="s">
        <v>123</v>
      </c>
      <c r="AT399" s="218" t="s">
        <v>118</v>
      </c>
      <c r="AU399" s="218" t="s">
        <v>80</v>
      </c>
      <c r="AY399" s="20" t="s">
        <v>116</v>
      </c>
      <c r="BE399" s="219">
        <f>IF(N399="základní",J399,0)</f>
        <v>0</v>
      </c>
      <c r="BF399" s="219">
        <f>IF(N399="snížená",J399,0)</f>
        <v>0</v>
      </c>
      <c r="BG399" s="219">
        <f>IF(N399="zákl. přenesená",J399,0)</f>
        <v>0</v>
      </c>
      <c r="BH399" s="219">
        <f>IF(N399="sníž. přenesená",J399,0)</f>
        <v>0</v>
      </c>
      <c r="BI399" s="219">
        <f>IF(N399="nulová",J399,0)</f>
        <v>0</v>
      </c>
      <c r="BJ399" s="20" t="s">
        <v>78</v>
      </c>
      <c r="BK399" s="219">
        <f>ROUND(I399*H399,2)</f>
        <v>0</v>
      </c>
      <c r="BL399" s="20" t="s">
        <v>123</v>
      </c>
      <c r="BM399" s="218" t="s">
        <v>464</v>
      </c>
    </row>
    <row r="400" s="2" customFormat="1">
      <c r="A400" s="41"/>
      <c r="B400" s="42"/>
      <c r="C400" s="43"/>
      <c r="D400" s="220" t="s">
        <v>125</v>
      </c>
      <c r="E400" s="43"/>
      <c r="F400" s="221" t="s">
        <v>465</v>
      </c>
      <c r="G400" s="43"/>
      <c r="H400" s="43"/>
      <c r="I400" s="222"/>
      <c r="J400" s="43"/>
      <c r="K400" s="43"/>
      <c r="L400" s="47"/>
      <c r="M400" s="223"/>
      <c r="N400" s="224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20" t="s">
        <v>125</v>
      </c>
      <c r="AU400" s="20" t="s">
        <v>80</v>
      </c>
    </row>
    <row r="401" s="13" customFormat="1">
      <c r="A401" s="13"/>
      <c r="B401" s="225"/>
      <c r="C401" s="226"/>
      <c r="D401" s="227" t="s">
        <v>127</v>
      </c>
      <c r="E401" s="228" t="s">
        <v>19</v>
      </c>
      <c r="F401" s="229" t="s">
        <v>318</v>
      </c>
      <c r="G401" s="226"/>
      <c r="H401" s="230">
        <v>93.700000000000003</v>
      </c>
      <c r="I401" s="231"/>
      <c r="J401" s="226"/>
      <c r="K401" s="226"/>
      <c r="L401" s="232"/>
      <c r="M401" s="233"/>
      <c r="N401" s="234"/>
      <c r="O401" s="234"/>
      <c r="P401" s="234"/>
      <c r="Q401" s="234"/>
      <c r="R401" s="234"/>
      <c r="S401" s="234"/>
      <c r="T401" s="235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36" t="s">
        <v>127</v>
      </c>
      <c r="AU401" s="236" t="s">
        <v>80</v>
      </c>
      <c r="AV401" s="13" t="s">
        <v>80</v>
      </c>
      <c r="AW401" s="13" t="s">
        <v>32</v>
      </c>
      <c r="AX401" s="13" t="s">
        <v>70</v>
      </c>
      <c r="AY401" s="236" t="s">
        <v>116</v>
      </c>
    </row>
    <row r="402" s="14" customFormat="1">
      <c r="A402" s="14"/>
      <c r="B402" s="237"/>
      <c r="C402" s="238"/>
      <c r="D402" s="227" t="s">
        <v>127</v>
      </c>
      <c r="E402" s="239" t="s">
        <v>19</v>
      </c>
      <c r="F402" s="240" t="s">
        <v>129</v>
      </c>
      <c r="G402" s="238"/>
      <c r="H402" s="241">
        <v>93.700000000000003</v>
      </c>
      <c r="I402" s="242"/>
      <c r="J402" s="238"/>
      <c r="K402" s="238"/>
      <c r="L402" s="243"/>
      <c r="M402" s="244"/>
      <c r="N402" s="245"/>
      <c r="O402" s="245"/>
      <c r="P402" s="245"/>
      <c r="Q402" s="245"/>
      <c r="R402" s="245"/>
      <c r="S402" s="245"/>
      <c r="T402" s="246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47" t="s">
        <v>127</v>
      </c>
      <c r="AU402" s="247" t="s">
        <v>80</v>
      </c>
      <c r="AV402" s="14" t="s">
        <v>123</v>
      </c>
      <c r="AW402" s="14" t="s">
        <v>32</v>
      </c>
      <c r="AX402" s="14" t="s">
        <v>78</v>
      </c>
      <c r="AY402" s="247" t="s">
        <v>116</v>
      </c>
    </row>
    <row r="403" s="2" customFormat="1" ht="16.5" customHeight="1">
      <c r="A403" s="41"/>
      <c r="B403" s="42"/>
      <c r="C403" s="269" t="s">
        <v>466</v>
      </c>
      <c r="D403" s="269" t="s">
        <v>270</v>
      </c>
      <c r="E403" s="270" t="s">
        <v>467</v>
      </c>
      <c r="F403" s="271" t="s">
        <v>468</v>
      </c>
      <c r="G403" s="272" t="s">
        <v>161</v>
      </c>
      <c r="H403" s="273">
        <v>93.700000000000003</v>
      </c>
      <c r="I403" s="274"/>
      <c r="J403" s="275">
        <f>ROUND(I403*H403,2)</f>
        <v>0</v>
      </c>
      <c r="K403" s="271" t="s">
        <v>122</v>
      </c>
      <c r="L403" s="276"/>
      <c r="M403" s="277" t="s">
        <v>19</v>
      </c>
      <c r="N403" s="278" t="s">
        <v>41</v>
      </c>
      <c r="O403" s="87"/>
      <c r="P403" s="216">
        <f>O403*H403</f>
        <v>0</v>
      </c>
      <c r="Q403" s="216">
        <v>0.0161</v>
      </c>
      <c r="R403" s="216">
        <f>Q403*H403</f>
        <v>1.50857</v>
      </c>
      <c r="S403" s="216">
        <v>0</v>
      </c>
      <c r="T403" s="217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18" t="s">
        <v>172</v>
      </c>
      <c r="AT403" s="218" t="s">
        <v>270</v>
      </c>
      <c r="AU403" s="218" t="s">
        <v>80</v>
      </c>
      <c r="AY403" s="20" t="s">
        <v>116</v>
      </c>
      <c r="BE403" s="219">
        <f>IF(N403="základní",J403,0)</f>
        <v>0</v>
      </c>
      <c r="BF403" s="219">
        <f>IF(N403="snížená",J403,0)</f>
        <v>0</v>
      </c>
      <c r="BG403" s="219">
        <f>IF(N403="zákl. přenesená",J403,0)</f>
        <v>0</v>
      </c>
      <c r="BH403" s="219">
        <f>IF(N403="sníž. přenesená",J403,0)</f>
        <v>0</v>
      </c>
      <c r="BI403" s="219">
        <f>IF(N403="nulová",J403,0)</f>
        <v>0</v>
      </c>
      <c r="BJ403" s="20" t="s">
        <v>78</v>
      </c>
      <c r="BK403" s="219">
        <f>ROUND(I403*H403,2)</f>
        <v>0</v>
      </c>
      <c r="BL403" s="20" t="s">
        <v>123</v>
      </c>
      <c r="BM403" s="218" t="s">
        <v>469</v>
      </c>
    </row>
    <row r="404" s="2" customFormat="1" ht="24.15" customHeight="1">
      <c r="A404" s="41"/>
      <c r="B404" s="42"/>
      <c r="C404" s="207" t="s">
        <v>470</v>
      </c>
      <c r="D404" s="207" t="s">
        <v>118</v>
      </c>
      <c r="E404" s="208" t="s">
        <v>471</v>
      </c>
      <c r="F404" s="209" t="s">
        <v>472</v>
      </c>
      <c r="G404" s="210" t="s">
        <v>328</v>
      </c>
      <c r="H404" s="211">
        <v>9</v>
      </c>
      <c r="I404" s="212"/>
      <c r="J404" s="213">
        <f>ROUND(I404*H404,2)</f>
        <v>0</v>
      </c>
      <c r="K404" s="209" t="s">
        <v>122</v>
      </c>
      <c r="L404" s="47"/>
      <c r="M404" s="214" t="s">
        <v>19</v>
      </c>
      <c r="N404" s="215" t="s">
        <v>41</v>
      </c>
      <c r="O404" s="87"/>
      <c r="P404" s="216">
        <f>O404*H404</f>
        <v>0</v>
      </c>
      <c r="Q404" s="216">
        <v>0</v>
      </c>
      <c r="R404" s="216">
        <f>Q404*H404</f>
        <v>0</v>
      </c>
      <c r="S404" s="216">
        <v>0</v>
      </c>
      <c r="T404" s="217">
        <f>S404*H404</f>
        <v>0</v>
      </c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R404" s="218" t="s">
        <v>123</v>
      </c>
      <c r="AT404" s="218" t="s">
        <v>118</v>
      </c>
      <c r="AU404" s="218" t="s">
        <v>80</v>
      </c>
      <c r="AY404" s="20" t="s">
        <v>116</v>
      </c>
      <c r="BE404" s="219">
        <f>IF(N404="základní",J404,0)</f>
        <v>0</v>
      </c>
      <c r="BF404" s="219">
        <f>IF(N404="snížená",J404,0)</f>
        <v>0</v>
      </c>
      <c r="BG404" s="219">
        <f>IF(N404="zákl. přenesená",J404,0)</f>
        <v>0</v>
      </c>
      <c r="BH404" s="219">
        <f>IF(N404="sníž. přenesená",J404,0)</f>
        <v>0</v>
      </c>
      <c r="BI404" s="219">
        <f>IF(N404="nulová",J404,0)</f>
        <v>0</v>
      </c>
      <c r="BJ404" s="20" t="s">
        <v>78</v>
      </c>
      <c r="BK404" s="219">
        <f>ROUND(I404*H404,2)</f>
        <v>0</v>
      </c>
      <c r="BL404" s="20" t="s">
        <v>123</v>
      </c>
      <c r="BM404" s="218" t="s">
        <v>473</v>
      </c>
    </row>
    <row r="405" s="2" customFormat="1">
      <c r="A405" s="41"/>
      <c r="B405" s="42"/>
      <c r="C405" s="43"/>
      <c r="D405" s="220" t="s">
        <v>125</v>
      </c>
      <c r="E405" s="43"/>
      <c r="F405" s="221" t="s">
        <v>474</v>
      </c>
      <c r="G405" s="43"/>
      <c r="H405" s="43"/>
      <c r="I405" s="222"/>
      <c r="J405" s="43"/>
      <c r="K405" s="43"/>
      <c r="L405" s="47"/>
      <c r="M405" s="223"/>
      <c r="N405" s="224"/>
      <c r="O405" s="87"/>
      <c r="P405" s="87"/>
      <c r="Q405" s="87"/>
      <c r="R405" s="87"/>
      <c r="S405" s="87"/>
      <c r="T405" s="88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T405" s="20" t="s">
        <v>125</v>
      </c>
      <c r="AU405" s="20" t="s">
        <v>80</v>
      </c>
    </row>
    <row r="406" s="13" customFormat="1">
      <c r="A406" s="13"/>
      <c r="B406" s="225"/>
      <c r="C406" s="226"/>
      <c r="D406" s="227" t="s">
        <v>127</v>
      </c>
      <c r="E406" s="228" t="s">
        <v>19</v>
      </c>
      <c r="F406" s="229" t="s">
        <v>475</v>
      </c>
      <c r="G406" s="226"/>
      <c r="H406" s="230">
        <v>9</v>
      </c>
      <c r="I406" s="231"/>
      <c r="J406" s="226"/>
      <c r="K406" s="226"/>
      <c r="L406" s="232"/>
      <c r="M406" s="233"/>
      <c r="N406" s="234"/>
      <c r="O406" s="234"/>
      <c r="P406" s="234"/>
      <c r="Q406" s="234"/>
      <c r="R406" s="234"/>
      <c r="S406" s="234"/>
      <c r="T406" s="235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36" t="s">
        <v>127</v>
      </c>
      <c r="AU406" s="236" t="s">
        <v>80</v>
      </c>
      <c r="AV406" s="13" t="s">
        <v>80</v>
      </c>
      <c r="AW406" s="13" t="s">
        <v>32</v>
      </c>
      <c r="AX406" s="13" t="s">
        <v>70</v>
      </c>
      <c r="AY406" s="236" t="s">
        <v>116</v>
      </c>
    </row>
    <row r="407" s="14" customFormat="1">
      <c r="A407" s="14"/>
      <c r="B407" s="237"/>
      <c r="C407" s="238"/>
      <c r="D407" s="227" t="s">
        <v>127</v>
      </c>
      <c r="E407" s="239" t="s">
        <v>19</v>
      </c>
      <c r="F407" s="240" t="s">
        <v>129</v>
      </c>
      <c r="G407" s="238"/>
      <c r="H407" s="241">
        <v>9</v>
      </c>
      <c r="I407" s="242"/>
      <c r="J407" s="238"/>
      <c r="K407" s="238"/>
      <c r="L407" s="243"/>
      <c r="M407" s="244"/>
      <c r="N407" s="245"/>
      <c r="O407" s="245"/>
      <c r="P407" s="245"/>
      <c r="Q407" s="245"/>
      <c r="R407" s="245"/>
      <c r="S407" s="245"/>
      <c r="T407" s="246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47" t="s">
        <v>127</v>
      </c>
      <c r="AU407" s="247" t="s">
        <v>80</v>
      </c>
      <c r="AV407" s="14" t="s">
        <v>123</v>
      </c>
      <c r="AW407" s="14" t="s">
        <v>32</v>
      </c>
      <c r="AX407" s="14" t="s">
        <v>78</v>
      </c>
      <c r="AY407" s="247" t="s">
        <v>116</v>
      </c>
    </row>
    <row r="408" s="2" customFormat="1" ht="16.5" customHeight="1">
      <c r="A408" s="41"/>
      <c r="B408" s="42"/>
      <c r="C408" s="269" t="s">
        <v>476</v>
      </c>
      <c r="D408" s="269" t="s">
        <v>270</v>
      </c>
      <c r="E408" s="270" t="s">
        <v>477</v>
      </c>
      <c r="F408" s="271" t="s">
        <v>478</v>
      </c>
      <c r="G408" s="272" t="s">
        <v>328</v>
      </c>
      <c r="H408" s="273">
        <v>9</v>
      </c>
      <c r="I408" s="274"/>
      <c r="J408" s="275">
        <f>ROUND(I408*H408,2)</f>
        <v>0</v>
      </c>
      <c r="K408" s="271" t="s">
        <v>122</v>
      </c>
      <c r="L408" s="276"/>
      <c r="M408" s="277" t="s">
        <v>19</v>
      </c>
      <c r="N408" s="278" t="s">
        <v>41</v>
      </c>
      <c r="O408" s="87"/>
      <c r="P408" s="216">
        <f>O408*H408</f>
        <v>0</v>
      </c>
      <c r="Q408" s="216">
        <v>0.0014</v>
      </c>
      <c r="R408" s="216">
        <f>Q408*H408</f>
        <v>0.0126</v>
      </c>
      <c r="S408" s="216">
        <v>0</v>
      </c>
      <c r="T408" s="217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18" t="s">
        <v>172</v>
      </c>
      <c r="AT408" s="218" t="s">
        <v>270</v>
      </c>
      <c r="AU408" s="218" t="s">
        <v>80</v>
      </c>
      <c r="AY408" s="20" t="s">
        <v>116</v>
      </c>
      <c r="BE408" s="219">
        <f>IF(N408="základní",J408,0)</f>
        <v>0</v>
      </c>
      <c r="BF408" s="219">
        <f>IF(N408="snížená",J408,0)</f>
        <v>0</v>
      </c>
      <c r="BG408" s="219">
        <f>IF(N408="zákl. přenesená",J408,0)</f>
        <v>0</v>
      </c>
      <c r="BH408" s="219">
        <f>IF(N408="sníž. přenesená",J408,0)</f>
        <v>0</v>
      </c>
      <c r="BI408" s="219">
        <f>IF(N408="nulová",J408,0)</f>
        <v>0</v>
      </c>
      <c r="BJ408" s="20" t="s">
        <v>78</v>
      </c>
      <c r="BK408" s="219">
        <f>ROUND(I408*H408,2)</f>
        <v>0</v>
      </c>
      <c r="BL408" s="20" t="s">
        <v>123</v>
      </c>
      <c r="BM408" s="218" t="s">
        <v>479</v>
      </c>
    </row>
    <row r="409" s="2" customFormat="1" ht="24.15" customHeight="1">
      <c r="A409" s="41"/>
      <c r="B409" s="42"/>
      <c r="C409" s="207" t="s">
        <v>480</v>
      </c>
      <c r="D409" s="207" t="s">
        <v>118</v>
      </c>
      <c r="E409" s="208" t="s">
        <v>481</v>
      </c>
      <c r="F409" s="209" t="s">
        <v>482</v>
      </c>
      <c r="G409" s="210" t="s">
        <v>328</v>
      </c>
      <c r="H409" s="211">
        <v>10</v>
      </c>
      <c r="I409" s="212"/>
      <c r="J409" s="213">
        <f>ROUND(I409*H409,2)</f>
        <v>0</v>
      </c>
      <c r="K409" s="209" t="s">
        <v>122</v>
      </c>
      <c r="L409" s="47"/>
      <c r="M409" s="214" t="s">
        <v>19</v>
      </c>
      <c r="N409" s="215" t="s">
        <v>41</v>
      </c>
      <c r="O409" s="87"/>
      <c r="P409" s="216">
        <f>O409*H409</f>
        <v>0</v>
      </c>
      <c r="Q409" s="216">
        <v>4.0000000000000003E-05</v>
      </c>
      <c r="R409" s="216">
        <f>Q409*H409</f>
        <v>0.00040000000000000002</v>
      </c>
      <c r="S409" s="216">
        <v>0</v>
      </c>
      <c r="T409" s="217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18" t="s">
        <v>123</v>
      </c>
      <c r="AT409" s="218" t="s">
        <v>118</v>
      </c>
      <c r="AU409" s="218" t="s">
        <v>80</v>
      </c>
      <c r="AY409" s="20" t="s">
        <v>116</v>
      </c>
      <c r="BE409" s="219">
        <f>IF(N409="základní",J409,0)</f>
        <v>0</v>
      </c>
      <c r="BF409" s="219">
        <f>IF(N409="snížená",J409,0)</f>
        <v>0</v>
      </c>
      <c r="BG409" s="219">
        <f>IF(N409="zákl. přenesená",J409,0)</f>
        <v>0</v>
      </c>
      <c r="BH409" s="219">
        <f>IF(N409="sníž. přenesená",J409,0)</f>
        <v>0</v>
      </c>
      <c r="BI409" s="219">
        <f>IF(N409="nulová",J409,0)</f>
        <v>0</v>
      </c>
      <c r="BJ409" s="20" t="s">
        <v>78</v>
      </c>
      <c r="BK409" s="219">
        <f>ROUND(I409*H409,2)</f>
        <v>0</v>
      </c>
      <c r="BL409" s="20" t="s">
        <v>123</v>
      </c>
      <c r="BM409" s="218" t="s">
        <v>483</v>
      </c>
    </row>
    <row r="410" s="2" customFormat="1">
      <c r="A410" s="41"/>
      <c r="B410" s="42"/>
      <c r="C410" s="43"/>
      <c r="D410" s="220" t="s">
        <v>125</v>
      </c>
      <c r="E410" s="43"/>
      <c r="F410" s="221" t="s">
        <v>484</v>
      </c>
      <c r="G410" s="43"/>
      <c r="H410" s="43"/>
      <c r="I410" s="222"/>
      <c r="J410" s="43"/>
      <c r="K410" s="43"/>
      <c r="L410" s="47"/>
      <c r="M410" s="223"/>
      <c r="N410" s="224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20" t="s">
        <v>125</v>
      </c>
      <c r="AU410" s="20" t="s">
        <v>80</v>
      </c>
    </row>
    <row r="411" s="13" customFormat="1">
      <c r="A411" s="13"/>
      <c r="B411" s="225"/>
      <c r="C411" s="226"/>
      <c r="D411" s="227" t="s">
        <v>127</v>
      </c>
      <c r="E411" s="228" t="s">
        <v>19</v>
      </c>
      <c r="F411" s="229" t="s">
        <v>485</v>
      </c>
      <c r="G411" s="226"/>
      <c r="H411" s="230">
        <v>10</v>
      </c>
      <c r="I411" s="231"/>
      <c r="J411" s="226"/>
      <c r="K411" s="226"/>
      <c r="L411" s="232"/>
      <c r="M411" s="233"/>
      <c r="N411" s="234"/>
      <c r="O411" s="234"/>
      <c r="P411" s="234"/>
      <c r="Q411" s="234"/>
      <c r="R411" s="234"/>
      <c r="S411" s="234"/>
      <c r="T411" s="235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36" t="s">
        <v>127</v>
      </c>
      <c r="AU411" s="236" t="s">
        <v>80</v>
      </c>
      <c r="AV411" s="13" t="s">
        <v>80</v>
      </c>
      <c r="AW411" s="13" t="s">
        <v>32</v>
      </c>
      <c r="AX411" s="13" t="s">
        <v>70</v>
      </c>
      <c r="AY411" s="236" t="s">
        <v>116</v>
      </c>
    </row>
    <row r="412" s="14" customFormat="1">
      <c r="A412" s="14"/>
      <c r="B412" s="237"/>
      <c r="C412" s="238"/>
      <c r="D412" s="227" t="s">
        <v>127</v>
      </c>
      <c r="E412" s="239" t="s">
        <v>19</v>
      </c>
      <c r="F412" s="240" t="s">
        <v>129</v>
      </c>
      <c r="G412" s="238"/>
      <c r="H412" s="241">
        <v>10</v>
      </c>
      <c r="I412" s="242"/>
      <c r="J412" s="238"/>
      <c r="K412" s="238"/>
      <c r="L412" s="243"/>
      <c r="M412" s="244"/>
      <c r="N412" s="245"/>
      <c r="O412" s="245"/>
      <c r="P412" s="245"/>
      <c r="Q412" s="245"/>
      <c r="R412" s="245"/>
      <c r="S412" s="245"/>
      <c r="T412" s="246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47" t="s">
        <v>127</v>
      </c>
      <c r="AU412" s="247" t="s">
        <v>80</v>
      </c>
      <c r="AV412" s="14" t="s">
        <v>123</v>
      </c>
      <c r="AW412" s="14" t="s">
        <v>32</v>
      </c>
      <c r="AX412" s="14" t="s">
        <v>78</v>
      </c>
      <c r="AY412" s="247" t="s">
        <v>116</v>
      </c>
    </row>
    <row r="413" s="2" customFormat="1" ht="16.5" customHeight="1">
      <c r="A413" s="41"/>
      <c r="B413" s="42"/>
      <c r="C413" s="269" t="s">
        <v>486</v>
      </c>
      <c r="D413" s="269" t="s">
        <v>270</v>
      </c>
      <c r="E413" s="270" t="s">
        <v>487</v>
      </c>
      <c r="F413" s="271" t="s">
        <v>488</v>
      </c>
      <c r="G413" s="272" t="s">
        <v>328</v>
      </c>
      <c r="H413" s="273">
        <v>10</v>
      </c>
      <c r="I413" s="274"/>
      <c r="J413" s="275">
        <f>ROUND(I413*H413,2)</f>
        <v>0</v>
      </c>
      <c r="K413" s="271" t="s">
        <v>122</v>
      </c>
      <c r="L413" s="276"/>
      <c r="M413" s="277" t="s">
        <v>19</v>
      </c>
      <c r="N413" s="278" t="s">
        <v>41</v>
      </c>
      <c r="O413" s="87"/>
      <c r="P413" s="216">
        <f>O413*H413</f>
        <v>0</v>
      </c>
      <c r="Q413" s="216">
        <v>0.0035000000000000001</v>
      </c>
      <c r="R413" s="216">
        <f>Q413*H413</f>
        <v>0.035000000000000003</v>
      </c>
      <c r="S413" s="216">
        <v>0</v>
      </c>
      <c r="T413" s="217">
        <f>S413*H413</f>
        <v>0</v>
      </c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R413" s="218" t="s">
        <v>172</v>
      </c>
      <c r="AT413" s="218" t="s">
        <v>270</v>
      </c>
      <c r="AU413" s="218" t="s">
        <v>80</v>
      </c>
      <c r="AY413" s="20" t="s">
        <v>116</v>
      </c>
      <c r="BE413" s="219">
        <f>IF(N413="základní",J413,0)</f>
        <v>0</v>
      </c>
      <c r="BF413" s="219">
        <f>IF(N413="snížená",J413,0)</f>
        <v>0</v>
      </c>
      <c r="BG413" s="219">
        <f>IF(N413="zákl. přenesená",J413,0)</f>
        <v>0</v>
      </c>
      <c r="BH413" s="219">
        <f>IF(N413="sníž. přenesená",J413,0)</f>
        <v>0</v>
      </c>
      <c r="BI413" s="219">
        <f>IF(N413="nulová",J413,0)</f>
        <v>0</v>
      </c>
      <c r="BJ413" s="20" t="s">
        <v>78</v>
      </c>
      <c r="BK413" s="219">
        <f>ROUND(I413*H413,2)</f>
        <v>0</v>
      </c>
      <c r="BL413" s="20" t="s">
        <v>123</v>
      </c>
      <c r="BM413" s="218" t="s">
        <v>489</v>
      </c>
    </row>
    <row r="414" s="2" customFormat="1" ht="24.15" customHeight="1">
      <c r="A414" s="41"/>
      <c r="B414" s="42"/>
      <c r="C414" s="207" t="s">
        <v>490</v>
      </c>
      <c r="D414" s="207" t="s">
        <v>118</v>
      </c>
      <c r="E414" s="208" t="s">
        <v>491</v>
      </c>
      <c r="F414" s="209" t="s">
        <v>492</v>
      </c>
      <c r="G414" s="210" t="s">
        <v>328</v>
      </c>
      <c r="H414" s="211">
        <v>10</v>
      </c>
      <c r="I414" s="212"/>
      <c r="J414" s="213">
        <f>ROUND(I414*H414,2)</f>
        <v>0</v>
      </c>
      <c r="K414" s="209" t="s">
        <v>122</v>
      </c>
      <c r="L414" s="47"/>
      <c r="M414" s="214" t="s">
        <v>19</v>
      </c>
      <c r="N414" s="215" t="s">
        <v>41</v>
      </c>
      <c r="O414" s="87"/>
      <c r="P414" s="216">
        <f>O414*H414</f>
        <v>0</v>
      </c>
      <c r="Q414" s="216">
        <v>0</v>
      </c>
      <c r="R414" s="216">
        <f>Q414*H414</f>
        <v>0</v>
      </c>
      <c r="S414" s="216">
        <v>0</v>
      </c>
      <c r="T414" s="217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18" t="s">
        <v>123</v>
      </c>
      <c r="AT414" s="218" t="s">
        <v>118</v>
      </c>
      <c r="AU414" s="218" t="s">
        <v>80</v>
      </c>
      <c r="AY414" s="20" t="s">
        <v>116</v>
      </c>
      <c r="BE414" s="219">
        <f>IF(N414="základní",J414,0)</f>
        <v>0</v>
      </c>
      <c r="BF414" s="219">
        <f>IF(N414="snížená",J414,0)</f>
        <v>0</v>
      </c>
      <c r="BG414" s="219">
        <f>IF(N414="zákl. přenesená",J414,0)</f>
        <v>0</v>
      </c>
      <c r="BH414" s="219">
        <f>IF(N414="sníž. přenesená",J414,0)</f>
        <v>0</v>
      </c>
      <c r="BI414" s="219">
        <f>IF(N414="nulová",J414,0)</f>
        <v>0</v>
      </c>
      <c r="BJ414" s="20" t="s">
        <v>78</v>
      </c>
      <c r="BK414" s="219">
        <f>ROUND(I414*H414,2)</f>
        <v>0</v>
      </c>
      <c r="BL414" s="20" t="s">
        <v>123</v>
      </c>
      <c r="BM414" s="218" t="s">
        <v>493</v>
      </c>
    </row>
    <row r="415" s="2" customFormat="1">
      <c r="A415" s="41"/>
      <c r="B415" s="42"/>
      <c r="C415" s="43"/>
      <c r="D415" s="220" t="s">
        <v>125</v>
      </c>
      <c r="E415" s="43"/>
      <c r="F415" s="221" t="s">
        <v>494</v>
      </c>
      <c r="G415" s="43"/>
      <c r="H415" s="43"/>
      <c r="I415" s="222"/>
      <c r="J415" s="43"/>
      <c r="K415" s="43"/>
      <c r="L415" s="47"/>
      <c r="M415" s="223"/>
      <c r="N415" s="224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20" t="s">
        <v>125</v>
      </c>
      <c r="AU415" s="20" t="s">
        <v>80</v>
      </c>
    </row>
    <row r="416" s="13" customFormat="1">
      <c r="A416" s="13"/>
      <c r="B416" s="225"/>
      <c r="C416" s="226"/>
      <c r="D416" s="227" t="s">
        <v>127</v>
      </c>
      <c r="E416" s="228" t="s">
        <v>19</v>
      </c>
      <c r="F416" s="229" t="s">
        <v>495</v>
      </c>
      <c r="G416" s="226"/>
      <c r="H416" s="230">
        <v>10</v>
      </c>
      <c r="I416" s="231"/>
      <c r="J416" s="226"/>
      <c r="K416" s="226"/>
      <c r="L416" s="232"/>
      <c r="M416" s="233"/>
      <c r="N416" s="234"/>
      <c r="O416" s="234"/>
      <c r="P416" s="234"/>
      <c r="Q416" s="234"/>
      <c r="R416" s="234"/>
      <c r="S416" s="234"/>
      <c r="T416" s="235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36" t="s">
        <v>127</v>
      </c>
      <c r="AU416" s="236" t="s">
        <v>80</v>
      </c>
      <c r="AV416" s="13" t="s">
        <v>80</v>
      </c>
      <c r="AW416" s="13" t="s">
        <v>32</v>
      </c>
      <c r="AX416" s="13" t="s">
        <v>70</v>
      </c>
      <c r="AY416" s="236" t="s">
        <v>116</v>
      </c>
    </row>
    <row r="417" s="14" customFormat="1">
      <c r="A417" s="14"/>
      <c r="B417" s="237"/>
      <c r="C417" s="238"/>
      <c r="D417" s="227" t="s">
        <v>127</v>
      </c>
      <c r="E417" s="239" t="s">
        <v>19</v>
      </c>
      <c r="F417" s="240" t="s">
        <v>129</v>
      </c>
      <c r="G417" s="238"/>
      <c r="H417" s="241">
        <v>10</v>
      </c>
      <c r="I417" s="242"/>
      <c r="J417" s="238"/>
      <c r="K417" s="238"/>
      <c r="L417" s="243"/>
      <c r="M417" s="244"/>
      <c r="N417" s="245"/>
      <c r="O417" s="245"/>
      <c r="P417" s="245"/>
      <c r="Q417" s="245"/>
      <c r="R417" s="245"/>
      <c r="S417" s="245"/>
      <c r="T417" s="246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47" t="s">
        <v>127</v>
      </c>
      <c r="AU417" s="247" t="s">
        <v>80</v>
      </c>
      <c r="AV417" s="14" t="s">
        <v>123</v>
      </c>
      <c r="AW417" s="14" t="s">
        <v>32</v>
      </c>
      <c r="AX417" s="14" t="s">
        <v>78</v>
      </c>
      <c r="AY417" s="247" t="s">
        <v>116</v>
      </c>
    </row>
    <row r="418" s="2" customFormat="1" ht="16.5" customHeight="1">
      <c r="A418" s="41"/>
      <c r="B418" s="42"/>
      <c r="C418" s="269" t="s">
        <v>496</v>
      </c>
      <c r="D418" s="269" t="s">
        <v>270</v>
      </c>
      <c r="E418" s="270" t="s">
        <v>497</v>
      </c>
      <c r="F418" s="271" t="s">
        <v>498</v>
      </c>
      <c r="G418" s="272" t="s">
        <v>328</v>
      </c>
      <c r="H418" s="273">
        <v>10</v>
      </c>
      <c r="I418" s="274"/>
      <c r="J418" s="275">
        <f>ROUND(I418*H418,2)</f>
        <v>0</v>
      </c>
      <c r="K418" s="271" t="s">
        <v>122</v>
      </c>
      <c r="L418" s="276"/>
      <c r="M418" s="277" t="s">
        <v>19</v>
      </c>
      <c r="N418" s="278" t="s">
        <v>41</v>
      </c>
      <c r="O418" s="87"/>
      <c r="P418" s="216">
        <f>O418*H418</f>
        <v>0</v>
      </c>
      <c r="Q418" s="216">
        <v>0.0014</v>
      </c>
      <c r="R418" s="216">
        <f>Q418*H418</f>
        <v>0.014</v>
      </c>
      <c r="S418" s="216">
        <v>0</v>
      </c>
      <c r="T418" s="217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18" t="s">
        <v>172</v>
      </c>
      <c r="AT418" s="218" t="s">
        <v>270</v>
      </c>
      <c r="AU418" s="218" t="s">
        <v>80</v>
      </c>
      <c r="AY418" s="20" t="s">
        <v>116</v>
      </c>
      <c r="BE418" s="219">
        <f>IF(N418="základní",J418,0)</f>
        <v>0</v>
      </c>
      <c r="BF418" s="219">
        <f>IF(N418="snížená",J418,0)</f>
        <v>0</v>
      </c>
      <c r="BG418" s="219">
        <f>IF(N418="zákl. přenesená",J418,0)</f>
        <v>0</v>
      </c>
      <c r="BH418" s="219">
        <f>IF(N418="sníž. přenesená",J418,0)</f>
        <v>0</v>
      </c>
      <c r="BI418" s="219">
        <f>IF(N418="nulová",J418,0)</f>
        <v>0</v>
      </c>
      <c r="BJ418" s="20" t="s">
        <v>78</v>
      </c>
      <c r="BK418" s="219">
        <f>ROUND(I418*H418,2)</f>
        <v>0</v>
      </c>
      <c r="BL418" s="20" t="s">
        <v>123</v>
      </c>
      <c r="BM418" s="218" t="s">
        <v>499</v>
      </c>
    </row>
    <row r="419" s="2" customFormat="1" ht="24.15" customHeight="1">
      <c r="A419" s="41"/>
      <c r="B419" s="42"/>
      <c r="C419" s="207" t="s">
        <v>500</v>
      </c>
      <c r="D419" s="207" t="s">
        <v>118</v>
      </c>
      <c r="E419" s="208" t="s">
        <v>501</v>
      </c>
      <c r="F419" s="209" t="s">
        <v>502</v>
      </c>
      <c r="G419" s="210" t="s">
        <v>328</v>
      </c>
      <c r="H419" s="211">
        <v>10</v>
      </c>
      <c r="I419" s="212"/>
      <c r="J419" s="213">
        <f>ROUND(I419*H419,2)</f>
        <v>0</v>
      </c>
      <c r="K419" s="209" t="s">
        <v>122</v>
      </c>
      <c r="L419" s="47"/>
      <c r="M419" s="214" t="s">
        <v>19</v>
      </c>
      <c r="N419" s="215" t="s">
        <v>41</v>
      </c>
      <c r="O419" s="87"/>
      <c r="P419" s="216">
        <f>O419*H419</f>
        <v>0</v>
      </c>
      <c r="Q419" s="216">
        <v>6.9999999999999994E-05</v>
      </c>
      <c r="R419" s="216">
        <f>Q419*H419</f>
        <v>0.00069999999999999988</v>
      </c>
      <c r="S419" s="216">
        <v>0</v>
      </c>
      <c r="T419" s="217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18" t="s">
        <v>123</v>
      </c>
      <c r="AT419" s="218" t="s">
        <v>118</v>
      </c>
      <c r="AU419" s="218" t="s">
        <v>80</v>
      </c>
      <c r="AY419" s="20" t="s">
        <v>116</v>
      </c>
      <c r="BE419" s="219">
        <f>IF(N419="základní",J419,0)</f>
        <v>0</v>
      </c>
      <c r="BF419" s="219">
        <f>IF(N419="snížená",J419,0)</f>
        <v>0</v>
      </c>
      <c r="BG419" s="219">
        <f>IF(N419="zákl. přenesená",J419,0)</f>
        <v>0</v>
      </c>
      <c r="BH419" s="219">
        <f>IF(N419="sníž. přenesená",J419,0)</f>
        <v>0</v>
      </c>
      <c r="BI419" s="219">
        <f>IF(N419="nulová",J419,0)</f>
        <v>0</v>
      </c>
      <c r="BJ419" s="20" t="s">
        <v>78</v>
      </c>
      <c r="BK419" s="219">
        <f>ROUND(I419*H419,2)</f>
        <v>0</v>
      </c>
      <c r="BL419" s="20" t="s">
        <v>123</v>
      </c>
      <c r="BM419" s="218" t="s">
        <v>503</v>
      </c>
    </row>
    <row r="420" s="2" customFormat="1">
      <c r="A420" s="41"/>
      <c r="B420" s="42"/>
      <c r="C420" s="43"/>
      <c r="D420" s="220" t="s">
        <v>125</v>
      </c>
      <c r="E420" s="43"/>
      <c r="F420" s="221" t="s">
        <v>504</v>
      </c>
      <c r="G420" s="43"/>
      <c r="H420" s="43"/>
      <c r="I420" s="222"/>
      <c r="J420" s="43"/>
      <c r="K420" s="43"/>
      <c r="L420" s="47"/>
      <c r="M420" s="223"/>
      <c r="N420" s="224"/>
      <c r="O420" s="87"/>
      <c r="P420" s="87"/>
      <c r="Q420" s="87"/>
      <c r="R420" s="87"/>
      <c r="S420" s="87"/>
      <c r="T420" s="88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T420" s="20" t="s">
        <v>125</v>
      </c>
      <c r="AU420" s="20" t="s">
        <v>80</v>
      </c>
    </row>
    <row r="421" s="13" customFormat="1">
      <c r="A421" s="13"/>
      <c r="B421" s="225"/>
      <c r="C421" s="226"/>
      <c r="D421" s="227" t="s">
        <v>127</v>
      </c>
      <c r="E421" s="228" t="s">
        <v>19</v>
      </c>
      <c r="F421" s="229" t="s">
        <v>485</v>
      </c>
      <c r="G421" s="226"/>
      <c r="H421" s="230">
        <v>10</v>
      </c>
      <c r="I421" s="231"/>
      <c r="J421" s="226"/>
      <c r="K421" s="226"/>
      <c r="L421" s="232"/>
      <c r="M421" s="233"/>
      <c r="N421" s="234"/>
      <c r="O421" s="234"/>
      <c r="P421" s="234"/>
      <c r="Q421" s="234"/>
      <c r="R421" s="234"/>
      <c r="S421" s="234"/>
      <c r="T421" s="235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36" t="s">
        <v>127</v>
      </c>
      <c r="AU421" s="236" t="s">
        <v>80</v>
      </c>
      <c r="AV421" s="13" t="s">
        <v>80</v>
      </c>
      <c r="AW421" s="13" t="s">
        <v>32</v>
      </c>
      <c r="AX421" s="13" t="s">
        <v>70</v>
      </c>
      <c r="AY421" s="236" t="s">
        <v>116</v>
      </c>
    </row>
    <row r="422" s="14" customFormat="1">
      <c r="A422" s="14"/>
      <c r="B422" s="237"/>
      <c r="C422" s="238"/>
      <c r="D422" s="227" t="s">
        <v>127</v>
      </c>
      <c r="E422" s="239" t="s">
        <v>19</v>
      </c>
      <c r="F422" s="240" t="s">
        <v>129</v>
      </c>
      <c r="G422" s="238"/>
      <c r="H422" s="241">
        <v>10</v>
      </c>
      <c r="I422" s="242"/>
      <c r="J422" s="238"/>
      <c r="K422" s="238"/>
      <c r="L422" s="243"/>
      <c r="M422" s="244"/>
      <c r="N422" s="245"/>
      <c r="O422" s="245"/>
      <c r="P422" s="245"/>
      <c r="Q422" s="245"/>
      <c r="R422" s="245"/>
      <c r="S422" s="245"/>
      <c r="T422" s="246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47" t="s">
        <v>127</v>
      </c>
      <c r="AU422" s="247" t="s">
        <v>80</v>
      </c>
      <c r="AV422" s="14" t="s">
        <v>123</v>
      </c>
      <c r="AW422" s="14" t="s">
        <v>32</v>
      </c>
      <c r="AX422" s="14" t="s">
        <v>78</v>
      </c>
      <c r="AY422" s="247" t="s">
        <v>116</v>
      </c>
    </row>
    <row r="423" s="2" customFormat="1" ht="16.5" customHeight="1">
      <c r="A423" s="41"/>
      <c r="B423" s="42"/>
      <c r="C423" s="269" t="s">
        <v>366</v>
      </c>
      <c r="D423" s="269" t="s">
        <v>270</v>
      </c>
      <c r="E423" s="270" t="s">
        <v>505</v>
      </c>
      <c r="F423" s="271" t="s">
        <v>506</v>
      </c>
      <c r="G423" s="272" t="s">
        <v>328</v>
      </c>
      <c r="H423" s="273">
        <v>10</v>
      </c>
      <c r="I423" s="274"/>
      <c r="J423" s="275">
        <f>ROUND(I423*H423,2)</f>
        <v>0</v>
      </c>
      <c r="K423" s="271" t="s">
        <v>122</v>
      </c>
      <c r="L423" s="276"/>
      <c r="M423" s="277" t="s">
        <v>19</v>
      </c>
      <c r="N423" s="278" t="s">
        <v>41</v>
      </c>
      <c r="O423" s="87"/>
      <c r="P423" s="216">
        <f>O423*H423</f>
        <v>0</v>
      </c>
      <c r="Q423" s="216">
        <v>0.0038</v>
      </c>
      <c r="R423" s="216">
        <f>Q423*H423</f>
        <v>0.037999999999999999</v>
      </c>
      <c r="S423" s="216">
        <v>0</v>
      </c>
      <c r="T423" s="217">
        <f>S423*H423</f>
        <v>0</v>
      </c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R423" s="218" t="s">
        <v>172</v>
      </c>
      <c r="AT423" s="218" t="s">
        <v>270</v>
      </c>
      <c r="AU423" s="218" t="s">
        <v>80</v>
      </c>
      <c r="AY423" s="20" t="s">
        <v>116</v>
      </c>
      <c r="BE423" s="219">
        <f>IF(N423="základní",J423,0)</f>
        <v>0</v>
      </c>
      <c r="BF423" s="219">
        <f>IF(N423="snížená",J423,0)</f>
        <v>0</v>
      </c>
      <c r="BG423" s="219">
        <f>IF(N423="zákl. přenesená",J423,0)</f>
        <v>0</v>
      </c>
      <c r="BH423" s="219">
        <f>IF(N423="sníž. přenesená",J423,0)</f>
        <v>0</v>
      </c>
      <c r="BI423" s="219">
        <f>IF(N423="nulová",J423,0)</f>
        <v>0</v>
      </c>
      <c r="BJ423" s="20" t="s">
        <v>78</v>
      </c>
      <c r="BK423" s="219">
        <f>ROUND(I423*H423,2)</f>
        <v>0</v>
      </c>
      <c r="BL423" s="20" t="s">
        <v>123</v>
      </c>
      <c r="BM423" s="218" t="s">
        <v>507</v>
      </c>
    </row>
    <row r="424" s="2" customFormat="1" ht="21.75" customHeight="1">
      <c r="A424" s="41"/>
      <c r="B424" s="42"/>
      <c r="C424" s="207" t="s">
        <v>508</v>
      </c>
      <c r="D424" s="207" t="s">
        <v>118</v>
      </c>
      <c r="E424" s="208" t="s">
        <v>509</v>
      </c>
      <c r="F424" s="209" t="s">
        <v>510</v>
      </c>
      <c r="G424" s="210" t="s">
        <v>195</v>
      </c>
      <c r="H424" s="211">
        <v>4.9740000000000002</v>
      </c>
      <c r="I424" s="212"/>
      <c r="J424" s="213">
        <f>ROUND(I424*H424,2)</f>
        <v>0</v>
      </c>
      <c r="K424" s="209" t="s">
        <v>122</v>
      </c>
      <c r="L424" s="47"/>
      <c r="M424" s="214" t="s">
        <v>19</v>
      </c>
      <c r="N424" s="215" t="s">
        <v>41</v>
      </c>
      <c r="O424" s="87"/>
      <c r="P424" s="216">
        <f>O424*H424</f>
        <v>0</v>
      </c>
      <c r="Q424" s="216">
        <v>0</v>
      </c>
      <c r="R424" s="216">
        <f>Q424*H424</f>
        <v>0</v>
      </c>
      <c r="S424" s="216">
        <v>0.59999999999999998</v>
      </c>
      <c r="T424" s="217">
        <f>S424*H424</f>
        <v>2.9843999999999999</v>
      </c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R424" s="218" t="s">
        <v>123</v>
      </c>
      <c r="AT424" s="218" t="s">
        <v>118</v>
      </c>
      <c r="AU424" s="218" t="s">
        <v>80</v>
      </c>
      <c r="AY424" s="20" t="s">
        <v>116</v>
      </c>
      <c r="BE424" s="219">
        <f>IF(N424="základní",J424,0)</f>
        <v>0</v>
      </c>
      <c r="BF424" s="219">
        <f>IF(N424="snížená",J424,0)</f>
        <v>0</v>
      </c>
      <c r="BG424" s="219">
        <f>IF(N424="zákl. přenesená",J424,0)</f>
        <v>0</v>
      </c>
      <c r="BH424" s="219">
        <f>IF(N424="sníž. přenesená",J424,0)</f>
        <v>0</v>
      </c>
      <c r="BI424" s="219">
        <f>IF(N424="nulová",J424,0)</f>
        <v>0</v>
      </c>
      <c r="BJ424" s="20" t="s">
        <v>78</v>
      </c>
      <c r="BK424" s="219">
        <f>ROUND(I424*H424,2)</f>
        <v>0</v>
      </c>
      <c r="BL424" s="20" t="s">
        <v>123</v>
      </c>
      <c r="BM424" s="218" t="s">
        <v>511</v>
      </c>
    </row>
    <row r="425" s="2" customFormat="1">
      <c r="A425" s="41"/>
      <c r="B425" s="42"/>
      <c r="C425" s="43"/>
      <c r="D425" s="220" t="s">
        <v>125</v>
      </c>
      <c r="E425" s="43"/>
      <c r="F425" s="221" t="s">
        <v>512</v>
      </c>
      <c r="G425" s="43"/>
      <c r="H425" s="43"/>
      <c r="I425" s="222"/>
      <c r="J425" s="43"/>
      <c r="K425" s="43"/>
      <c r="L425" s="47"/>
      <c r="M425" s="223"/>
      <c r="N425" s="224"/>
      <c r="O425" s="87"/>
      <c r="P425" s="87"/>
      <c r="Q425" s="87"/>
      <c r="R425" s="87"/>
      <c r="S425" s="87"/>
      <c r="T425" s="88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T425" s="20" t="s">
        <v>125</v>
      </c>
      <c r="AU425" s="20" t="s">
        <v>80</v>
      </c>
    </row>
    <row r="426" s="13" customFormat="1">
      <c r="A426" s="13"/>
      <c r="B426" s="225"/>
      <c r="C426" s="226"/>
      <c r="D426" s="227" t="s">
        <v>127</v>
      </c>
      <c r="E426" s="228" t="s">
        <v>19</v>
      </c>
      <c r="F426" s="229" t="s">
        <v>351</v>
      </c>
      <c r="G426" s="226"/>
      <c r="H426" s="230">
        <v>0.45000000000000001</v>
      </c>
      <c r="I426" s="231"/>
      <c r="J426" s="226"/>
      <c r="K426" s="226"/>
      <c r="L426" s="232"/>
      <c r="M426" s="233"/>
      <c r="N426" s="234"/>
      <c r="O426" s="234"/>
      <c r="P426" s="234"/>
      <c r="Q426" s="234"/>
      <c r="R426" s="234"/>
      <c r="S426" s="234"/>
      <c r="T426" s="235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36" t="s">
        <v>127</v>
      </c>
      <c r="AU426" s="236" t="s">
        <v>80</v>
      </c>
      <c r="AV426" s="13" t="s">
        <v>80</v>
      </c>
      <c r="AW426" s="13" t="s">
        <v>32</v>
      </c>
      <c r="AX426" s="13" t="s">
        <v>70</v>
      </c>
      <c r="AY426" s="236" t="s">
        <v>116</v>
      </c>
    </row>
    <row r="427" s="13" customFormat="1">
      <c r="A427" s="13"/>
      <c r="B427" s="225"/>
      <c r="C427" s="226"/>
      <c r="D427" s="227" t="s">
        <v>127</v>
      </c>
      <c r="E427" s="228" t="s">
        <v>19</v>
      </c>
      <c r="F427" s="229" t="s">
        <v>513</v>
      </c>
      <c r="G427" s="226"/>
      <c r="H427" s="230">
        <v>4.524</v>
      </c>
      <c r="I427" s="231"/>
      <c r="J427" s="226"/>
      <c r="K427" s="226"/>
      <c r="L427" s="232"/>
      <c r="M427" s="233"/>
      <c r="N427" s="234"/>
      <c r="O427" s="234"/>
      <c r="P427" s="234"/>
      <c r="Q427" s="234"/>
      <c r="R427" s="234"/>
      <c r="S427" s="234"/>
      <c r="T427" s="235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36" t="s">
        <v>127</v>
      </c>
      <c r="AU427" s="236" t="s">
        <v>80</v>
      </c>
      <c r="AV427" s="13" t="s">
        <v>80</v>
      </c>
      <c r="AW427" s="13" t="s">
        <v>32</v>
      </c>
      <c r="AX427" s="13" t="s">
        <v>70</v>
      </c>
      <c r="AY427" s="236" t="s">
        <v>116</v>
      </c>
    </row>
    <row r="428" s="14" customFormat="1">
      <c r="A428" s="14"/>
      <c r="B428" s="237"/>
      <c r="C428" s="238"/>
      <c r="D428" s="227" t="s">
        <v>127</v>
      </c>
      <c r="E428" s="239" t="s">
        <v>19</v>
      </c>
      <c r="F428" s="240" t="s">
        <v>129</v>
      </c>
      <c r="G428" s="238"/>
      <c r="H428" s="241">
        <v>4.9740000000000002</v>
      </c>
      <c r="I428" s="242"/>
      <c r="J428" s="238"/>
      <c r="K428" s="238"/>
      <c r="L428" s="243"/>
      <c r="M428" s="244"/>
      <c r="N428" s="245"/>
      <c r="O428" s="245"/>
      <c r="P428" s="245"/>
      <c r="Q428" s="245"/>
      <c r="R428" s="245"/>
      <c r="S428" s="245"/>
      <c r="T428" s="246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47" t="s">
        <v>127</v>
      </c>
      <c r="AU428" s="247" t="s">
        <v>80</v>
      </c>
      <c r="AV428" s="14" t="s">
        <v>123</v>
      </c>
      <c r="AW428" s="14" t="s">
        <v>32</v>
      </c>
      <c r="AX428" s="14" t="s">
        <v>78</v>
      </c>
      <c r="AY428" s="247" t="s">
        <v>116</v>
      </c>
    </row>
    <row r="429" s="2" customFormat="1" ht="16.5" customHeight="1">
      <c r="A429" s="41"/>
      <c r="B429" s="42"/>
      <c r="C429" s="207" t="s">
        <v>514</v>
      </c>
      <c r="D429" s="207" t="s">
        <v>118</v>
      </c>
      <c r="E429" s="208" t="s">
        <v>515</v>
      </c>
      <c r="F429" s="209" t="s">
        <v>516</v>
      </c>
      <c r="G429" s="210" t="s">
        <v>161</v>
      </c>
      <c r="H429" s="211">
        <v>93.700000000000003</v>
      </c>
      <c r="I429" s="212"/>
      <c r="J429" s="213">
        <f>ROUND(I429*H429,2)</f>
        <v>0</v>
      </c>
      <c r="K429" s="209" t="s">
        <v>122</v>
      </c>
      <c r="L429" s="47"/>
      <c r="M429" s="214" t="s">
        <v>19</v>
      </c>
      <c r="N429" s="215" t="s">
        <v>41</v>
      </c>
      <c r="O429" s="87"/>
      <c r="P429" s="216">
        <f>O429*H429</f>
        <v>0</v>
      </c>
      <c r="Q429" s="216">
        <v>0</v>
      </c>
      <c r="R429" s="216">
        <f>Q429*H429</f>
        <v>0</v>
      </c>
      <c r="S429" s="216">
        <v>0</v>
      </c>
      <c r="T429" s="217">
        <f>S429*H429</f>
        <v>0</v>
      </c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R429" s="218" t="s">
        <v>123</v>
      </c>
      <c r="AT429" s="218" t="s">
        <v>118</v>
      </c>
      <c r="AU429" s="218" t="s">
        <v>80</v>
      </c>
      <c r="AY429" s="20" t="s">
        <v>116</v>
      </c>
      <c r="BE429" s="219">
        <f>IF(N429="základní",J429,0)</f>
        <v>0</v>
      </c>
      <c r="BF429" s="219">
        <f>IF(N429="snížená",J429,0)</f>
        <v>0</v>
      </c>
      <c r="BG429" s="219">
        <f>IF(N429="zákl. přenesená",J429,0)</f>
        <v>0</v>
      </c>
      <c r="BH429" s="219">
        <f>IF(N429="sníž. přenesená",J429,0)</f>
        <v>0</v>
      </c>
      <c r="BI429" s="219">
        <f>IF(N429="nulová",J429,0)</f>
        <v>0</v>
      </c>
      <c r="BJ429" s="20" t="s">
        <v>78</v>
      </c>
      <c r="BK429" s="219">
        <f>ROUND(I429*H429,2)</f>
        <v>0</v>
      </c>
      <c r="BL429" s="20" t="s">
        <v>123</v>
      </c>
      <c r="BM429" s="218" t="s">
        <v>517</v>
      </c>
    </row>
    <row r="430" s="2" customFormat="1">
      <c r="A430" s="41"/>
      <c r="B430" s="42"/>
      <c r="C430" s="43"/>
      <c r="D430" s="220" t="s">
        <v>125</v>
      </c>
      <c r="E430" s="43"/>
      <c r="F430" s="221" t="s">
        <v>518</v>
      </c>
      <c r="G430" s="43"/>
      <c r="H430" s="43"/>
      <c r="I430" s="222"/>
      <c r="J430" s="43"/>
      <c r="K430" s="43"/>
      <c r="L430" s="47"/>
      <c r="M430" s="223"/>
      <c r="N430" s="224"/>
      <c r="O430" s="87"/>
      <c r="P430" s="87"/>
      <c r="Q430" s="87"/>
      <c r="R430" s="87"/>
      <c r="S430" s="87"/>
      <c r="T430" s="88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T430" s="20" t="s">
        <v>125</v>
      </c>
      <c r="AU430" s="20" t="s">
        <v>80</v>
      </c>
    </row>
    <row r="431" s="15" customFormat="1">
      <c r="A431" s="15"/>
      <c r="B431" s="248"/>
      <c r="C431" s="249"/>
      <c r="D431" s="227" t="s">
        <v>127</v>
      </c>
      <c r="E431" s="250" t="s">
        <v>19</v>
      </c>
      <c r="F431" s="251" t="s">
        <v>519</v>
      </c>
      <c r="G431" s="249"/>
      <c r="H431" s="250" t="s">
        <v>19</v>
      </c>
      <c r="I431" s="252"/>
      <c r="J431" s="249"/>
      <c r="K431" s="249"/>
      <c r="L431" s="253"/>
      <c r="M431" s="254"/>
      <c r="N431" s="255"/>
      <c r="O431" s="255"/>
      <c r="P431" s="255"/>
      <c r="Q431" s="255"/>
      <c r="R431" s="255"/>
      <c r="S431" s="255"/>
      <c r="T431" s="256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257" t="s">
        <v>127</v>
      </c>
      <c r="AU431" s="257" t="s">
        <v>80</v>
      </c>
      <c r="AV431" s="15" t="s">
        <v>78</v>
      </c>
      <c r="AW431" s="15" t="s">
        <v>32</v>
      </c>
      <c r="AX431" s="15" t="s">
        <v>70</v>
      </c>
      <c r="AY431" s="257" t="s">
        <v>116</v>
      </c>
    </row>
    <row r="432" s="13" customFormat="1">
      <c r="A432" s="13"/>
      <c r="B432" s="225"/>
      <c r="C432" s="226"/>
      <c r="D432" s="227" t="s">
        <v>127</v>
      </c>
      <c r="E432" s="228" t="s">
        <v>19</v>
      </c>
      <c r="F432" s="229" t="s">
        <v>318</v>
      </c>
      <c r="G432" s="226"/>
      <c r="H432" s="230">
        <v>93.700000000000003</v>
      </c>
      <c r="I432" s="231"/>
      <c r="J432" s="226"/>
      <c r="K432" s="226"/>
      <c r="L432" s="232"/>
      <c r="M432" s="233"/>
      <c r="N432" s="234"/>
      <c r="O432" s="234"/>
      <c r="P432" s="234"/>
      <c r="Q432" s="234"/>
      <c r="R432" s="234"/>
      <c r="S432" s="234"/>
      <c r="T432" s="235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36" t="s">
        <v>127</v>
      </c>
      <c r="AU432" s="236" t="s">
        <v>80</v>
      </c>
      <c r="AV432" s="13" t="s">
        <v>80</v>
      </c>
      <c r="AW432" s="13" t="s">
        <v>32</v>
      </c>
      <c r="AX432" s="13" t="s">
        <v>70</v>
      </c>
      <c r="AY432" s="236" t="s">
        <v>116</v>
      </c>
    </row>
    <row r="433" s="14" customFormat="1">
      <c r="A433" s="14"/>
      <c r="B433" s="237"/>
      <c r="C433" s="238"/>
      <c r="D433" s="227" t="s">
        <v>127</v>
      </c>
      <c r="E433" s="239" t="s">
        <v>19</v>
      </c>
      <c r="F433" s="240" t="s">
        <v>129</v>
      </c>
      <c r="G433" s="238"/>
      <c r="H433" s="241">
        <v>93.700000000000003</v>
      </c>
      <c r="I433" s="242"/>
      <c r="J433" s="238"/>
      <c r="K433" s="238"/>
      <c r="L433" s="243"/>
      <c r="M433" s="244"/>
      <c r="N433" s="245"/>
      <c r="O433" s="245"/>
      <c r="P433" s="245"/>
      <c r="Q433" s="245"/>
      <c r="R433" s="245"/>
      <c r="S433" s="245"/>
      <c r="T433" s="246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47" t="s">
        <v>127</v>
      </c>
      <c r="AU433" s="247" t="s">
        <v>80</v>
      </c>
      <c r="AV433" s="14" t="s">
        <v>123</v>
      </c>
      <c r="AW433" s="14" t="s">
        <v>32</v>
      </c>
      <c r="AX433" s="14" t="s">
        <v>78</v>
      </c>
      <c r="AY433" s="247" t="s">
        <v>116</v>
      </c>
    </row>
    <row r="434" s="2" customFormat="1" ht="16.5" customHeight="1">
      <c r="A434" s="41"/>
      <c r="B434" s="42"/>
      <c r="C434" s="207" t="s">
        <v>520</v>
      </c>
      <c r="D434" s="207" t="s">
        <v>118</v>
      </c>
      <c r="E434" s="208" t="s">
        <v>521</v>
      </c>
      <c r="F434" s="209" t="s">
        <v>522</v>
      </c>
      <c r="G434" s="210" t="s">
        <v>328</v>
      </c>
      <c r="H434" s="211">
        <v>2</v>
      </c>
      <c r="I434" s="212"/>
      <c r="J434" s="213">
        <f>ROUND(I434*H434,2)</f>
        <v>0</v>
      </c>
      <c r="K434" s="209" t="s">
        <v>122</v>
      </c>
      <c r="L434" s="47"/>
      <c r="M434" s="214" t="s">
        <v>19</v>
      </c>
      <c r="N434" s="215" t="s">
        <v>41</v>
      </c>
      <c r="O434" s="87"/>
      <c r="P434" s="216">
        <f>O434*H434</f>
        <v>0</v>
      </c>
      <c r="Q434" s="216">
        <v>0.41947800000000002</v>
      </c>
      <c r="R434" s="216">
        <f>Q434*H434</f>
        <v>0.83895600000000004</v>
      </c>
      <c r="S434" s="216">
        <v>0</v>
      </c>
      <c r="T434" s="217">
        <f>S434*H434</f>
        <v>0</v>
      </c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R434" s="218" t="s">
        <v>123</v>
      </c>
      <c r="AT434" s="218" t="s">
        <v>118</v>
      </c>
      <c r="AU434" s="218" t="s">
        <v>80</v>
      </c>
      <c r="AY434" s="20" t="s">
        <v>116</v>
      </c>
      <c r="BE434" s="219">
        <f>IF(N434="základní",J434,0)</f>
        <v>0</v>
      </c>
      <c r="BF434" s="219">
        <f>IF(N434="snížená",J434,0)</f>
        <v>0</v>
      </c>
      <c r="BG434" s="219">
        <f>IF(N434="zákl. přenesená",J434,0)</f>
        <v>0</v>
      </c>
      <c r="BH434" s="219">
        <f>IF(N434="sníž. přenesená",J434,0)</f>
        <v>0</v>
      </c>
      <c r="BI434" s="219">
        <f>IF(N434="nulová",J434,0)</f>
        <v>0</v>
      </c>
      <c r="BJ434" s="20" t="s">
        <v>78</v>
      </c>
      <c r="BK434" s="219">
        <f>ROUND(I434*H434,2)</f>
        <v>0</v>
      </c>
      <c r="BL434" s="20" t="s">
        <v>123</v>
      </c>
      <c r="BM434" s="218" t="s">
        <v>523</v>
      </c>
    </row>
    <row r="435" s="2" customFormat="1">
      <c r="A435" s="41"/>
      <c r="B435" s="42"/>
      <c r="C435" s="43"/>
      <c r="D435" s="220" t="s">
        <v>125</v>
      </c>
      <c r="E435" s="43"/>
      <c r="F435" s="221" t="s">
        <v>524</v>
      </c>
      <c r="G435" s="43"/>
      <c r="H435" s="43"/>
      <c r="I435" s="222"/>
      <c r="J435" s="43"/>
      <c r="K435" s="43"/>
      <c r="L435" s="47"/>
      <c r="M435" s="223"/>
      <c r="N435" s="224"/>
      <c r="O435" s="87"/>
      <c r="P435" s="87"/>
      <c r="Q435" s="87"/>
      <c r="R435" s="87"/>
      <c r="S435" s="87"/>
      <c r="T435" s="88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T435" s="20" t="s">
        <v>125</v>
      </c>
      <c r="AU435" s="20" t="s">
        <v>80</v>
      </c>
    </row>
    <row r="436" s="13" customFormat="1">
      <c r="A436" s="13"/>
      <c r="B436" s="225"/>
      <c r="C436" s="226"/>
      <c r="D436" s="227" t="s">
        <v>127</v>
      </c>
      <c r="E436" s="228" t="s">
        <v>19</v>
      </c>
      <c r="F436" s="229" t="s">
        <v>525</v>
      </c>
      <c r="G436" s="226"/>
      <c r="H436" s="230">
        <v>1</v>
      </c>
      <c r="I436" s="231"/>
      <c r="J436" s="226"/>
      <c r="K436" s="226"/>
      <c r="L436" s="232"/>
      <c r="M436" s="233"/>
      <c r="N436" s="234"/>
      <c r="O436" s="234"/>
      <c r="P436" s="234"/>
      <c r="Q436" s="234"/>
      <c r="R436" s="234"/>
      <c r="S436" s="234"/>
      <c r="T436" s="235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36" t="s">
        <v>127</v>
      </c>
      <c r="AU436" s="236" t="s">
        <v>80</v>
      </c>
      <c r="AV436" s="13" t="s">
        <v>80</v>
      </c>
      <c r="AW436" s="13" t="s">
        <v>32</v>
      </c>
      <c r="AX436" s="13" t="s">
        <v>70</v>
      </c>
      <c r="AY436" s="236" t="s">
        <v>116</v>
      </c>
    </row>
    <row r="437" s="13" customFormat="1">
      <c r="A437" s="13"/>
      <c r="B437" s="225"/>
      <c r="C437" s="226"/>
      <c r="D437" s="227" t="s">
        <v>127</v>
      </c>
      <c r="E437" s="228" t="s">
        <v>19</v>
      </c>
      <c r="F437" s="229" t="s">
        <v>526</v>
      </c>
      <c r="G437" s="226"/>
      <c r="H437" s="230">
        <v>1</v>
      </c>
      <c r="I437" s="231"/>
      <c r="J437" s="226"/>
      <c r="K437" s="226"/>
      <c r="L437" s="232"/>
      <c r="M437" s="233"/>
      <c r="N437" s="234"/>
      <c r="O437" s="234"/>
      <c r="P437" s="234"/>
      <c r="Q437" s="234"/>
      <c r="R437" s="234"/>
      <c r="S437" s="234"/>
      <c r="T437" s="235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36" t="s">
        <v>127</v>
      </c>
      <c r="AU437" s="236" t="s">
        <v>80</v>
      </c>
      <c r="AV437" s="13" t="s">
        <v>80</v>
      </c>
      <c r="AW437" s="13" t="s">
        <v>32</v>
      </c>
      <c r="AX437" s="13" t="s">
        <v>70</v>
      </c>
      <c r="AY437" s="236" t="s">
        <v>116</v>
      </c>
    </row>
    <row r="438" s="14" customFormat="1">
      <c r="A438" s="14"/>
      <c r="B438" s="237"/>
      <c r="C438" s="238"/>
      <c r="D438" s="227" t="s">
        <v>127</v>
      </c>
      <c r="E438" s="239" t="s">
        <v>19</v>
      </c>
      <c r="F438" s="240" t="s">
        <v>129</v>
      </c>
      <c r="G438" s="238"/>
      <c r="H438" s="241">
        <v>2</v>
      </c>
      <c r="I438" s="242"/>
      <c r="J438" s="238"/>
      <c r="K438" s="238"/>
      <c r="L438" s="243"/>
      <c r="M438" s="244"/>
      <c r="N438" s="245"/>
      <c r="O438" s="245"/>
      <c r="P438" s="245"/>
      <c r="Q438" s="245"/>
      <c r="R438" s="245"/>
      <c r="S438" s="245"/>
      <c r="T438" s="246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47" t="s">
        <v>127</v>
      </c>
      <c r="AU438" s="247" t="s">
        <v>80</v>
      </c>
      <c r="AV438" s="14" t="s">
        <v>123</v>
      </c>
      <c r="AW438" s="14" t="s">
        <v>32</v>
      </c>
      <c r="AX438" s="14" t="s">
        <v>78</v>
      </c>
      <c r="AY438" s="247" t="s">
        <v>116</v>
      </c>
    </row>
    <row r="439" s="2" customFormat="1" ht="16.5" customHeight="1">
      <c r="A439" s="41"/>
      <c r="B439" s="42"/>
      <c r="C439" s="269" t="s">
        <v>527</v>
      </c>
      <c r="D439" s="269" t="s">
        <v>270</v>
      </c>
      <c r="E439" s="270" t="s">
        <v>528</v>
      </c>
      <c r="F439" s="271" t="s">
        <v>529</v>
      </c>
      <c r="G439" s="272" t="s">
        <v>328</v>
      </c>
      <c r="H439" s="273">
        <v>2</v>
      </c>
      <c r="I439" s="274"/>
      <c r="J439" s="275">
        <f>ROUND(I439*H439,2)</f>
        <v>0</v>
      </c>
      <c r="K439" s="271" t="s">
        <v>122</v>
      </c>
      <c r="L439" s="276"/>
      <c r="M439" s="277" t="s">
        <v>19</v>
      </c>
      <c r="N439" s="278" t="s">
        <v>41</v>
      </c>
      <c r="O439" s="87"/>
      <c r="P439" s="216">
        <f>O439*H439</f>
        <v>0</v>
      </c>
      <c r="Q439" s="216">
        <v>1.27</v>
      </c>
      <c r="R439" s="216">
        <f>Q439*H439</f>
        <v>2.54</v>
      </c>
      <c r="S439" s="216">
        <v>0</v>
      </c>
      <c r="T439" s="217">
        <f>S439*H439</f>
        <v>0</v>
      </c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R439" s="218" t="s">
        <v>172</v>
      </c>
      <c r="AT439" s="218" t="s">
        <v>270</v>
      </c>
      <c r="AU439" s="218" t="s">
        <v>80</v>
      </c>
      <c r="AY439" s="20" t="s">
        <v>116</v>
      </c>
      <c r="BE439" s="219">
        <f>IF(N439="základní",J439,0)</f>
        <v>0</v>
      </c>
      <c r="BF439" s="219">
        <f>IF(N439="snížená",J439,0)</f>
        <v>0</v>
      </c>
      <c r="BG439" s="219">
        <f>IF(N439="zákl. přenesená",J439,0)</f>
        <v>0</v>
      </c>
      <c r="BH439" s="219">
        <f>IF(N439="sníž. přenesená",J439,0)</f>
        <v>0</v>
      </c>
      <c r="BI439" s="219">
        <f>IF(N439="nulová",J439,0)</f>
        <v>0</v>
      </c>
      <c r="BJ439" s="20" t="s">
        <v>78</v>
      </c>
      <c r="BK439" s="219">
        <f>ROUND(I439*H439,2)</f>
        <v>0</v>
      </c>
      <c r="BL439" s="20" t="s">
        <v>123</v>
      </c>
      <c r="BM439" s="218" t="s">
        <v>530</v>
      </c>
    </row>
    <row r="440" s="13" customFormat="1">
      <c r="A440" s="13"/>
      <c r="B440" s="225"/>
      <c r="C440" s="226"/>
      <c r="D440" s="227" t="s">
        <v>127</v>
      </c>
      <c r="E440" s="228" t="s">
        <v>19</v>
      </c>
      <c r="F440" s="229" t="s">
        <v>525</v>
      </c>
      <c r="G440" s="226"/>
      <c r="H440" s="230">
        <v>1</v>
      </c>
      <c r="I440" s="231"/>
      <c r="J440" s="226"/>
      <c r="K440" s="226"/>
      <c r="L440" s="232"/>
      <c r="M440" s="233"/>
      <c r="N440" s="234"/>
      <c r="O440" s="234"/>
      <c r="P440" s="234"/>
      <c r="Q440" s="234"/>
      <c r="R440" s="234"/>
      <c r="S440" s="234"/>
      <c r="T440" s="235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36" t="s">
        <v>127</v>
      </c>
      <c r="AU440" s="236" t="s">
        <v>80</v>
      </c>
      <c r="AV440" s="13" t="s">
        <v>80</v>
      </c>
      <c r="AW440" s="13" t="s">
        <v>32</v>
      </c>
      <c r="AX440" s="13" t="s">
        <v>70</v>
      </c>
      <c r="AY440" s="236" t="s">
        <v>116</v>
      </c>
    </row>
    <row r="441" s="13" customFormat="1">
      <c r="A441" s="13"/>
      <c r="B441" s="225"/>
      <c r="C441" s="226"/>
      <c r="D441" s="227" t="s">
        <v>127</v>
      </c>
      <c r="E441" s="228" t="s">
        <v>19</v>
      </c>
      <c r="F441" s="229" t="s">
        <v>526</v>
      </c>
      <c r="G441" s="226"/>
      <c r="H441" s="230">
        <v>1</v>
      </c>
      <c r="I441" s="231"/>
      <c r="J441" s="226"/>
      <c r="K441" s="226"/>
      <c r="L441" s="232"/>
      <c r="M441" s="233"/>
      <c r="N441" s="234"/>
      <c r="O441" s="234"/>
      <c r="P441" s="234"/>
      <c r="Q441" s="234"/>
      <c r="R441" s="234"/>
      <c r="S441" s="234"/>
      <c r="T441" s="235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36" t="s">
        <v>127</v>
      </c>
      <c r="AU441" s="236" t="s">
        <v>80</v>
      </c>
      <c r="AV441" s="13" t="s">
        <v>80</v>
      </c>
      <c r="AW441" s="13" t="s">
        <v>32</v>
      </c>
      <c r="AX441" s="13" t="s">
        <v>70</v>
      </c>
      <c r="AY441" s="236" t="s">
        <v>116</v>
      </c>
    </row>
    <row r="442" s="14" customFormat="1">
      <c r="A442" s="14"/>
      <c r="B442" s="237"/>
      <c r="C442" s="238"/>
      <c r="D442" s="227" t="s">
        <v>127</v>
      </c>
      <c r="E442" s="239" t="s">
        <v>19</v>
      </c>
      <c r="F442" s="240" t="s">
        <v>129</v>
      </c>
      <c r="G442" s="238"/>
      <c r="H442" s="241">
        <v>2</v>
      </c>
      <c r="I442" s="242"/>
      <c r="J442" s="238"/>
      <c r="K442" s="238"/>
      <c r="L442" s="243"/>
      <c r="M442" s="244"/>
      <c r="N442" s="245"/>
      <c r="O442" s="245"/>
      <c r="P442" s="245"/>
      <c r="Q442" s="245"/>
      <c r="R442" s="245"/>
      <c r="S442" s="245"/>
      <c r="T442" s="246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47" t="s">
        <v>127</v>
      </c>
      <c r="AU442" s="247" t="s">
        <v>80</v>
      </c>
      <c r="AV442" s="14" t="s">
        <v>123</v>
      </c>
      <c r="AW442" s="14" t="s">
        <v>32</v>
      </c>
      <c r="AX442" s="14" t="s">
        <v>78</v>
      </c>
      <c r="AY442" s="247" t="s">
        <v>116</v>
      </c>
    </row>
    <row r="443" s="2" customFormat="1" ht="16.5" customHeight="1">
      <c r="A443" s="41"/>
      <c r="B443" s="42"/>
      <c r="C443" s="269" t="s">
        <v>531</v>
      </c>
      <c r="D443" s="269" t="s">
        <v>270</v>
      </c>
      <c r="E443" s="270" t="s">
        <v>532</v>
      </c>
      <c r="F443" s="271" t="s">
        <v>533</v>
      </c>
      <c r="G443" s="272" t="s">
        <v>328</v>
      </c>
      <c r="H443" s="273">
        <v>4</v>
      </c>
      <c r="I443" s="274"/>
      <c r="J443" s="275">
        <f>ROUND(I443*H443,2)</f>
        <v>0</v>
      </c>
      <c r="K443" s="271" t="s">
        <v>122</v>
      </c>
      <c r="L443" s="276"/>
      <c r="M443" s="277" t="s">
        <v>19</v>
      </c>
      <c r="N443" s="278" t="s">
        <v>41</v>
      </c>
      <c r="O443" s="87"/>
      <c r="P443" s="216">
        <f>O443*H443</f>
        <v>0</v>
      </c>
      <c r="Q443" s="216">
        <v>0.002</v>
      </c>
      <c r="R443" s="216">
        <f>Q443*H443</f>
        <v>0.0080000000000000002</v>
      </c>
      <c r="S443" s="216">
        <v>0</v>
      </c>
      <c r="T443" s="217">
        <f>S443*H443</f>
        <v>0</v>
      </c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R443" s="218" t="s">
        <v>172</v>
      </c>
      <c r="AT443" s="218" t="s">
        <v>270</v>
      </c>
      <c r="AU443" s="218" t="s">
        <v>80</v>
      </c>
      <c r="AY443" s="20" t="s">
        <v>116</v>
      </c>
      <c r="BE443" s="219">
        <f>IF(N443="základní",J443,0)</f>
        <v>0</v>
      </c>
      <c r="BF443" s="219">
        <f>IF(N443="snížená",J443,0)</f>
        <v>0</v>
      </c>
      <c r="BG443" s="219">
        <f>IF(N443="zákl. přenesená",J443,0)</f>
        <v>0</v>
      </c>
      <c r="BH443" s="219">
        <f>IF(N443="sníž. přenesená",J443,0)</f>
        <v>0</v>
      </c>
      <c r="BI443" s="219">
        <f>IF(N443="nulová",J443,0)</f>
        <v>0</v>
      </c>
      <c r="BJ443" s="20" t="s">
        <v>78</v>
      </c>
      <c r="BK443" s="219">
        <f>ROUND(I443*H443,2)</f>
        <v>0</v>
      </c>
      <c r="BL443" s="20" t="s">
        <v>123</v>
      </c>
      <c r="BM443" s="218" t="s">
        <v>534</v>
      </c>
    </row>
    <row r="444" s="13" customFormat="1">
      <c r="A444" s="13"/>
      <c r="B444" s="225"/>
      <c r="C444" s="226"/>
      <c r="D444" s="227" t="s">
        <v>127</v>
      </c>
      <c r="E444" s="228" t="s">
        <v>19</v>
      </c>
      <c r="F444" s="229" t="s">
        <v>535</v>
      </c>
      <c r="G444" s="226"/>
      <c r="H444" s="230">
        <v>4</v>
      </c>
      <c r="I444" s="231"/>
      <c r="J444" s="226"/>
      <c r="K444" s="226"/>
      <c r="L444" s="232"/>
      <c r="M444" s="233"/>
      <c r="N444" s="234"/>
      <c r="O444" s="234"/>
      <c r="P444" s="234"/>
      <c r="Q444" s="234"/>
      <c r="R444" s="234"/>
      <c r="S444" s="234"/>
      <c r="T444" s="235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36" t="s">
        <v>127</v>
      </c>
      <c r="AU444" s="236" t="s">
        <v>80</v>
      </c>
      <c r="AV444" s="13" t="s">
        <v>80</v>
      </c>
      <c r="AW444" s="13" t="s">
        <v>32</v>
      </c>
      <c r="AX444" s="13" t="s">
        <v>70</v>
      </c>
      <c r="AY444" s="236" t="s">
        <v>116</v>
      </c>
    </row>
    <row r="445" s="14" customFormat="1">
      <c r="A445" s="14"/>
      <c r="B445" s="237"/>
      <c r="C445" s="238"/>
      <c r="D445" s="227" t="s">
        <v>127</v>
      </c>
      <c r="E445" s="239" t="s">
        <v>19</v>
      </c>
      <c r="F445" s="240" t="s">
        <v>129</v>
      </c>
      <c r="G445" s="238"/>
      <c r="H445" s="241">
        <v>4</v>
      </c>
      <c r="I445" s="242"/>
      <c r="J445" s="238"/>
      <c r="K445" s="238"/>
      <c r="L445" s="243"/>
      <c r="M445" s="244"/>
      <c r="N445" s="245"/>
      <c r="O445" s="245"/>
      <c r="P445" s="245"/>
      <c r="Q445" s="245"/>
      <c r="R445" s="245"/>
      <c r="S445" s="245"/>
      <c r="T445" s="246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47" t="s">
        <v>127</v>
      </c>
      <c r="AU445" s="247" t="s">
        <v>80</v>
      </c>
      <c r="AV445" s="14" t="s">
        <v>123</v>
      </c>
      <c r="AW445" s="14" t="s">
        <v>32</v>
      </c>
      <c r="AX445" s="14" t="s">
        <v>78</v>
      </c>
      <c r="AY445" s="247" t="s">
        <v>116</v>
      </c>
    </row>
    <row r="446" s="2" customFormat="1" ht="16.5" customHeight="1">
      <c r="A446" s="41"/>
      <c r="B446" s="42"/>
      <c r="C446" s="207" t="s">
        <v>536</v>
      </c>
      <c r="D446" s="207" t="s">
        <v>118</v>
      </c>
      <c r="E446" s="208" t="s">
        <v>537</v>
      </c>
      <c r="F446" s="209" t="s">
        <v>538</v>
      </c>
      <c r="G446" s="210" t="s">
        <v>328</v>
      </c>
      <c r="H446" s="211">
        <v>2</v>
      </c>
      <c r="I446" s="212"/>
      <c r="J446" s="213">
        <f>ROUND(I446*H446,2)</f>
        <v>0</v>
      </c>
      <c r="K446" s="209" t="s">
        <v>122</v>
      </c>
      <c r="L446" s="47"/>
      <c r="M446" s="214" t="s">
        <v>19</v>
      </c>
      <c r="N446" s="215" t="s">
        <v>41</v>
      </c>
      <c r="O446" s="87"/>
      <c r="P446" s="216">
        <f>O446*H446</f>
        <v>0</v>
      </c>
      <c r="Q446" s="216">
        <v>0.0098899999999999995</v>
      </c>
      <c r="R446" s="216">
        <f>Q446*H446</f>
        <v>0.019779999999999999</v>
      </c>
      <c r="S446" s="216">
        <v>0</v>
      </c>
      <c r="T446" s="217">
        <f>S446*H446</f>
        <v>0</v>
      </c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R446" s="218" t="s">
        <v>123</v>
      </c>
      <c r="AT446" s="218" t="s">
        <v>118</v>
      </c>
      <c r="AU446" s="218" t="s">
        <v>80</v>
      </c>
      <c r="AY446" s="20" t="s">
        <v>116</v>
      </c>
      <c r="BE446" s="219">
        <f>IF(N446="základní",J446,0)</f>
        <v>0</v>
      </c>
      <c r="BF446" s="219">
        <f>IF(N446="snížená",J446,0)</f>
        <v>0</v>
      </c>
      <c r="BG446" s="219">
        <f>IF(N446="zákl. přenesená",J446,0)</f>
        <v>0</v>
      </c>
      <c r="BH446" s="219">
        <f>IF(N446="sníž. přenesená",J446,0)</f>
        <v>0</v>
      </c>
      <c r="BI446" s="219">
        <f>IF(N446="nulová",J446,0)</f>
        <v>0</v>
      </c>
      <c r="BJ446" s="20" t="s">
        <v>78</v>
      </c>
      <c r="BK446" s="219">
        <f>ROUND(I446*H446,2)</f>
        <v>0</v>
      </c>
      <c r="BL446" s="20" t="s">
        <v>123</v>
      </c>
      <c r="BM446" s="218" t="s">
        <v>539</v>
      </c>
    </row>
    <row r="447" s="2" customFormat="1">
      <c r="A447" s="41"/>
      <c r="B447" s="42"/>
      <c r="C447" s="43"/>
      <c r="D447" s="220" t="s">
        <v>125</v>
      </c>
      <c r="E447" s="43"/>
      <c r="F447" s="221" t="s">
        <v>540</v>
      </c>
      <c r="G447" s="43"/>
      <c r="H447" s="43"/>
      <c r="I447" s="222"/>
      <c r="J447" s="43"/>
      <c r="K447" s="43"/>
      <c r="L447" s="47"/>
      <c r="M447" s="223"/>
      <c r="N447" s="224"/>
      <c r="O447" s="87"/>
      <c r="P447" s="87"/>
      <c r="Q447" s="87"/>
      <c r="R447" s="87"/>
      <c r="S447" s="87"/>
      <c r="T447" s="88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T447" s="20" t="s">
        <v>125</v>
      </c>
      <c r="AU447" s="20" t="s">
        <v>80</v>
      </c>
    </row>
    <row r="448" s="13" customFormat="1">
      <c r="A448" s="13"/>
      <c r="B448" s="225"/>
      <c r="C448" s="226"/>
      <c r="D448" s="227" t="s">
        <v>127</v>
      </c>
      <c r="E448" s="228" t="s">
        <v>19</v>
      </c>
      <c r="F448" s="229" t="s">
        <v>541</v>
      </c>
      <c r="G448" s="226"/>
      <c r="H448" s="230">
        <v>2</v>
      </c>
      <c r="I448" s="231"/>
      <c r="J448" s="226"/>
      <c r="K448" s="226"/>
      <c r="L448" s="232"/>
      <c r="M448" s="233"/>
      <c r="N448" s="234"/>
      <c r="O448" s="234"/>
      <c r="P448" s="234"/>
      <c r="Q448" s="234"/>
      <c r="R448" s="234"/>
      <c r="S448" s="234"/>
      <c r="T448" s="235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6" t="s">
        <v>127</v>
      </c>
      <c r="AU448" s="236" t="s">
        <v>80</v>
      </c>
      <c r="AV448" s="13" t="s">
        <v>80</v>
      </c>
      <c r="AW448" s="13" t="s">
        <v>32</v>
      </c>
      <c r="AX448" s="13" t="s">
        <v>70</v>
      </c>
      <c r="AY448" s="236" t="s">
        <v>116</v>
      </c>
    </row>
    <row r="449" s="14" customFormat="1">
      <c r="A449" s="14"/>
      <c r="B449" s="237"/>
      <c r="C449" s="238"/>
      <c r="D449" s="227" t="s">
        <v>127</v>
      </c>
      <c r="E449" s="239" t="s">
        <v>19</v>
      </c>
      <c r="F449" s="240" t="s">
        <v>129</v>
      </c>
      <c r="G449" s="238"/>
      <c r="H449" s="241">
        <v>2</v>
      </c>
      <c r="I449" s="242"/>
      <c r="J449" s="238"/>
      <c r="K449" s="238"/>
      <c r="L449" s="243"/>
      <c r="M449" s="244"/>
      <c r="N449" s="245"/>
      <c r="O449" s="245"/>
      <c r="P449" s="245"/>
      <c r="Q449" s="245"/>
      <c r="R449" s="245"/>
      <c r="S449" s="245"/>
      <c r="T449" s="246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47" t="s">
        <v>127</v>
      </c>
      <c r="AU449" s="247" t="s">
        <v>80</v>
      </c>
      <c r="AV449" s="14" t="s">
        <v>123</v>
      </c>
      <c r="AW449" s="14" t="s">
        <v>32</v>
      </c>
      <c r="AX449" s="14" t="s">
        <v>78</v>
      </c>
      <c r="AY449" s="247" t="s">
        <v>116</v>
      </c>
    </row>
    <row r="450" s="2" customFormat="1" ht="16.5" customHeight="1">
      <c r="A450" s="41"/>
      <c r="B450" s="42"/>
      <c r="C450" s="269" t="s">
        <v>542</v>
      </c>
      <c r="D450" s="269" t="s">
        <v>270</v>
      </c>
      <c r="E450" s="270" t="s">
        <v>543</v>
      </c>
      <c r="F450" s="271" t="s">
        <v>544</v>
      </c>
      <c r="G450" s="272" t="s">
        <v>328</v>
      </c>
      <c r="H450" s="273">
        <v>2</v>
      </c>
      <c r="I450" s="274"/>
      <c r="J450" s="275">
        <f>ROUND(I450*H450,2)</f>
        <v>0</v>
      </c>
      <c r="K450" s="271" t="s">
        <v>122</v>
      </c>
      <c r="L450" s="276"/>
      <c r="M450" s="277" t="s">
        <v>19</v>
      </c>
      <c r="N450" s="278" t="s">
        <v>41</v>
      </c>
      <c r="O450" s="87"/>
      <c r="P450" s="216">
        <f>O450*H450</f>
        <v>0</v>
      </c>
      <c r="Q450" s="216">
        <v>0.50600000000000001</v>
      </c>
      <c r="R450" s="216">
        <f>Q450*H450</f>
        <v>1.012</v>
      </c>
      <c r="S450" s="216">
        <v>0</v>
      </c>
      <c r="T450" s="217">
        <f>S450*H450</f>
        <v>0</v>
      </c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R450" s="218" t="s">
        <v>172</v>
      </c>
      <c r="AT450" s="218" t="s">
        <v>270</v>
      </c>
      <c r="AU450" s="218" t="s">
        <v>80</v>
      </c>
      <c r="AY450" s="20" t="s">
        <v>116</v>
      </c>
      <c r="BE450" s="219">
        <f>IF(N450="základní",J450,0)</f>
        <v>0</v>
      </c>
      <c r="BF450" s="219">
        <f>IF(N450="snížená",J450,0)</f>
        <v>0</v>
      </c>
      <c r="BG450" s="219">
        <f>IF(N450="zákl. přenesená",J450,0)</f>
        <v>0</v>
      </c>
      <c r="BH450" s="219">
        <f>IF(N450="sníž. přenesená",J450,0)</f>
        <v>0</v>
      </c>
      <c r="BI450" s="219">
        <f>IF(N450="nulová",J450,0)</f>
        <v>0</v>
      </c>
      <c r="BJ450" s="20" t="s">
        <v>78</v>
      </c>
      <c r="BK450" s="219">
        <f>ROUND(I450*H450,2)</f>
        <v>0</v>
      </c>
      <c r="BL450" s="20" t="s">
        <v>123</v>
      </c>
      <c r="BM450" s="218" t="s">
        <v>545</v>
      </c>
    </row>
    <row r="451" s="2" customFormat="1" ht="16.5" customHeight="1">
      <c r="A451" s="41"/>
      <c r="B451" s="42"/>
      <c r="C451" s="207" t="s">
        <v>546</v>
      </c>
      <c r="D451" s="207" t="s">
        <v>118</v>
      </c>
      <c r="E451" s="208" t="s">
        <v>547</v>
      </c>
      <c r="F451" s="209" t="s">
        <v>548</v>
      </c>
      <c r="G451" s="210" t="s">
        <v>328</v>
      </c>
      <c r="H451" s="211">
        <v>2</v>
      </c>
      <c r="I451" s="212"/>
      <c r="J451" s="213">
        <f>ROUND(I451*H451,2)</f>
        <v>0</v>
      </c>
      <c r="K451" s="209" t="s">
        <v>122</v>
      </c>
      <c r="L451" s="47"/>
      <c r="M451" s="214" t="s">
        <v>19</v>
      </c>
      <c r="N451" s="215" t="s">
        <v>41</v>
      </c>
      <c r="O451" s="87"/>
      <c r="P451" s="216">
        <f>O451*H451</f>
        <v>0</v>
      </c>
      <c r="Q451" s="216">
        <v>0.0098899999999999995</v>
      </c>
      <c r="R451" s="216">
        <f>Q451*H451</f>
        <v>0.019779999999999999</v>
      </c>
      <c r="S451" s="216">
        <v>0</v>
      </c>
      <c r="T451" s="217">
        <f>S451*H451</f>
        <v>0</v>
      </c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R451" s="218" t="s">
        <v>123</v>
      </c>
      <c r="AT451" s="218" t="s">
        <v>118</v>
      </c>
      <c r="AU451" s="218" t="s">
        <v>80</v>
      </c>
      <c r="AY451" s="20" t="s">
        <v>116</v>
      </c>
      <c r="BE451" s="219">
        <f>IF(N451="základní",J451,0)</f>
        <v>0</v>
      </c>
      <c r="BF451" s="219">
        <f>IF(N451="snížená",J451,0)</f>
        <v>0</v>
      </c>
      <c r="BG451" s="219">
        <f>IF(N451="zákl. přenesená",J451,0)</f>
        <v>0</v>
      </c>
      <c r="BH451" s="219">
        <f>IF(N451="sníž. přenesená",J451,0)</f>
        <v>0</v>
      </c>
      <c r="BI451" s="219">
        <f>IF(N451="nulová",J451,0)</f>
        <v>0</v>
      </c>
      <c r="BJ451" s="20" t="s">
        <v>78</v>
      </c>
      <c r="BK451" s="219">
        <f>ROUND(I451*H451,2)</f>
        <v>0</v>
      </c>
      <c r="BL451" s="20" t="s">
        <v>123</v>
      </c>
      <c r="BM451" s="218" t="s">
        <v>549</v>
      </c>
    </row>
    <row r="452" s="2" customFormat="1">
      <c r="A452" s="41"/>
      <c r="B452" s="42"/>
      <c r="C452" s="43"/>
      <c r="D452" s="220" t="s">
        <v>125</v>
      </c>
      <c r="E452" s="43"/>
      <c r="F452" s="221" t="s">
        <v>550</v>
      </c>
      <c r="G452" s="43"/>
      <c r="H452" s="43"/>
      <c r="I452" s="222"/>
      <c r="J452" s="43"/>
      <c r="K452" s="43"/>
      <c r="L452" s="47"/>
      <c r="M452" s="223"/>
      <c r="N452" s="224"/>
      <c r="O452" s="87"/>
      <c r="P452" s="87"/>
      <c r="Q452" s="87"/>
      <c r="R452" s="87"/>
      <c r="S452" s="87"/>
      <c r="T452" s="88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T452" s="20" t="s">
        <v>125</v>
      </c>
      <c r="AU452" s="20" t="s">
        <v>80</v>
      </c>
    </row>
    <row r="453" s="13" customFormat="1">
      <c r="A453" s="13"/>
      <c r="B453" s="225"/>
      <c r="C453" s="226"/>
      <c r="D453" s="227" t="s">
        <v>127</v>
      </c>
      <c r="E453" s="228" t="s">
        <v>19</v>
      </c>
      <c r="F453" s="229" t="s">
        <v>551</v>
      </c>
      <c r="G453" s="226"/>
      <c r="H453" s="230">
        <v>2</v>
      </c>
      <c r="I453" s="231"/>
      <c r="J453" s="226"/>
      <c r="K453" s="226"/>
      <c r="L453" s="232"/>
      <c r="M453" s="233"/>
      <c r="N453" s="234"/>
      <c r="O453" s="234"/>
      <c r="P453" s="234"/>
      <c r="Q453" s="234"/>
      <c r="R453" s="234"/>
      <c r="S453" s="234"/>
      <c r="T453" s="235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36" t="s">
        <v>127</v>
      </c>
      <c r="AU453" s="236" t="s">
        <v>80</v>
      </c>
      <c r="AV453" s="13" t="s">
        <v>80</v>
      </c>
      <c r="AW453" s="13" t="s">
        <v>32</v>
      </c>
      <c r="AX453" s="13" t="s">
        <v>70</v>
      </c>
      <c r="AY453" s="236" t="s">
        <v>116</v>
      </c>
    </row>
    <row r="454" s="14" customFormat="1">
      <c r="A454" s="14"/>
      <c r="B454" s="237"/>
      <c r="C454" s="238"/>
      <c r="D454" s="227" t="s">
        <v>127</v>
      </c>
      <c r="E454" s="239" t="s">
        <v>19</v>
      </c>
      <c r="F454" s="240" t="s">
        <v>129</v>
      </c>
      <c r="G454" s="238"/>
      <c r="H454" s="241">
        <v>2</v>
      </c>
      <c r="I454" s="242"/>
      <c r="J454" s="238"/>
      <c r="K454" s="238"/>
      <c r="L454" s="243"/>
      <c r="M454" s="244"/>
      <c r="N454" s="245"/>
      <c r="O454" s="245"/>
      <c r="P454" s="245"/>
      <c r="Q454" s="245"/>
      <c r="R454" s="245"/>
      <c r="S454" s="245"/>
      <c r="T454" s="246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47" t="s">
        <v>127</v>
      </c>
      <c r="AU454" s="247" t="s">
        <v>80</v>
      </c>
      <c r="AV454" s="14" t="s">
        <v>123</v>
      </c>
      <c r="AW454" s="14" t="s">
        <v>32</v>
      </c>
      <c r="AX454" s="14" t="s">
        <v>78</v>
      </c>
      <c r="AY454" s="247" t="s">
        <v>116</v>
      </c>
    </row>
    <row r="455" s="2" customFormat="1" ht="16.5" customHeight="1">
      <c r="A455" s="41"/>
      <c r="B455" s="42"/>
      <c r="C455" s="269" t="s">
        <v>552</v>
      </c>
      <c r="D455" s="269" t="s">
        <v>270</v>
      </c>
      <c r="E455" s="270" t="s">
        <v>553</v>
      </c>
      <c r="F455" s="271" t="s">
        <v>554</v>
      </c>
      <c r="G455" s="272" t="s">
        <v>328</v>
      </c>
      <c r="H455" s="273">
        <v>2</v>
      </c>
      <c r="I455" s="274"/>
      <c r="J455" s="275">
        <f>ROUND(I455*H455,2)</f>
        <v>0</v>
      </c>
      <c r="K455" s="271" t="s">
        <v>122</v>
      </c>
      <c r="L455" s="276"/>
      <c r="M455" s="277" t="s">
        <v>19</v>
      </c>
      <c r="N455" s="278" t="s">
        <v>41</v>
      </c>
      <c r="O455" s="87"/>
      <c r="P455" s="216">
        <f>O455*H455</f>
        <v>0</v>
      </c>
      <c r="Q455" s="216">
        <v>0.44900000000000001</v>
      </c>
      <c r="R455" s="216">
        <f>Q455*H455</f>
        <v>0.89800000000000002</v>
      </c>
      <c r="S455" s="216">
        <v>0</v>
      </c>
      <c r="T455" s="217">
        <f>S455*H455</f>
        <v>0</v>
      </c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R455" s="218" t="s">
        <v>172</v>
      </c>
      <c r="AT455" s="218" t="s">
        <v>270</v>
      </c>
      <c r="AU455" s="218" t="s">
        <v>80</v>
      </c>
      <c r="AY455" s="20" t="s">
        <v>116</v>
      </c>
      <c r="BE455" s="219">
        <f>IF(N455="základní",J455,0)</f>
        <v>0</v>
      </c>
      <c r="BF455" s="219">
        <f>IF(N455="snížená",J455,0)</f>
        <v>0</v>
      </c>
      <c r="BG455" s="219">
        <f>IF(N455="zákl. přenesená",J455,0)</f>
        <v>0</v>
      </c>
      <c r="BH455" s="219">
        <f>IF(N455="sníž. přenesená",J455,0)</f>
        <v>0</v>
      </c>
      <c r="BI455" s="219">
        <f>IF(N455="nulová",J455,0)</f>
        <v>0</v>
      </c>
      <c r="BJ455" s="20" t="s">
        <v>78</v>
      </c>
      <c r="BK455" s="219">
        <f>ROUND(I455*H455,2)</f>
        <v>0</v>
      </c>
      <c r="BL455" s="20" t="s">
        <v>123</v>
      </c>
      <c r="BM455" s="218" t="s">
        <v>555</v>
      </c>
    </row>
    <row r="456" s="2" customFormat="1" ht="16.5" customHeight="1">
      <c r="A456" s="41"/>
      <c r="B456" s="42"/>
      <c r="C456" s="207" t="s">
        <v>556</v>
      </c>
      <c r="D456" s="207" t="s">
        <v>118</v>
      </c>
      <c r="E456" s="208" t="s">
        <v>557</v>
      </c>
      <c r="F456" s="209" t="s">
        <v>558</v>
      </c>
      <c r="G456" s="210" t="s">
        <v>328</v>
      </c>
      <c r="H456" s="211">
        <v>3</v>
      </c>
      <c r="I456" s="212"/>
      <c r="J456" s="213">
        <f>ROUND(I456*H456,2)</f>
        <v>0</v>
      </c>
      <c r="K456" s="209" t="s">
        <v>122</v>
      </c>
      <c r="L456" s="47"/>
      <c r="M456" s="214" t="s">
        <v>19</v>
      </c>
      <c r="N456" s="215" t="s">
        <v>41</v>
      </c>
      <c r="O456" s="87"/>
      <c r="P456" s="216">
        <f>O456*H456</f>
        <v>0</v>
      </c>
      <c r="Q456" s="216">
        <v>0</v>
      </c>
      <c r="R456" s="216">
        <f>Q456*H456</f>
        <v>0</v>
      </c>
      <c r="S456" s="216">
        <v>0.10000000000000001</v>
      </c>
      <c r="T456" s="217">
        <f>S456*H456</f>
        <v>0.30000000000000004</v>
      </c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R456" s="218" t="s">
        <v>123</v>
      </c>
      <c r="AT456" s="218" t="s">
        <v>118</v>
      </c>
      <c r="AU456" s="218" t="s">
        <v>80</v>
      </c>
      <c r="AY456" s="20" t="s">
        <v>116</v>
      </c>
      <c r="BE456" s="219">
        <f>IF(N456="základní",J456,0)</f>
        <v>0</v>
      </c>
      <c r="BF456" s="219">
        <f>IF(N456="snížená",J456,0)</f>
        <v>0</v>
      </c>
      <c r="BG456" s="219">
        <f>IF(N456="zákl. přenesená",J456,0)</f>
        <v>0</v>
      </c>
      <c r="BH456" s="219">
        <f>IF(N456="sníž. přenesená",J456,0)</f>
        <v>0</v>
      </c>
      <c r="BI456" s="219">
        <f>IF(N456="nulová",J456,0)</f>
        <v>0</v>
      </c>
      <c r="BJ456" s="20" t="s">
        <v>78</v>
      </c>
      <c r="BK456" s="219">
        <f>ROUND(I456*H456,2)</f>
        <v>0</v>
      </c>
      <c r="BL456" s="20" t="s">
        <v>123</v>
      </c>
      <c r="BM456" s="218" t="s">
        <v>559</v>
      </c>
    </row>
    <row r="457" s="2" customFormat="1">
      <c r="A457" s="41"/>
      <c r="B457" s="42"/>
      <c r="C457" s="43"/>
      <c r="D457" s="220" t="s">
        <v>125</v>
      </c>
      <c r="E457" s="43"/>
      <c r="F457" s="221" t="s">
        <v>560</v>
      </c>
      <c r="G457" s="43"/>
      <c r="H457" s="43"/>
      <c r="I457" s="222"/>
      <c r="J457" s="43"/>
      <c r="K457" s="43"/>
      <c r="L457" s="47"/>
      <c r="M457" s="223"/>
      <c r="N457" s="224"/>
      <c r="O457" s="87"/>
      <c r="P457" s="87"/>
      <c r="Q457" s="87"/>
      <c r="R457" s="87"/>
      <c r="S457" s="87"/>
      <c r="T457" s="88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T457" s="20" t="s">
        <v>125</v>
      </c>
      <c r="AU457" s="20" t="s">
        <v>80</v>
      </c>
    </row>
    <row r="458" s="2" customFormat="1" ht="24.15" customHeight="1">
      <c r="A458" s="41"/>
      <c r="B458" s="42"/>
      <c r="C458" s="207" t="s">
        <v>561</v>
      </c>
      <c r="D458" s="207" t="s">
        <v>118</v>
      </c>
      <c r="E458" s="208" t="s">
        <v>562</v>
      </c>
      <c r="F458" s="209" t="s">
        <v>563</v>
      </c>
      <c r="G458" s="210" t="s">
        <v>328</v>
      </c>
      <c r="H458" s="211">
        <v>3</v>
      </c>
      <c r="I458" s="212"/>
      <c r="J458" s="213">
        <f>ROUND(I458*H458,2)</f>
        <v>0</v>
      </c>
      <c r="K458" s="209" t="s">
        <v>122</v>
      </c>
      <c r="L458" s="47"/>
      <c r="M458" s="214" t="s">
        <v>19</v>
      </c>
      <c r="N458" s="215" t="s">
        <v>41</v>
      </c>
      <c r="O458" s="87"/>
      <c r="P458" s="216">
        <f>O458*H458</f>
        <v>0</v>
      </c>
      <c r="Q458" s="216">
        <v>0.089999999999999997</v>
      </c>
      <c r="R458" s="216">
        <f>Q458*H458</f>
        <v>0.27000000000000002</v>
      </c>
      <c r="S458" s="216">
        <v>0</v>
      </c>
      <c r="T458" s="217">
        <f>S458*H458</f>
        <v>0</v>
      </c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R458" s="218" t="s">
        <v>123</v>
      </c>
      <c r="AT458" s="218" t="s">
        <v>118</v>
      </c>
      <c r="AU458" s="218" t="s">
        <v>80</v>
      </c>
      <c r="AY458" s="20" t="s">
        <v>116</v>
      </c>
      <c r="BE458" s="219">
        <f>IF(N458="základní",J458,0)</f>
        <v>0</v>
      </c>
      <c r="BF458" s="219">
        <f>IF(N458="snížená",J458,0)</f>
        <v>0</v>
      </c>
      <c r="BG458" s="219">
        <f>IF(N458="zákl. přenesená",J458,0)</f>
        <v>0</v>
      </c>
      <c r="BH458" s="219">
        <f>IF(N458="sníž. přenesená",J458,0)</f>
        <v>0</v>
      </c>
      <c r="BI458" s="219">
        <f>IF(N458="nulová",J458,0)</f>
        <v>0</v>
      </c>
      <c r="BJ458" s="20" t="s">
        <v>78</v>
      </c>
      <c r="BK458" s="219">
        <f>ROUND(I458*H458,2)</f>
        <v>0</v>
      </c>
      <c r="BL458" s="20" t="s">
        <v>123</v>
      </c>
      <c r="BM458" s="218" t="s">
        <v>564</v>
      </c>
    </row>
    <row r="459" s="2" customFormat="1">
      <c r="A459" s="41"/>
      <c r="B459" s="42"/>
      <c r="C459" s="43"/>
      <c r="D459" s="220" t="s">
        <v>125</v>
      </c>
      <c r="E459" s="43"/>
      <c r="F459" s="221" t="s">
        <v>565</v>
      </c>
      <c r="G459" s="43"/>
      <c r="H459" s="43"/>
      <c r="I459" s="222"/>
      <c r="J459" s="43"/>
      <c r="K459" s="43"/>
      <c r="L459" s="47"/>
      <c r="M459" s="223"/>
      <c r="N459" s="224"/>
      <c r="O459" s="87"/>
      <c r="P459" s="87"/>
      <c r="Q459" s="87"/>
      <c r="R459" s="87"/>
      <c r="S459" s="87"/>
      <c r="T459" s="88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T459" s="20" t="s">
        <v>125</v>
      </c>
      <c r="AU459" s="20" t="s">
        <v>80</v>
      </c>
    </row>
    <row r="460" s="13" customFormat="1">
      <c r="A460" s="13"/>
      <c r="B460" s="225"/>
      <c r="C460" s="226"/>
      <c r="D460" s="227" t="s">
        <v>127</v>
      </c>
      <c r="E460" s="228" t="s">
        <v>19</v>
      </c>
      <c r="F460" s="229" t="s">
        <v>566</v>
      </c>
      <c r="G460" s="226"/>
      <c r="H460" s="230">
        <v>3</v>
      </c>
      <c r="I460" s="231"/>
      <c r="J460" s="226"/>
      <c r="K460" s="226"/>
      <c r="L460" s="232"/>
      <c r="M460" s="233"/>
      <c r="N460" s="234"/>
      <c r="O460" s="234"/>
      <c r="P460" s="234"/>
      <c r="Q460" s="234"/>
      <c r="R460" s="234"/>
      <c r="S460" s="234"/>
      <c r="T460" s="235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36" t="s">
        <v>127</v>
      </c>
      <c r="AU460" s="236" t="s">
        <v>80</v>
      </c>
      <c r="AV460" s="13" t="s">
        <v>80</v>
      </c>
      <c r="AW460" s="13" t="s">
        <v>32</v>
      </c>
      <c r="AX460" s="13" t="s">
        <v>70</v>
      </c>
      <c r="AY460" s="236" t="s">
        <v>116</v>
      </c>
    </row>
    <row r="461" s="14" customFormat="1">
      <c r="A461" s="14"/>
      <c r="B461" s="237"/>
      <c r="C461" s="238"/>
      <c r="D461" s="227" t="s">
        <v>127</v>
      </c>
      <c r="E461" s="239" t="s">
        <v>19</v>
      </c>
      <c r="F461" s="240" t="s">
        <v>129</v>
      </c>
      <c r="G461" s="238"/>
      <c r="H461" s="241">
        <v>3</v>
      </c>
      <c r="I461" s="242"/>
      <c r="J461" s="238"/>
      <c r="K461" s="238"/>
      <c r="L461" s="243"/>
      <c r="M461" s="244"/>
      <c r="N461" s="245"/>
      <c r="O461" s="245"/>
      <c r="P461" s="245"/>
      <c r="Q461" s="245"/>
      <c r="R461" s="245"/>
      <c r="S461" s="245"/>
      <c r="T461" s="246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47" t="s">
        <v>127</v>
      </c>
      <c r="AU461" s="247" t="s">
        <v>80</v>
      </c>
      <c r="AV461" s="14" t="s">
        <v>123</v>
      </c>
      <c r="AW461" s="14" t="s">
        <v>32</v>
      </c>
      <c r="AX461" s="14" t="s">
        <v>78</v>
      </c>
      <c r="AY461" s="247" t="s">
        <v>116</v>
      </c>
    </row>
    <row r="462" s="2" customFormat="1" ht="16.5" customHeight="1">
      <c r="A462" s="41"/>
      <c r="B462" s="42"/>
      <c r="C462" s="269" t="s">
        <v>567</v>
      </c>
      <c r="D462" s="269" t="s">
        <v>270</v>
      </c>
      <c r="E462" s="270" t="s">
        <v>568</v>
      </c>
      <c r="F462" s="271" t="s">
        <v>569</v>
      </c>
      <c r="G462" s="272" t="s">
        <v>328</v>
      </c>
      <c r="H462" s="273">
        <v>3</v>
      </c>
      <c r="I462" s="274"/>
      <c r="J462" s="275">
        <f>ROUND(I462*H462,2)</f>
        <v>0</v>
      </c>
      <c r="K462" s="271" t="s">
        <v>122</v>
      </c>
      <c r="L462" s="276"/>
      <c r="M462" s="277" t="s">
        <v>19</v>
      </c>
      <c r="N462" s="278" t="s">
        <v>41</v>
      </c>
      <c r="O462" s="87"/>
      <c r="P462" s="216">
        <f>O462*H462</f>
        <v>0</v>
      </c>
      <c r="Q462" s="216">
        <v>0.069000000000000006</v>
      </c>
      <c r="R462" s="216">
        <f>Q462*H462</f>
        <v>0.20700000000000002</v>
      </c>
      <c r="S462" s="216">
        <v>0</v>
      </c>
      <c r="T462" s="217">
        <f>S462*H462</f>
        <v>0</v>
      </c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R462" s="218" t="s">
        <v>172</v>
      </c>
      <c r="AT462" s="218" t="s">
        <v>270</v>
      </c>
      <c r="AU462" s="218" t="s">
        <v>80</v>
      </c>
      <c r="AY462" s="20" t="s">
        <v>116</v>
      </c>
      <c r="BE462" s="219">
        <f>IF(N462="základní",J462,0)</f>
        <v>0</v>
      </c>
      <c r="BF462" s="219">
        <f>IF(N462="snížená",J462,0)</f>
        <v>0</v>
      </c>
      <c r="BG462" s="219">
        <f>IF(N462="zákl. přenesená",J462,0)</f>
        <v>0</v>
      </c>
      <c r="BH462" s="219">
        <f>IF(N462="sníž. přenesená",J462,0)</f>
        <v>0</v>
      </c>
      <c r="BI462" s="219">
        <f>IF(N462="nulová",J462,0)</f>
        <v>0</v>
      </c>
      <c r="BJ462" s="20" t="s">
        <v>78</v>
      </c>
      <c r="BK462" s="219">
        <f>ROUND(I462*H462,2)</f>
        <v>0</v>
      </c>
      <c r="BL462" s="20" t="s">
        <v>123</v>
      </c>
      <c r="BM462" s="218" t="s">
        <v>570</v>
      </c>
    </row>
    <row r="463" s="13" customFormat="1">
      <c r="A463" s="13"/>
      <c r="B463" s="225"/>
      <c r="C463" s="226"/>
      <c r="D463" s="227" t="s">
        <v>127</v>
      </c>
      <c r="E463" s="228" t="s">
        <v>19</v>
      </c>
      <c r="F463" s="229" t="s">
        <v>566</v>
      </c>
      <c r="G463" s="226"/>
      <c r="H463" s="230">
        <v>3</v>
      </c>
      <c r="I463" s="231"/>
      <c r="J463" s="226"/>
      <c r="K463" s="226"/>
      <c r="L463" s="232"/>
      <c r="M463" s="233"/>
      <c r="N463" s="234"/>
      <c r="O463" s="234"/>
      <c r="P463" s="234"/>
      <c r="Q463" s="234"/>
      <c r="R463" s="234"/>
      <c r="S463" s="234"/>
      <c r="T463" s="235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36" t="s">
        <v>127</v>
      </c>
      <c r="AU463" s="236" t="s">
        <v>80</v>
      </c>
      <c r="AV463" s="13" t="s">
        <v>80</v>
      </c>
      <c r="AW463" s="13" t="s">
        <v>32</v>
      </c>
      <c r="AX463" s="13" t="s">
        <v>70</v>
      </c>
      <c r="AY463" s="236" t="s">
        <v>116</v>
      </c>
    </row>
    <row r="464" s="14" customFormat="1">
      <c r="A464" s="14"/>
      <c r="B464" s="237"/>
      <c r="C464" s="238"/>
      <c r="D464" s="227" t="s">
        <v>127</v>
      </c>
      <c r="E464" s="239" t="s">
        <v>19</v>
      </c>
      <c r="F464" s="240" t="s">
        <v>129</v>
      </c>
      <c r="G464" s="238"/>
      <c r="H464" s="241">
        <v>3</v>
      </c>
      <c r="I464" s="242"/>
      <c r="J464" s="238"/>
      <c r="K464" s="238"/>
      <c r="L464" s="243"/>
      <c r="M464" s="244"/>
      <c r="N464" s="245"/>
      <c r="O464" s="245"/>
      <c r="P464" s="245"/>
      <c r="Q464" s="245"/>
      <c r="R464" s="245"/>
      <c r="S464" s="245"/>
      <c r="T464" s="246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47" t="s">
        <v>127</v>
      </c>
      <c r="AU464" s="247" t="s">
        <v>80</v>
      </c>
      <c r="AV464" s="14" t="s">
        <v>123</v>
      </c>
      <c r="AW464" s="14" t="s">
        <v>32</v>
      </c>
      <c r="AX464" s="14" t="s">
        <v>78</v>
      </c>
      <c r="AY464" s="247" t="s">
        <v>116</v>
      </c>
    </row>
    <row r="465" s="12" customFormat="1" ht="22.8" customHeight="1">
      <c r="A465" s="12"/>
      <c r="B465" s="191"/>
      <c r="C465" s="192"/>
      <c r="D465" s="193" t="s">
        <v>69</v>
      </c>
      <c r="E465" s="205" t="s">
        <v>178</v>
      </c>
      <c r="F465" s="205" t="s">
        <v>571</v>
      </c>
      <c r="G465" s="192"/>
      <c r="H465" s="192"/>
      <c r="I465" s="195"/>
      <c r="J465" s="206">
        <f>BK465</f>
        <v>0</v>
      </c>
      <c r="K465" s="192"/>
      <c r="L465" s="197"/>
      <c r="M465" s="198"/>
      <c r="N465" s="199"/>
      <c r="O465" s="199"/>
      <c r="P465" s="200">
        <f>SUM(P466:P514)</f>
        <v>0</v>
      </c>
      <c r="Q465" s="199"/>
      <c r="R465" s="200">
        <f>SUM(R466:R514)</f>
        <v>0.55654573000000007</v>
      </c>
      <c r="S465" s="199"/>
      <c r="T465" s="201">
        <f>SUM(T466:T514)</f>
        <v>5.4199999999999999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R465" s="202" t="s">
        <v>78</v>
      </c>
      <c r="AT465" s="203" t="s">
        <v>69</v>
      </c>
      <c r="AU465" s="203" t="s">
        <v>78</v>
      </c>
      <c r="AY465" s="202" t="s">
        <v>116</v>
      </c>
      <c r="BK465" s="204">
        <f>SUM(BK466:BK514)</f>
        <v>0</v>
      </c>
    </row>
    <row r="466" s="2" customFormat="1" ht="33" customHeight="1">
      <c r="A466" s="41"/>
      <c r="B466" s="42"/>
      <c r="C466" s="207" t="s">
        <v>572</v>
      </c>
      <c r="D466" s="207" t="s">
        <v>118</v>
      </c>
      <c r="E466" s="208" t="s">
        <v>573</v>
      </c>
      <c r="F466" s="209" t="s">
        <v>574</v>
      </c>
      <c r="G466" s="210" t="s">
        <v>161</v>
      </c>
      <c r="H466" s="211">
        <v>4</v>
      </c>
      <c r="I466" s="212"/>
      <c r="J466" s="213">
        <f>ROUND(I466*H466,2)</f>
        <v>0</v>
      </c>
      <c r="K466" s="209" t="s">
        <v>122</v>
      </c>
      <c r="L466" s="47"/>
      <c r="M466" s="214" t="s">
        <v>19</v>
      </c>
      <c r="N466" s="215" t="s">
        <v>41</v>
      </c>
      <c r="O466" s="87"/>
      <c r="P466" s="216">
        <f>O466*H466</f>
        <v>0</v>
      </c>
      <c r="Q466" s="216">
        <v>0.12095</v>
      </c>
      <c r="R466" s="216">
        <f>Q466*H466</f>
        <v>0.48380000000000001</v>
      </c>
      <c r="S466" s="216">
        <v>0</v>
      </c>
      <c r="T466" s="217">
        <f>S466*H466</f>
        <v>0</v>
      </c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R466" s="218" t="s">
        <v>123</v>
      </c>
      <c r="AT466" s="218" t="s">
        <v>118</v>
      </c>
      <c r="AU466" s="218" t="s">
        <v>80</v>
      </c>
      <c r="AY466" s="20" t="s">
        <v>116</v>
      </c>
      <c r="BE466" s="219">
        <f>IF(N466="základní",J466,0)</f>
        <v>0</v>
      </c>
      <c r="BF466" s="219">
        <f>IF(N466="snížená",J466,0)</f>
        <v>0</v>
      </c>
      <c r="BG466" s="219">
        <f>IF(N466="zákl. přenesená",J466,0)</f>
        <v>0</v>
      </c>
      <c r="BH466" s="219">
        <f>IF(N466="sníž. přenesená",J466,0)</f>
        <v>0</v>
      </c>
      <c r="BI466" s="219">
        <f>IF(N466="nulová",J466,0)</f>
        <v>0</v>
      </c>
      <c r="BJ466" s="20" t="s">
        <v>78</v>
      </c>
      <c r="BK466" s="219">
        <f>ROUND(I466*H466,2)</f>
        <v>0</v>
      </c>
      <c r="BL466" s="20" t="s">
        <v>123</v>
      </c>
      <c r="BM466" s="218" t="s">
        <v>575</v>
      </c>
    </row>
    <row r="467" s="2" customFormat="1">
      <c r="A467" s="41"/>
      <c r="B467" s="42"/>
      <c r="C467" s="43"/>
      <c r="D467" s="220" t="s">
        <v>125</v>
      </c>
      <c r="E467" s="43"/>
      <c r="F467" s="221" t="s">
        <v>576</v>
      </c>
      <c r="G467" s="43"/>
      <c r="H467" s="43"/>
      <c r="I467" s="222"/>
      <c r="J467" s="43"/>
      <c r="K467" s="43"/>
      <c r="L467" s="47"/>
      <c r="M467" s="223"/>
      <c r="N467" s="224"/>
      <c r="O467" s="87"/>
      <c r="P467" s="87"/>
      <c r="Q467" s="87"/>
      <c r="R467" s="87"/>
      <c r="S467" s="87"/>
      <c r="T467" s="88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T467" s="20" t="s">
        <v>125</v>
      </c>
      <c r="AU467" s="20" t="s">
        <v>80</v>
      </c>
    </row>
    <row r="468" s="13" customFormat="1">
      <c r="A468" s="13"/>
      <c r="B468" s="225"/>
      <c r="C468" s="226"/>
      <c r="D468" s="227" t="s">
        <v>127</v>
      </c>
      <c r="E468" s="228" t="s">
        <v>19</v>
      </c>
      <c r="F468" s="229" t="s">
        <v>577</v>
      </c>
      <c r="G468" s="226"/>
      <c r="H468" s="230">
        <v>4</v>
      </c>
      <c r="I468" s="231"/>
      <c r="J468" s="226"/>
      <c r="K468" s="226"/>
      <c r="L468" s="232"/>
      <c r="M468" s="233"/>
      <c r="N468" s="234"/>
      <c r="O468" s="234"/>
      <c r="P468" s="234"/>
      <c r="Q468" s="234"/>
      <c r="R468" s="234"/>
      <c r="S468" s="234"/>
      <c r="T468" s="235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36" t="s">
        <v>127</v>
      </c>
      <c r="AU468" s="236" t="s">
        <v>80</v>
      </c>
      <c r="AV468" s="13" t="s">
        <v>80</v>
      </c>
      <c r="AW468" s="13" t="s">
        <v>32</v>
      </c>
      <c r="AX468" s="13" t="s">
        <v>70</v>
      </c>
      <c r="AY468" s="236" t="s">
        <v>116</v>
      </c>
    </row>
    <row r="469" s="14" customFormat="1">
      <c r="A469" s="14"/>
      <c r="B469" s="237"/>
      <c r="C469" s="238"/>
      <c r="D469" s="227" t="s">
        <v>127</v>
      </c>
      <c r="E469" s="239" t="s">
        <v>19</v>
      </c>
      <c r="F469" s="240" t="s">
        <v>129</v>
      </c>
      <c r="G469" s="238"/>
      <c r="H469" s="241">
        <v>4</v>
      </c>
      <c r="I469" s="242"/>
      <c r="J469" s="238"/>
      <c r="K469" s="238"/>
      <c r="L469" s="243"/>
      <c r="M469" s="244"/>
      <c r="N469" s="245"/>
      <c r="O469" s="245"/>
      <c r="P469" s="245"/>
      <c r="Q469" s="245"/>
      <c r="R469" s="245"/>
      <c r="S469" s="245"/>
      <c r="T469" s="246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47" t="s">
        <v>127</v>
      </c>
      <c r="AU469" s="247" t="s">
        <v>80</v>
      </c>
      <c r="AV469" s="14" t="s">
        <v>123</v>
      </c>
      <c r="AW469" s="14" t="s">
        <v>32</v>
      </c>
      <c r="AX469" s="14" t="s">
        <v>78</v>
      </c>
      <c r="AY469" s="247" t="s">
        <v>116</v>
      </c>
    </row>
    <row r="470" s="2" customFormat="1" ht="16.5" customHeight="1">
      <c r="A470" s="41"/>
      <c r="B470" s="42"/>
      <c r="C470" s="269" t="s">
        <v>578</v>
      </c>
      <c r="D470" s="269" t="s">
        <v>270</v>
      </c>
      <c r="E470" s="270" t="s">
        <v>579</v>
      </c>
      <c r="F470" s="271" t="s">
        <v>580</v>
      </c>
      <c r="G470" s="272" t="s">
        <v>161</v>
      </c>
      <c r="H470" s="273">
        <v>1.2</v>
      </c>
      <c r="I470" s="274"/>
      <c r="J470" s="275">
        <f>ROUND(I470*H470,2)</f>
        <v>0</v>
      </c>
      <c r="K470" s="271" t="s">
        <v>122</v>
      </c>
      <c r="L470" s="276"/>
      <c r="M470" s="277" t="s">
        <v>19</v>
      </c>
      <c r="N470" s="278" t="s">
        <v>41</v>
      </c>
      <c r="O470" s="87"/>
      <c r="P470" s="216">
        <f>O470*H470</f>
        <v>0</v>
      </c>
      <c r="Q470" s="216">
        <v>0.045999999999999999</v>
      </c>
      <c r="R470" s="216">
        <f>Q470*H470</f>
        <v>0.055199999999999999</v>
      </c>
      <c r="S470" s="216">
        <v>0</v>
      </c>
      <c r="T470" s="217">
        <f>S470*H470</f>
        <v>0</v>
      </c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R470" s="218" t="s">
        <v>172</v>
      </c>
      <c r="AT470" s="218" t="s">
        <v>270</v>
      </c>
      <c r="AU470" s="218" t="s">
        <v>80</v>
      </c>
      <c r="AY470" s="20" t="s">
        <v>116</v>
      </c>
      <c r="BE470" s="219">
        <f>IF(N470="základní",J470,0)</f>
        <v>0</v>
      </c>
      <c r="BF470" s="219">
        <f>IF(N470="snížená",J470,0)</f>
        <v>0</v>
      </c>
      <c r="BG470" s="219">
        <f>IF(N470="zákl. přenesená",J470,0)</f>
        <v>0</v>
      </c>
      <c r="BH470" s="219">
        <f>IF(N470="sníž. přenesená",J470,0)</f>
        <v>0</v>
      </c>
      <c r="BI470" s="219">
        <f>IF(N470="nulová",J470,0)</f>
        <v>0</v>
      </c>
      <c r="BJ470" s="20" t="s">
        <v>78</v>
      </c>
      <c r="BK470" s="219">
        <f>ROUND(I470*H470,2)</f>
        <v>0</v>
      </c>
      <c r="BL470" s="20" t="s">
        <v>123</v>
      </c>
      <c r="BM470" s="218" t="s">
        <v>581</v>
      </c>
    </row>
    <row r="471" s="13" customFormat="1">
      <c r="A471" s="13"/>
      <c r="B471" s="225"/>
      <c r="C471" s="226"/>
      <c r="D471" s="227" t="s">
        <v>127</v>
      </c>
      <c r="E471" s="228" t="s">
        <v>19</v>
      </c>
      <c r="F471" s="229" t="s">
        <v>582</v>
      </c>
      <c r="G471" s="226"/>
      <c r="H471" s="230">
        <v>1.2</v>
      </c>
      <c r="I471" s="231"/>
      <c r="J471" s="226"/>
      <c r="K471" s="226"/>
      <c r="L471" s="232"/>
      <c r="M471" s="233"/>
      <c r="N471" s="234"/>
      <c r="O471" s="234"/>
      <c r="P471" s="234"/>
      <c r="Q471" s="234"/>
      <c r="R471" s="234"/>
      <c r="S471" s="234"/>
      <c r="T471" s="235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36" t="s">
        <v>127</v>
      </c>
      <c r="AU471" s="236" t="s">
        <v>80</v>
      </c>
      <c r="AV471" s="13" t="s">
        <v>80</v>
      </c>
      <c r="AW471" s="13" t="s">
        <v>32</v>
      </c>
      <c r="AX471" s="13" t="s">
        <v>70</v>
      </c>
      <c r="AY471" s="236" t="s">
        <v>116</v>
      </c>
    </row>
    <row r="472" s="14" customFormat="1">
      <c r="A472" s="14"/>
      <c r="B472" s="237"/>
      <c r="C472" s="238"/>
      <c r="D472" s="227" t="s">
        <v>127</v>
      </c>
      <c r="E472" s="239" t="s">
        <v>19</v>
      </c>
      <c r="F472" s="240" t="s">
        <v>129</v>
      </c>
      <c r="G472" s="238"/>
      <c r="H472" s="241">
        <v>1.2</v>
      </c>
      <c r="I472" s="242"/>
      <c r="J472" s="238"/>
      <c r="K472" s="238"/>
      <c r="L472" s="243"/>
      <c r="M472" s="244"/>
      <c r="N472" s="245"/>
      <c r="O472" s="245"/>
      <c r="P472" s="245"/>
      <c r="Q472" s="245"/>
      <c r="R472" s="245"/>
      <c r="S472" s="245"/>
      <c r="T472" s="246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47" t="s">
        <v>127</v>
      </c>
      <c r="AU472" s="247" t="s">
        <v>80</v>
      </c>
      <c r="AV472" s="14" t="s">
        <v>123</v>
      </c>
      <c r="AW472" s="14" t="s">
        <v>32</v>
      </c>
      <c r="AX472" s="14" t="s">
        <v>78</v>
      </c>
      <c r="AY472" s="247" t="s">
        <v>116</v>
      </c>
    </row>
    <row r="473" s="2" customFormat="1" ht="21.75" customHeight="1">
      <c r="A473" s="41"/>
      <c r="B473" s="42"/>
      <c r="C473" s="207" t="s">
        <v>583</v>
      </c>
      <c r="D473" s="207" t="s">
        <v>118</v>
      </c>
      <c r="E473" s="208" t="s">
        <v>584</v>
      </c>
      <c r="F473" s="209" t="s">
        <v>585</v>
      </c>
      <c r="G473" s="210" t="s">
        <v>161</v>
      </c>
      <c r="H473" s="211">
        <v>109</v>
      </c>
      <c r="I473" s="212"/>
      <c r="J473" s="213">
        <f>ROUND(I473*H473,2)</f>
        <v>0</v>
      </c>
      <c r="K473" s="209" t="s">
        <v>122</v>
      </c>
      <c r="L473" s="47"/>
      <c r="M473" s="214" t="s">
        <v>19</v>
      </c>
      <c r="N473" s="215" t="s">
        <v>41</v>
      </c>
      <c r="O473" s="87"/>
      <c r="P473" s="216">
        <f>O473*H473</f>
        <v>0</v>
      </c>
      <c r="Q473" s="216">
        <v>4.3699999999999997E-06</v>
      </c>
      <c r="R473" s="216">
        <f>Q473*H473</f>
        <v>0.00047632999999999996</v>
      </c>
      <c r="S473" s="216">
        <v>0</v>
      </c>
      <c r="T473" s="217">
        <f>S473*H473</f>
        <v>0</v>
      </c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R473" s="218" t="s">
        <v>123</v>
      </c>
      <c r="AT473" s="218" t="s">
        <v>118</v>
      </c>
      <c r="AU473" s="218" t="s">
        <v>80</v>
      </c>
      <c r="AY473" s="20" t="s">
        <v>116</v>
      </c>
      <c r="BE473" s="219">
        <f>IF(N473="základní",J473,0)</f>
        <v>0</v>
      </c>
      <c r="BF473" s="219">
        <f>IF(N473="snížená",J473,0)</f>
        <v>0</v>
      </c>
      <c r="BG473" s="219">
        <f>IF(N473="zákl. přenesená",J473,0)</f>
        <v>0</v>
      </c>
      <c r="BH473" s="219">
        <f>IF(N473="sníž. přenesená",J473,0)</f>
        <v>0</v>
      </c>
      <c r="BI473" s="219">
        <f>IF(N473="nulová",J473,0)</f>
        <v>0</v>
      </c>
      <c r="BJ473" s="20" t="s">
        <v>78</v>
      </c>
      <c r="BK473" s="219">
        <f>ROUND(I473*H473,2)</f>
        <v>0</v>
      </c>
      <c r="BL473" s="20" t="s">
        <v>123</v>
      </c>
      <c r="BM473" s="218" t="s">
        <v>586</v>
      </c>
    </row>
    <row r="474" s="2" customFormat="1">
      <c r="A474" s="41"/>
      <c r="B474" s="42"/>
      <c r="C474" s="43"/>
      <c r="D474" s="220" t="s">
        <v>125</v>
      </c>
      <c r="E474" s="43"/>
      <c r="F474" s="221" t="s">
        <v>587</v>
      </c>
      <c r="G474" s="43"/>
      <c r="H474" s="43"/>
      <c r="I474" s="222"/>
      <c r="J474" s="43"/>
      <c r="K474" s="43"/>
      <c r="L474" s="47"/>
      <c r="M474" s="223"/>
      <c r="N474" s="224"/>
      <c r="O474" s="87"/>
      <c r="P474" s="87"/>
      <c r="Q474" s="87"/>
      <c r="R474" s="87"/>
      <c r="S474" s="87"/>
      <c r="T474" s="88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T474" s="20" t="s">
        <v>125</v>
      </c>
      <c r="AU474" s="20" t="s">
        <v>80</v>
      </c>
    </row>
    <row r="475" s="13" customFormat="1">
      <c r="A475" s="13"/>
      <c r="B475" s="225"/>
      <c r="C475" s="226"/>
      <c r="D475" s="227" t="s">
        <v>127</v>
      </c>
      <c r="E475" s="228" t="s">
        <v>19</v>
      </c>
      <c r="F475" s="229" t="s">
        <v>588</v>
      </c>
      <c r="G475" s="226"/>
      <c r="H475" s="230">
        <v>109</v>
      </c>
      <c r="I475" s="231"/>
      <c r="J475" s="226"/>
      <c r="K475" s="226"/>
      <c r="L475" s="232"/>
      <c r="M475" s="233"/>
      <c r="N475" s="234"/>
      <c r="O475" s="234"/>
      <c r="P475" s="234"/>
      <c r="Q475" s="234"/>
      <c r="R475" s="234"/>
      <c r="S475" s="234"/>
      <c r="T475" s="235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36" t="s">
        <v>127</v>
      </c>
      <c r="AU475" s="236" t="s">
        <v>80</v>
      </c>
      <c r="AV475" s="13" t="s">
        <v>80</v>
      </c>
      <c r="AW475" s="13" t="s">
        <v>32</v>
      </c>
      <c r="AX475" s="13" t="s">
        <v>70</v>
      </c>
      <c r="AY475" s="236" t="s">
        <v>116</v>
      </c>
    </row>
    <row r="476" s="14" customFormat="1">
      <c r="A476" s="14"/>
      <c r="B476" s="237"/>
      <c r="C476" s="238"/>
      <c r="D476" s="227" t="s">
        <v>127</v>
      </c>
      <c r="E476" s="239" t="s">
        <v>19</v>
      </c>
      <c r="F476" s="240" t="s">
        <v>129</v>
      </c>
      <c r="G476" s="238"/>
      <c r="H476" s="241">
        <v>109</v>
      </c>
      <c r="I476" s="242"/>
      <c r="J476" s="238"/>
      <c r="K476" s="238"/>
      <c r="L476" s="243"/>
      <c r="M476" s="244"/>
      <c r="N476" s="245"/>
      <c r="O476" s="245"/>
      <c r="P476" s="245"/>
      <c r="Q476" s="245"/>
      <c r="R476" s="245"/>
      <c r="S476" s="245"/>
      <c r="T476" s="246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47" t="s">
        <v>127</v>
      </c>
      <c r="AU476" s="247" t="s">
        <v>80</v>
      </c>
      <c r="AV476" s="14" t="s">
        <v>123</v>
      </c>
      <c r="AW476" s="14" t="s">
        <v>32</v>
      </c>
      <c r="AX476" s="14" t="s">
        <v>78</v>
      </c>
      <c r="AY476" s="247" t="s">
        <v>116</v>
      </c>
    </row>
    <row r="477" s="2" customFormat="1" ht="21.75" customHeight="1">
      <c r="A477" s="41"/>
      <c r="B477" s="42"/>
      <c r="C477" s="207" t="s">
        <v>589</v>
      </c>
      <c r="D477" s="207" t="s">
        <v>118</v>
      </c>
      <c r="E477" s="208" t="s">
        <v>590</v>
      </c>
      <c r="F477" s="209" t="s">
        <v>591</v>
      </c>
      <c r="G477" s="210" t="s">
        <v>161</v>
      </c>
      <c r="H477" s="211">
        <v>109</v>
      </c>
      <c r="I477" s="212"/>
      <c r="J477" s="213">
        <f>ROUND(I477*H477,2)</f>
        <v>0</v>
      </c>
      <c r="K477" s="209" t="s">
        <v>122</v>
      </c>
      <c r="L477" s="47"/>
      <c r="M477" s="214" t="s">
        <v>19</v>
      </c>
      <c r="N477" s="215" t="s">
        <v>41</v>
      </c>
      <c r="O477" s="87"/>
      <c r="P477" s="216">
        <f>O477*H477</f>
        <v>0</v>
      </c>
      <c r="Q477" s="216">
        <v>0</v>
      </c>
      <c r="R477" s="216">
        <f>Q477*H477</f>
        <v>0</v>
      </c>
      <c r="S477" s="216">
        <v>0</v>
      </c>
      <c r="T477" s="217">
        <f>S477*H477</f>
        <v>0</v>
      </c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R477" s="218" t="s">
        <v>123</v>
      </c>
      <c r="AT477" s="218" t="s">
        <v>118</v>
      </c>
      <c r="AU477" s="218" t="s">
        <v>80</v>
      </c>
      <c r="AY477" s="20" t="s">
        <v>116</v>
      </c>
      <c r="BE477" s="219">
        <f>IF(N477="základní",J477,0)</f>
        <v>0</v>
      </c>
      <c r="BF477" s="219">
        <f>IF(N477="snížená",J477,0)</f>
        <v>0</v>
      </c>
      <c r="BG477" s="219">
        <f>IF(N477="zákl. přenesená",J477,0)</f>
        <v>0</v>
      </c>
      <c r="BH477" s="219">
        <f>IF(N477="sníž. přenesená",J477,0)</f>
        <v>0</v>
      </c>
      <c r="BI477" s="219">
        <f>IF(N477="nulová",J477,0)</f>
        <v>0</v>
      </c>
      <c r="BJ477" s="20" t="s">
        <v>78</v>
      </c>
      <c r="BK477" s="219">
        <f>ROUND(I477*H477,2)</f>
        <v>0</v>
      </c>
      <c r="BL477" s="20" t="s">
        <v>123</v>
      </c>
      <c r="BM477" s="218" t="s">
        <v>592</v>
      </c>
    </row>
    <row r="478" s="2" customFormat="1">
      <c r="A478" s="41"/>
      <c r="B478" s="42"/>
      <c r="C478" s="43"/>
      <c r="D478" s="220" t="s">
        <v>125</v>
      </c>
      <c r="E478" s="43"/>
      <c r="F478" s="221" t="s">
        <v>593</v>
      </c>
      <c r="G478" s="43"/>
      <c r="H478" s="43"/>
      <c r="I478" s="222"/>
      <c r="J478" s="43"/>
      <c r="K478" s="43"/>
      <c r="L478" s="47"/>
      <c r="M478" s="223"/>
      <c r="N478" s="224"/>
      <c r="O478" s="87"/>
      <c r="P478" s="87"/>
      <c r="Q478" s="87"/>
      <c r="R478" s="87"/>
      <c r="S478" s="87"/>
      <c r="T478" s="88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T478" s="20" t="s">
        <v>125</v>
      </c>
      <c r="AU478" s="20" t="s">
        <v>80</v>
      </c>
    </row>
    <row r="479" s="13" customFormat="1">
      <c r="A479" s="13"/>
      <c r="B479" s="225"/>
      <c r="C479" s="226"/>
      <c r="D479" s="227" t="s">
        <v>127</v>
      </c>
      <c r="E479" s="228" t="s">
        <v>19</v>
      </c>
      <c r="F479" s="229" t="s">
        <v>588</v>
      </c>
      <c r="G479" s="226"/>
      <c r="H479" s="230">
        <v>109</v>
      </c>
      <c r="I479" s="231"/>
      <c r="J479" s="226"/>
      <c r="K479" s="226"/>
      <c r="L479" s="232"/>
      <c r="M479" s="233"/>
      <c r="N479" s="234"/>
      <c r="O479" s="234"/>
      <c r="P479" s="234"/>
      <c r="Q479" s="234"/>
      <c r="R479" s="234"/>
      <c r="S479" s="234"/>
      <c r="T479" s="235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36" t="s">
        <v>127</v>
      </c>
      <c r="AU479" s="236" t="s">
        <v>80</v>
      </c>
      <c r="AV479" s="13" t="s">
        <v>80</v>
      </c>
      <c r="AW479" s="13" t="s">
        <v>32</v>
      </c>
      <c r="AX479" s="13" t="s">
        <v>70</v>
      </c>
      <c r="AY479" s="236" t="s">
        <v>116</v>
      </c>
    </row>
    <row r="480" s="14" customFormat="1">
      <c r="A480" s="14"/>
      <c r="B480" s="237"/>
      <c r="C480" s="238"/>
      <c r="D480" s="227" t="s">
        <v>127</v>
      </c>
      <c r="E480" s="239" t="s">
        <v>19</v>
      </c>
      <c r="F480" s="240" t="s">
        <v>129</v>
      </c>
      <c r="G480" s="238"/>
      <c r="H480" s="241">
        <v>109</v>
      </c>
      <c r="I480" s="242"/>
      <c r="J480" s="238"/>
      <c r="K480" s="238"/>
      <c r="L480" s="243"/>
      <c r="M480" s="244"/>
      <c r="N480" s="245"/>
      <c r="O480" s="245"/>
      <c r="P480" s="245"/>
      <c r="Q480" s="245"/>
      <c r="R480" s="245"/>
      <c r="S480" s="245"/>
      <c r="T480" s="246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47" t="s">
        <v>127</v>
      </c>
      <c r="AU480" s="247" t="s">
        <v>80</v>
      </c>
      <c r="AV480" s="14" t="s">
        <v>123</v>
      </c>
      <c r="AW480" s="14" t="s">
        <v>32</v>
      </c>
      <c r="AX480" s="14" t="s">
        <v>78</v>
      </c>
      <c r="AY480" s="247" t="s">
        <v>116</v>
      </c>
    </row>
    <row r="481" s="2" customFormat="1" ht="24.15" customHeight="1">
      <c r="A481" s="41"/>
      <c r="B481" s="42"/>
      <c r="C481" s="207" t="s">
        <v>594</v>
      </c>
      <c r="D481" s="207" t="s">
        <v>118</v>
      </c>
      <c r="E481" s="208" t="s">
        <v>595</v>
      </c>
      <c r="F481" s="209" t="s">
        <v>596</v>
      </c>
      <c r="G481" s="210" t="s">
        <v>161</v>
      </c>
      <c r="H481" s="211">
        <v>109</v>
      </c>
      <c r="I481" s="212"/>
      <c r="J481" s="213">
        <f>ROUND(I481*H481,2)</f>
        <v>0</v>
      </c>
      <c r="K481" s="209" t="s">
        <v>122</v>
      </c>
      <c r="L481" s="47"/>
      <c r="M481" s="214" t="s">
        <v>19</v>
      </c>
      <c r="N481" s="215" t="s">
        <v>41</v>
      </c>
      <c r="O481" s="87"/>
      <c r="P481" s="216">
        <f>O481*H481</f>
        <v>0</v>
      </c>
      <c r="Q481" s="216">
        <v>0.00015660000000000001</v>
      </c>
      <c r="R481" s="216">
        <f>Q481*H481</f>
        <v>0.017069400000000002</v>
      </c>
      <c r="S481" s="216">
        <v>0</v>
      </c>
      <c r="T481" s="217">
        <f>S481*H481</f>
        <v>0</v>
      </c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R481" s="218" t="s">
        <v>123</v>
      </c>
      <c r="AT481" s="218" t="s">
        <v>118</v>
      </c>
      <c r="AU481" s="218" t="s">
        <v>80</v>
      </c>
      <c r="AY481" s="20" t="s">
        <v>116</v>
      </c>
      <c r="BE481" s="219">
        <f>IF(N481="základní",J481,0)</f>
        <v>0</v>
      </c>
      <c r="BF481" s="219">
        <f>IF(N481="snížená",J481,0)</f>
        <v>0</v>
      </c>
      <c r="BG481" s="219">
        <f>IF(N481="zákl. přenesená",J481,0)</f>
        <v>0</v>
      </c>
      <c r="BH481" s="219">
        <f>IF(N481="sníž. přenesená",J481,0)</f>
        <v>0</v>
      </c>
      <c r="BI481" s="219">
        <f>IF(N481="nulová",J481,0)</f>
        <v>0</v>
      </c>
      <c r="BJ481" s="20" t="s">
        <v>78</v>
      </c>
      <c r="BK481" s="219">
        <f>ROUND(I481*H481,2)</f>
        <v>0</v>
      </c>
      <c r="BL481" s="20" t="s">
        <v>123</v>
      </c>
      <c r="BM481" s="218" t="s">
        <v>597</v>
      </c>
    </row>
    <row r="482" s="2" customFormat="1">
      <c r="A482" s="41"/>
      <c r="B482" s="42"/>
      <c r="C482" s="43"/>
      <c r="D482" s="220" t="s">
        <v>125</v>
      </c>
      <c r="E482" s="43"/>
      <c r="F482" s="221" t="s">
        <v>598</v>
      </c>
      <c r="G482" s="43"/>
      <c r="H482" s="43"/>
      <c r="I482" s="222"/>
      <c r="J482" s="43"/>
      <c r="K482" s="43"/>
      <c r="L482" s="47"/>
      <c r="M482" s="223"/>
      <c r="N482" s="224"/>
      <c r="O482" s="87"/>
      <c r="P482" s="87"/>
      <c r="Q482" s="87"/>
      <c r="R482" s="87"/>
      <c r="S482" s="87"/>
      <c r="T482" s="88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T482" s="20" t="s">
        <v>125</v>
      </c>
      <c r="AU482" s="20" t="s">
        <v>80</v>
      </c>
    </row>
    <row r="483" s="13" customFormat="1">
      <c r="A483" s="13"/>
      <c r="B483" s="225"/>
      <c r="C483" s="226"/>
      <c r="D483" s="227" t="s">
        <v>127</v>
      </c>
      <c r="E483" s="228" t="s">
        <v>19</v>
      </c>
      <c r="F483" s="229" t="s">
        <v>588</v>
      </c>
      <c r="G483" s="226"/>
      <c r="H483" s="230">
        <v>109</v>
      </c>
      <c r="I483" s="231"/>
      <c r="J483" s="226"/>
      <c r="K483" s="226"/>
      <c r="L483" s="232"/>
      <c r="M483" s="233"/>
      <c r="N483" s="234"/>
      <c r="O483" s="234"/>
      <c r="P483" s="234"/>
      <c r="Q483" s="234"/>
      <c r="R483" s="234"/>
      <c r="S483" s="234"/>
      <c r="T483" s="235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36" t="s">
        <v>127</v>
      </c>
      <c r="AU483" s="236" t="s">
        <v>80</v>
      </c>
      <c r="AV483" s="13" t="s">
        <v>80</v>
      </c>
      <c r="AW483" s="13" t="s">
        <v>32</v>
      </c>
      <c r="AX483" s="13" t="s">
        <v>70</v>
      </c>
      <c r="AY483" s="236" t="s">
        <v>116</v>
      </c>
    </row>
    <row r="484" s="14" customFormat="1">
      <c r="A484" s="14"/>
      <c r="B484" s="237"/>
      <c r="C484" s="238"/>
      <c r="D484" s="227" t="s">
        <v>127</v>
      </c>
      <c r="E484" s="239" t="s">
        <v>19</v>
      </c>
      <c r="F484" s="240" t="s">
        <v>129</v>
      </c>
      <c r="G484" s="238"/>
      <c r="H484" s="241">
        <v>109</v>
      </c>
      <c r="I484" s="242"/>
      <c r="J484" s="238"/>
      <c r="K484" s="238"/>
      <c r="L484" s="243"/>
      <c r="M484" s="244"/>
      <c r="N484" s="245"/>
      <c r="O484" s="245"/>
      <c r="P484" s="245"/>
      <c r="Q484" s="245"/>
      <c r="R484" s="245"/>
      <c r="S484" s="245"/>
      <c r="T484" s="246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47" t="s">
        <v>127</v>
      </c>
      <c r="AU484" s="247" t="s">
        <v>80</v>
      </c>
      <c r="AV484" s="14" t="s">
        <v>123</v>
      </c>
      <c r="AW484" s="14" t="s">
        <v>32</v>
      </c>
      <c r="AX484" s="14" t="s">
        <v>78</v>
      </c>
      <c r="AY484" s="247" t="s">
        <v>116</v>
      </c>
    </row>
    <row r="485" s="2" customFormat="1" ht="16.5" customHeight="1">
      <c r="A485" s="41"/>
      <c r="B485" s="42"/>
      <c r="C485" s="207" t="s">
        <v>599</v>
      </c>
      <c r="D485" s="207" t="s">
        <v>118</v>
      </c>
      <c r="E485" s="208" t="s">
        <v>600</v>
      </c>
      <c r="F485" s="209" t="s">
        <v>601</v>
      </c>
      <c r="G485" s="210" t="s">
        <v>161</v>
      </c>
      <c r="H485" s="211">
        <v>214.19999999999999</v>
      </c>
      <c r="I485" s="212"/>
      <c r="J485" s="213">
        <f>ROUND(I485*H485,2)</f>
        <v>0</v>
      </c>
      <c r="K485" s="209" t="s">
        <v>122</v>
      </c>
      <c r="L485" s="47"/>
      <c r="M485" s="214" t="s">
        <v>19</v>
      </c>
      <c r="N485" s="215" t="s">
        <v>41</v>
      </c>
      <c r="O485" s="87"/>
      <c r="P485" s="216">
        <f>O485*H485</f>
        <v>0</v>
      </c>
      <c r="Q485" s="216">
        <v>0</v>
      </c>
      <c r="R485" s="216">
        <f>Q485*H485</f>
        <v>0</v>
      </c>
      <c r="S485" s="216">
        <v>0</v>
      </c>
      <c r="T485" s="217">
        <f>S485*H485</f>
        <v>0</v>
      </c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R485" s="218" t="s">
        <v>123</v>
      </c>
      <c r="AT485" s="218" t="s">
        <v>118</v>
      </c>
      <c r="AU485" s="218" t="s">
        <v>80</v>
      </c>
      <c r="AY485" s="20" t="s">
        <v>116</v>
      </c>
      <c r="BE485" s="219">
        <f>IF(N485="základní",J485,0)</f>
        <v>0</v>
      </c>
      <c r="BF485" s="219">
        <f>IF(N485="snížená",J485,0)</f>
        <v>0</v>
      </c>
      <c r="BG485" s="219">
        <f>IF(N485="zákl. přenesená",J485,0)</f>
        <v>0</v>
      </c>
      <c r="BH485" s="219">
        <f>IF(N485="sníž. přenesená",J485,0)</f>
        <v>0</v>
      </c>
      <c r="BI485" s="219">
        <f>IF(N485="nulová",J485,0)</f>
        <v>0</v>
      </c>
      <c r="BJ485" s="20" t="s">
        <v>78</v>
      </c>
      <c r="BK485" s="219">
        <f>ROUND(I485*H485,2)</f>
        <v>0</v>
      </c>
      <c r="BL485" s="20" t="s">
        <v>123</v>
      </c>
      <c r="BM485" s="218" t="s">
        <v>602</v>
      </c>
    </row>
    <row r="486" s="2" customFormat="1">
      <c r="A486" s="41"/>
      <c r="B486" s="42"/>
      <c r="C486" s="43"/>
      <c r="D486" s="220" t="s">
        <v>125</v>
      </c>
      <c r="E486" s="43"/>
      <c r="F486" s="221" t="s">
        <v>603</v>
      </c>
      <c r="G486" s="43"/>
      <c r="H486" s="43"/>
      <c r="I486" s="222"/>
      <c r="J486" s="43"/>
      <c r="K486" s="43"/>
      <c r="L486" s="47"/>
      <c r="M486" s="223"/>
      <c r="N486" s="224"/>
      <c r="O486" s="87"/>
      <c r="P486" s="87"/>
      <c r="Q486" s="87"/>
      <c r="R486" s="87"/>
      <c r="S486" s="87"/>
      <c r="T486" s="88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T486" s="20" t="s">
        <v>125</v>
      </c>
      <c r="AU486" s="20" t="s">
        <v>80</v>
      </c>
    </row>
    <row r="487" s="15" customFormat="1">
      <c r="A487" s="15"/>
      <c r="B487" s="248"/>
      <c r="C487" s="249"/>
      <c r="D487" s="227" t="s">
        <v>127</v>
      </c>
      <c r="E487" s="250" t="s">
        <v>19</v>
      </c>
      <c r="F487" s="251" t="s">
        <v>204</v>
      </c>
      <c r="G487" s="249"/>
      <c r="H487" s="250" t="s">
        <v>19</v>
      </c>
      <c r="I487" s="252"/>
      <c r="J487" s="249"/>
      <c r="K487" s="249"/>
      <c r="L487" s="253"/>
      <c r="M487" s="254"/>
      <c r="N487" s="255"/>
      <c r="O487" s="255"/>
      <c r="P487" s="255"/>
      <c r="Q487" s="255"/>
      <c r="R487" s="255"/>
      <c r="S487" s="255"/>
      <c r="T487" s="256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T487" s="257" t="s">
        <v>127</v>
      </c>
      <c r="AU487" s="257" t="s">
        <v>80</v>
      </c>
      <c r="AV487" s="15" t="s">
        <v>78</v>
      </c>
      <c r="AW487" s="15" t="s">
        <v>32</v>
      </c>
      <c r="AX487" s="15" t="s">
        <v>70</v>
      </c>
      <c r="AY487" s="257" t="s">
        <v>116</v>
      </c>
    </row>
    <row r="488" s="13" customFormat="1">
      <c r="A488" s="13"/>
      <c r="B488" s="225"/>
      <c r="C488" s="226"/>
      <c r="D488" s="227" t="s">
        <v>127</v>
      </c>
      <c r="E488" s="228" t="s">
        <v>19</v>
      </c>
      <c r="F488" s="229" t="s">
        <v>604</v>
      </c>
      <c r="G488" s="226"/>
      <c r="H488" s="230">
        <v>191.40000000000001</v>
      </c>
      <c r="I488" s="231"/>
      <c r="J488" s="226"/>
      <c r="K488" s="226"/>
      <c r="L488" s="232"/>
      <c r="M488" s="233"/>
      <c r="N488" s="234"/>
      <c r="O488" s="234"/>
      <c r="P488" s="234"/>
      <c r="Q488" s="234"/>
      <c r="R488" s="234"/>
      <c r="S488" s="234"/>
      <c r="T488" s="235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36" t="s">
        <v>127</v>
      </c>
      <c r="AU488" s="236" t="s">
        <v>80</v>
      </c>
      <c r="AV488" s="13" t="s">
        <v>80</v>
      </c>
      <c r="AW488" s="13" t="s">
        <v>32</v>
      </c>
      <c r="AX488" s="13" t="s">
        <v>70</v>
      </c>
      <c r="AY488" s="236" t="s">
        <v>116</v>
      </c>
    </row>
    <row r="489" s="13" customFormat="1">
      <c r="A489" s="13"/>
      <c r="B489" s="225"/>
      <c r="C489" s="226"/>
      <c r="D489" s="227" t="s">
        <v>127</v>
      </c>
      <c r="E489" s="228" t="s">
        <v>19</v>
      </c>
      <c r="F489" s="229" t="s">
        <v>605</v>
      </c>
      <c r="G489" s="226"/>
      <c r="H489" s="230">
        <v>2.7999999999999998</v>
      </c>
      <c r="I489" s="231"/>
      <c r="J489" s="226"/>
      <c r="K489" s="226"/>
      <c r="L489" s="232"/>
      <c r="M489" s="233"/>
      <c r="N489" s="234"/>
      <c r="O489" s="234"/>
      <c r="P489" s="234"/>
      <c r="Q489" s="234"/>
      <c r="R489" s="234"/>
      <c r="S489" s="234"/>
      <c r="T489" s="235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36" t="s">
        <v>127</v>
      </c>
      <c r="AU489" s="236" t="s">
        <v>80</v>
      </c>
      <c r="AV489" s="13" t="s">
        <v>80</v>
      </c>
      <c r="AW489" s="13" t="s">
        <v>32</v>
      </c>
      <c r="AX489" s="13" t="s">
        <v>70</v>
      </c>
      <c r="AY489" s="236" t="s">
        <v>116</v>
      </c>
    </row>
    <row r="490" s="13" customFormat="1">
      <c r="A490" s="13"/>
      <c r="B490" s="225"/>
      <c r="C490" s="226"/>
      <c r="D490" s="227" t="s">
        <v>127</v>
      </c>
      <c r="E490" s="228" t="s">
        <v>19</v>
      </c>
      <c r="F490" s="229" t="s">
        <v>606</v>
      </c>
      <c r="G490" s="226"/>
      <c r="H490" s="230">
        <v>20</v>
      </c>
      <c r="I490" s="231"/>
      <c r="J490" s="226"/>
      <c r="K490" s="226"/>
      <c r="L490" s="232"/>
      <c r="M490" s="233"/>
      <c r="N490" s="234"/>
      <c r="O490" s="234"/>
      <c r="P490" s="234"/>
      <c r="Q490" s="234"/>
      <c r="R490" s="234"/>
      <c r="S490" s="234"/>
      <c r="T490" s="235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36" t="s">
        <v>127</v>
      </c>
      <c r="AU490" s="236" t="s">
        <v>80</v>
      </c>
      <c r="AV490" s="13" t="s">
        <v>80</v>
      </c>
      <c r="AW490" s="13" t="s">
        <v>32</v>
      </c>
      <c r="AX490" s="13" t="s">
        <v>70</v>
      </c>
      <c r="AY490" s="236" t="s">
        <v>116</v>
      </c>
    </row>
    <row r="491" s="14" customFormat="1">
      <c r="A491" s="14"/>
      <c r="B491" s="237"/>
      <c r="C491" s="238"/>
      <c r="D491" s="227" t="s">
        <v>127</v>
      </c>
      <c r="E491" s="239" t="s">
        <v>19</v>
      </c>
      <c r="F491" s="240" t="s">
        <v>129</v>
      </c>
      <c r="G491" s="238"/>
      <c r="H491" s="241">
        <v>214.20000000000002</v>
      </c>
      <c r="I491" s="242"/>
      <c r="J491" s="238"/>
      <c r="K491" s="238"/>
      <c r="L491" s="243"/>
      <c r="M491" s="244"/>
      <c r="N491" s="245"/>
      <c r="O491" s="245"/>
      <c r="P491" s="245"/>
      <c r="Q491" s="245"/>
      <c r="R491" s="245"/>
      <c r="S491" s="245"/>
      <c r="T491" s="246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47" t="s">
        <v>127</v>
      </c>
      <c r="AU491" s="247" t="s">
        <v>80</v>
      </c>
      <c r="AV491" s="14" t="s">
        <v>123</v>
      </c>
      <c r="AW491" s="14" t="s">
        <v>32</v>
      </c>
      <c r="AX491" s="14" t="s">
        <v>78</v>
      </c>
      <c r="AY491" s="247" t="s">
        <v>116</v>
      </c>
    </row>
    <row r="492" s="2" customFormat="1" ht="33" customHeight="1">
      <c r="A492" s="41"/>
      <c r="B492" s="42"/>
      <c r="C492" s="207" t="s">
        <v>607</v>
      </c>
      <c r="D492" s="207" t="s">
        <v>118</v>
      </c>
      <c r="E492" s="208" t="s">
        <v>608</v>
      </c>
      <c r="F492" s="209" t="s">
        <v>609</v>
      </c>
      <c r="G492" s="210" t="s">
        <v>121</v>
      </c>
      <c r="H492" s="211">
        <v>271</v>
      </c>
      <c r="I492" s="212"/>
      <c r="J492" s="213">
        <f>ROUND(I492*H492,2)</f>
        <v>0</v>
      </c>
      <c r="K492" s="209" t="s">
        <v>122</v>
      </c>
      <c r="L492" s="47"/>
      <c r="M492" s="214" t="s">
        <v>19</v>
      </c>
      <c r="N492" s="215" t="s">
        <v>41</v>
      </c>
      <c r="O492" s="87"/>
      <c r="P492" s="216">
        <f>O492*H492</f>
        <v>0</v>
      </c>
      <c r="Q492" s="216">
        <v>0</v>
      </c>
      <c r="R492" s="216">
        <f>Q492*H492</f>
        <v>0</v>
      </c>
      <c r="S492" s="216">
        <v>0.02</v>
      </c>
      <c r="T492" s="217">
        <f>S492*H492</f>
        <v>5.4199999999999999</v>
      </c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R492" s="218" t="s">
        <v>123</v>
      </c>
      <c r="AT492" s="218" t="s">
        <v>118</v>
      </c>
      <c r="AU492" s="218" t="s">
        <v>80</v>
      </c>
      <c r="AY492" s="20" t="s">
        <v>116</v>
      </c>
      <c r="BE492" s="219">
        <f>IF(N492="základní",J492,0)</f>
        <v>0</v>
      </c>
      <c r="BF492" s="219">
        <f>IF(N492="snížená",J492,0)</f>
        <v>0</v>
      </c>
      <c r="BG492" s="219">
        <f>IF(N492="zákl. přenesená",J492,0)</f>
        <v>0</v>
      </c>
      <c r="BH492" s="219">
        <f>IF(N492="sníž. přenesená",J492,0)</f>
        <v>0</v>
      </c>
      <c r="BI492" s="219">
        <f>IF(N492="nulová",J492,0)</f>
        <v>0</v>
      </c>
      <c r="BJ492" s="20" t="s">
        <v>78</v>
      </c>
      <c r="BK492" s="219">
        <f>ROUND(I492*H492,2)</f>
        <v>0</v>
      </c>
      <c r="BL492" s="20" t="s">
        <v>123</v>
      </c>
      <c r="BM492" s="218" t="s">
        <v>610</v>
      </c>
    </row>
    <row r="493" s="2" customFormat="1">
      <c r="A493" s="41"/>
      <c r="B493" s="42"/>
      <c r="C493" s="43"/>
      <c r="D493" s="220" t="s">
        <v>125</v>
      </c>
      <c r="E493" s="43"/>
      <c r="F493" s="221" t="s">
        <v>611</v>
      </c>
      <c r="G493" s="43"/>
      <c r="H493" s="43"/>
      <c r="I493" s="222"/>
      <c r="J493" s="43"/>
      <c r="K493" s="43"/>
      <c r="L493" s="47"/>
      <c r="M493" s="223"/>
      <c r="N493" s="224"/>
      <c r="O493" s="87"/>
      <c r="P493" s="87"/>
      <c r="Q493" s="87"/>
      <c r="R493" s="87"/>
      <c r="S493" s="87"/>
      <c r="T493" s="88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T493" s="20" t="s">
        <v>125</v>
      </c>
      <c r="AU493" s="20" t="s">
        <v>80</v>
      </c>
    </row>
    <row r="494" s="13" customFormat="1">
      <c r="A494" s="13"/>
      <c r="B494" s="225"/>
      <c r="C494" s="226"/>
      <c r="D494" s="227" t="s">
        <v>127</v>
      </c>
      <c r="E494" s="228" t="s">
        <v>19</v>
      </c>
      <c r="F494" s="229" t="s">
        <v>411</v>
      </c>
      <c r="G494" s="226"/>
      <c r="H494" s="230">
        <v>271</v>
      </c>
      <c r="I494" s="231"/>
      <c r="J494" s="226"/>
      <c r="K494" s="226"/>
      <c r="L494" s="232"/>
      <c r="M494" s="233"/>
      <c r="N494" s="234"/>
      <c r="O494" s="234"/>
      <c r="P494" s="234"/>
      <c r="Q494" s="234"/>
      <c r="R494" s="234"/>
      <c r="S494" s="234"/>
      <c r="T494" s="235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36" t="s">
        <v>127</v>
      </c>
      <c r="AU494" s="236" t="s">
        <v>80</v>
      </c>
      <c r="AV494" s="13" t="s">
        <v>80</v>
      </c>
      <c r="AW494" s="13" t="s">
        <v>32</v>
      </c>
      <c r="AX494" s="13" t="s">
        <v>70</v>
      </c>
      <c r="AY494" s="236" t="s">
        <v>116</v>
      </c>
    </row>
    <row r="495" s="14" customFormat="1">
      <c r="A495" s="14"/>
      <c r="B495" s="237"/>
      <c r="C495" s="238"/>
      <c r="D495" s="227" t="s">
        <v>127</v>
      </c>
      <c r="E495" s="239" t="s">
        <v>19</v>
      </c>
      <c r="F495" s="240" t="s">
        <v>129</v>
      </c>
      <c r="G495" s="238"/>
      <c r="H495" s="241">
        <v>271</v>
      </c>
      <c r="I495" s="242"/>
      <c r="J495" s="238"/>
      <c r="K495" s="238"/>
      <c r="L495" s="243"/>
      <c r="M495" s="244"/>
      <c r="N495" s="245"/>
      <c r="O495" s="245"/>
      <c r="P495" s="245"/>
      <c r="Q495" s="245"/>
      <c r="R495" s="245"/>
      <c r="S495" s="245"/>
      <c r="T495" s="246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47" t="s">
        <v>127</v>
      </c>
      <c r="AU495" s="247" t="s">
        <v>80</v>
      </c>
      <c r="AV495" s="14" t="s">
        <v>123</v>
      </c>
      <c r="AW495" s="14" t="s">
        <v>32</v>
      </c>
      <c r="AX495" s="14" t="s">
        <v>78</v>
      </c>
      <c r="AY495" s="247" t="s">
        <v>116</v>
      </c>
    </row>
    <row r="496" s="2" customFormat="1" ht="37.8" customHeight="1">
      <c r="A496" s="41"/>
      <c r="B496" s="42"/>
      <c r="C496" s="207" t="s">
        <v>612</v>
      </c>
      <c r="D496" s="207" t="s">
        <v>118</v>
      </c>
      <c r="E496" s="208" t="s">
        <v>613</v>
      </c>
      <c r="F496" s="209" t="s">
        <v>614</v>
      </c>
      <c r="G496" s="210" t="s">
        <v>161</v>
      </c>
      <c r="H496" s="211">
        <v>4</v>
      </c>
      <c r="I496" s="212"/>
      <c r="J496" s="213">
        <f>ROUND(I496*H496,2)</f>
        <v>0</v>
      </c>
      <c r="K496" s="209" t="s">
        <v>122</v>
      </c>
      <c r="L496" s="47"/>
      <c r="M496" s="214" t="s">
        <v>19</v>
      </c>
      <c r="N496" s="215" t="s">
        <v>41</v>
      </c>
      <c r="O496" s="87"/>
      <c r="P496" s="216">
        <f>O496*H496</f>
        <v>0</v>
      </c>
      <c r="Q496" s="216">
        <v>0</v>
      </c>
      <c r="R496" s="216">
        <f>Q496*H496</f>
        <v>0</v>
      </c>
      <c r="S496" s="216">
        <v>0</v>
      </c>
      <c r="T496" s="217">
        <f>S496*H496</f>
        <v>0</v>
      </c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R496" s="218" t="s">
        <v>123</v>
      </c>
      <c r="AT496" s="218" t="s">
        <v>118</v>
      </c>
      <c r="AU496" s="218" t="s">
        <v>80</v>
      </c>
      <c r="AY496" s="20" t="s">
        <v>116</v>
      </c>
      <c r="BE496" s="219">
        <f>IF(N496="základní",J496,0)</f>
        <v>0</v>
      </c>
      <c r="BF496" s="219">
        <f>IF(N496="snížená",J496,0)</f>
        <v>0</v>
      </c>
      <c r="BG496" s="219">
        <f>IF(N496="zákl. přenesená",J496,0)</f>
        <v>0</v>
      </c>
      <c r="BH496" s="219">
        <f>IF(N496="sníž. přenesená",J496,0)</f>
        <v>0</v>
      </c>
      <c r="BI496" s="219">
        <f>IF(N496="nulová",J496,0)</f>
        <v>0</v>
      </c>
      <c r="BJ496" s="20" t="s">
        <v>78</v>
      </c>
      <c r="BK496" s="219">
        <f>ROUND(I496*H496,2)</f>
        <v>0</v>
      </c>
      <c r="BL496" s="20" t="s">
        <v>123</v>
      </c>
      <c r="BM496" s="218" t="s">
        <v>615</v>
      </c>
    </row>
    <row r="497" s="2" customFormat="1">
      <c r="A497" s="41"/>
      <c r="B497" s="42"/>
      <c r="C497" s="43"/>
      <c r="D497" s="220" t="s">
        <v>125</v>
      </c>
      <c r="E497" s="43"/>
      <c r="F497" s="221" t="s">
        <v>616</v>
      </c>
      <c r="G497" s="43"/>
      <c r="H497" s="43"/>
      <c r="I497" s="222"/>
      <c r="J497" s="43"/>
      <c r="K497" s="43"/>
      <c r="L497" s="47"/>
      <c r="M497" s="223"/>
      <c r="N497" s="224"/>
      <c r="O497" s="87"/>
      <c r="P497" s="87"/>
      <c r="Q497" s="87"/>
      <c r="R497" s="87"/>
      <c r="S497" s="87"/>
      <c r="T497" s="88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T497" s="20" t="s">
        <v>125</v>
      </c>
      <c r="AU497" s="20" t="s">
        <v>80</v>
      </c>
    </row>
    <row r="498" s="13" customFormat="1">
      <c r="A498" s="13"/>
      <c r="B498" s="225"/>
      <c r="C498" s="226"/>
      <c r="D498" s="227" t="s">
        <v>127</v>
      </c>
      <c r="E498" s="228" t="s">
        <v>19</v>
      </c>
      <c r="F498" s="229" t="s">
        <v>164</v>
      </c>
      <c r="G498" s="226"/>
      <c r="H498" s="230">
        <v>4</v>
      </c>
      <c r="I498" s="231"/>
      <c r="J498" s="226"/>
      <c r="K498" s="226"/>
      <c r="L498" s="232"/>
      <c r="M498" s="233"/>
      <c r="N498" s="234"/>
      <c r="O498" s="234"/>
      <c r="P498" s="234"/>
      <c r="Q498" s="234"/>
      <c r="R498" s="234"/>
      <c r="S498" s="234"/>
      <c r="T498" s="235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36" t="s">
        <v>127</v>
      </c>
      <c r="AU498" s="236" t="s">
        <v>80</v>
      </c>
      <c r="AV498" s="13" t="s">
        <v>80</v>
      </c>
      <c r="AW498" s="13" t="s">
        <v>32</v>
      </c>
      <c r="AX498" s="13" t="s">
        <v>70</v>
      </c>
      <c r="AY498" s="236" t="s">
        <v>116</v>
      </c>
    </row>
    <row r="499" s="14" customFormat="1">
      <c r="A499" s="14"/>
      <c r="B499" s="237"/>
      <c r="C499" s="238"/>
      <c r="D499" s="227" t="s">
        <v>127</v>
      </c>
      <c r="E499" s="239" t="s">
        <v>19</v>
      </c>
      <c r="F499" s="240" t="s">
        <v>129</v>
      </c>
      <c r="G499" s="238"/>
      <c r="H499" s="241">
        <v>4</v>
      </c>
      <c r="I499" s="242"/>
      <c r="J499" s="238"/>
      <c r="K499" s="238"/>
      <c r="L499" s="243"/>
      <c r="M499" s="244"/>
      <c r="N499" s="245"/>
      <c r="O499" s="245"/>
      <c r="P499" s="245"/>
      <c r="Q499" s="245"/>
      <c r="R499" s="245"/>
      <c r="S499" s="245"/>
      <c r="T499" s="246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47" t="s">
        <v>127</v>
      </c>
      <c r="AU499" s="247" t="s">
        <v>80</v>
      </c>
      <c r="AV499" s="14" t="s">
        <v>123</v>
      </c>
      <c r="AW499" s="14" t="s">
        <v>32</v>
      </c>
      <c r="AX499" s="14" t="s">
        <v>78</v>
      </c>
      <c r="AY499" s="247" t="s">
        <v>116</v>
      </c>
    </row>
    <row r="500" s="2" customFormat="1" ht="33" customHeight="1">
      <c r="A500" s="41"/>
      <c r="B500" s="42"/>
      <c r="C500" s="207" t="s">
        <v>617</v>
      </c>
      <c r="D500" s="207" t="s">
        <v>118</v>
      </c>
      <c r="E500" s="208" t="s">
        <v>618</v>
      </c>
      <c r="F500" s="209" t="s">
        <v>619</v>
      </c>
      <c r="G500" s="210" t="s">
        <v>121</v>
      </c>
      <c r="H500" s="211">
        <v>6</v>
      </c>
      <c r="I500" s="212"/>
      <c r="J500" s="213">
        <f>ROUND(I500*H500,2)</f>
        <v>0</v>
      </c>
      <c r="K500" s="209" t="s">
        <v>122</v>
      </c>
      <c r="L500" s="47"/>
      <c r="M500" s="214" t="s">
        <v>19</v>
      </c>
      <c r="N500" s="215" t="s">
        <v>41</v>
      </c>
      <c r="O500" s="87"/>
      <c r="P500" s="216">
        <f>O500*H500</f>
        <v>0</v>
      </c>
      <c r="Q500" s="216">
        <v>0</v>
      </c>
      <c r="R500" s="216">
        <f>Q500*H500</f>
        <v>0</v>
      </c>
      <c r="S500" s="216">
        <v>0</v>
      </c>
      <c r="T500" s="217">
        <f>S500*H500</f>
        <v>0</v>
      </c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R500" s="218" t="s">
        <v>123</v>
      </c>
      <c r="AT500" s="218" t="s">
        <v>118</v>
      </c>
      <c r="AU500" s="218" t="s">
        <v>80</v>
      </c>
      <c r="AY500" s="20" t="s">
        <v>116</v>
      </c>
      <c r="BE500" s="219">
        <f>IF(N500="základní",J500,0)</f>
        <v>0</v>
      </c>
      <c r="BF500" s="219">
        <f>IF(N500="snížená",J500,0)</f>
        <v>0</v>
      </c>
      <c r="BG500" s="219">
        <f>IF(N500="zákl. přenesená",J500,0)</f>
        <v>0</v>
      </c>
      <c r="BH500" s="219">
        <f>IF(N500="sníž. přenesená",J500,0)</f>
        <v>0</v>
      </c>
      <c r="BI500" s="219">
        <f>IF(N500="nulová",J500,0)</f>
        <v>0</v>
      </c>
      <c r="BJ500" s="20" t="s">
        <v>78</v>
      </c>
      <c r="BK500" s="219">
        <f>ROUND(I500*H500,2)</f>
        <v>0</v>
      </c>
      <c r="BL500" s="20" t="s">
        <v>123</v>
      </c>
      <c r="BM500" s="218" t="s">
        <v>620</v>
      </c>
    </row>
    <row r="501" s="2" customFormat="1">
      <c r="A501" s="41"/>
      <c r="B501" s="42"/>
      <c r="C501" s="43"/>
      <c r="D501" s="220" t="s">
        <v>125</v>
      </c>
      <c r="E501" s="43"/>
      <c r="F501" s="221" t="s">
        <v>621</v>
      </c>
      <c r="G501" s="43"/>
      <c r="H501" s="43"/>
      <c r="I501" s="222"/>
      <c r="J501" s="43"/>
      <c r="K501" s="43"/>
      <c r="L501" s="47"/>
      <c r="M501" s="223"/>
      <c r="N501" s="224"/>
      <c r="O501" s="87"/>
      <c r="P501" s="87"/>
      <c r="Q501" s="87"/>
      <c r="R501" s="87"/>
      <c r="S501" s="87"/>
      <c r="T501" s="88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T501" s="20" t="s">
        <v>125</v>
      </c>
      <c r="AU501" s="20" t="s">
        <v>80</v>
      </c>
    </row>
    <row r="502" s="13" customFormat="1">
      <c r="A502" s="13"/>
      <c r="B502" s="225"/>
      <c r="C502" s="226"/>
      <c r="D502" s="227" t="s">
        <v>127</v>
      </c>
      <c r="E502" s="228" t="s">
        <v>19</v>
      </c>
      <c r="F502" s="229" t="s">
        <v>128</v>
      </c>
      <c r="G502" s="226"/>
      <c r="H502" s="230">
        <v>6</v>
      </c>
      <c r="I502" s="231"/>
      <c r="J502" s="226"/>
      <c r="K502" s="226"/>
      <c r="L502" s="232"/>
      <c r="M502" s="233"/>
      <c r="N502" s="234"/>
      <c r="O502" s="234"/>
      <c r="P502" s="234"/>
      <c r="Q502" s="234"/>
      <c r="R502" s="234"/>
      <c r="S502" s="234"/>
      <c r="T502" s="235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36" t="s">
        <v>127</v>
      </c>
      <c r="AU502" s="236" t="s">
        <v>80</v>
      </c>
      <c r="AV502" s="13" t="s">
        <v>80</v>
      </c>
      <c r="AW502" s="13" t="s">
        <v>32</v>
      </c>
      <c r="AX502" s="13" t="s">
        <v>70</v>
      </c>
      <c r="AY502" s="236" t="s">
        <v>116</v>
      </c>
    </row>
    <row r="503" s="14" customFormat="1">
      <c r="A503" s="14"/>
      <c r="B503" s="237"/>
      <c r="C503" s="238"/>
      <c r="D503" s="227" t="s">
        <v>127</v>
      </c>
      <c r="E503" s="239" t="s">
        <v>19</v>
      </c>
      <c r="F503" s="240" t="s">
        <v>129</v>
      </c>
      <c r="G503" s="238"/>
      <c r="H503" s="241">
        <v>6</v>
      </c>
      <c r="I503" s="242"/>
      <c r="J503" s="238"/>
      <c r="K503" s="238"/>
      <c r="L503" s="243"/>
      <c r="M503" s="244"/>
      <c r="N503" s="245"/>
      <c r="O503" s="245"/>
      <c r="P503" s="245"/>
      <c r="Q503" s="245"/>
      <c r="R503" s="245"/>
      <c r="S503" s="245"/>
      <c r="T503" s="246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47" t="s">
        <v>127</v>
      </c>
      <c r="AU503" s="247" t="s">
        <v>80</v>
      </c>
      <c r="AV503" s="14" t="s">
        <v>123</v>
      </c>
      <c r="AW503" s="14" t="s">
        <v>32</v>
      </c>
      <c r="AX503" s="14" t="s">
        <v>78</v>
      </c>
      <c r="AY503" s="247" t="s">
        <v>116</v>
      </c>
    </row>
    <row r="504" s="2" customFormat="1" ht="24.15" customHeight="1">
      <c r="A504" s="41"/>
      <c r="B504" s="42"/>
      <c r="C504" s="207" t="s">
        <v>622</v>
      </c>
      <c r="D504" s="207" t="s">
        <v>118</v>
      </c>
      <c r="E504" s="208" t="s">
        <v>623</v>
      </c>
      <c r="F504" s="209" t="s">
        <v>624</v>
      </c>
      <c r="G504" s="210" t="s">
        <v>625</v>
      </c>
      <c r="H504" s="211">
        <v>1</v>
      </c>
      <c r="I504" s="212"/>
      <c r="J504" s="213">
        <f>ROUND(I504*H504,2)</f>
        <v>0</v>
      </c>
      <c r="K504" s="209" t="s">
        <v>19</v>
      </c>
      <c r="L504" s="47"/>
      <c r="M504" s="214" t="s">
        <v>19</v>
      </c>
      <c r="N504" s="215" t="s">
        <v>41</v>
      </c>
      <c r="O504" s="87"/>
      <c r="P504" s="216">
        <f>O504*H504</f>
        <v>0</v>
      </c>
      <c r="Q504" s="216">
        <v>0</v>
      </c>
      <c r="R504" s="216">
        <f>Q504*H504</f>
        <v>0</v>
      </c>
      <c r="S504" s="216">
        <v>0</v>
      </c>
      <c r="T504" s="217">
        <f>S504*H504</f>
        <v>0</v>
      </c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R504" s="218" t="s">
        <v>123</v>
      </c>
      <c r="AT504" s="218" t="s">
        <v>118</v>
      </c>
      <c r="AU504" s="218" t="s">
        <v>80</v>
      </c>
      <c r="AY504" s="20" t="s">
        <v>116</v>
      </c>
      <c r="BE504" s="219">
        <f>IF(N504="základní",J504,0)</f>
        <v>0</v>
      </c>
      <c r="BF504" s="219">
        <f>IF(N504="snížená",J504,0)</f>
        <v>0</v>
      </c>
      <c r="BG504" s="219">
        <f>IF(N504="zákl. přenesená",J504,0)</f>
        <v>0</v>
      </c>
      <c r="BH504" s="219">
        <f>IF(N504="sníž. přenesená",J504,0)</f>
        <v>0</v>
      </c>
      <c r="BI504" s="219">
        <f>IF(N504="nulová",J504,0)</f>
        <v>0</v>
      </c>
      <c r="BJ504" s="20" t="s">
        <v>78</v>
      </c>
      <c r="BK504" s="219">
        <f>ROUND(I504*H504,2)</f>
        <v>0</v>
      </c>
      <c r="BL504" s="20" t="s">
        <v>123</v>
      </c>
      <c r="BM504" s="218" t="s">
        <v>626</v>
      </c>
    </row>
    <row r="505" s="2" customFormat="1">
      <c r="A505" s="41"/>
      <c r="B505" s="42"/>
      <c r="C505" s="43"/>
      <c r="D505" s="227" t="s">
        <v>627</v>
      </c>
      <c r="E505" s="43"/>
      <c r="F505" s="279" t="s">
        <v>628</v>
      </c>
      <c r="G505" s="43"/>
      <c r="H505" s="43"/>
      <c r="I505" s="222"/>
      <c r="J505" s="43"/>
      <c r="K505" s="43"/>
      <c r="L505" s="47"/>
      <c r="M505" s="223"/>
      <c r="N505" s="224"/>
      <c r="O505" s="87"/>
      <c r="P505" s="87"/>
      <c r="Q505" s="87"/>
      <c r="R505" s="87"/>
      <c r="S505" s="87"/>
      <c r="T505" s="88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T505" s="20" t="s">
        <v>627</v>
      </c>
      <c r="AU505" s="20" t="s">
        <v>80</v>
      </c>
    </row>
    <row r="506" s="2" customFormat="1" ht="24.15" customHeight="1">
      <c r="A506" s="41"/>
      <c r="B506" s="42"/>
      <c r="C506" s="207" t="s">
        <v>629</v>
      </c>
      <c r="D506" s="207" t="s">
        <v>118</v>
      </c>
      <c r="E506" s="208" t="s">
        <v>630</v>
      </c>
      <c r="F506" s="209" t="s">
        <v>631</v>
      </c>
      <c r="G506" s="210" t="s">
        <v>328</v>
      </c>
      <c r="H506" s="211">
        <v>10</v>
      </c>
      <c r="I506" s="212"/>
      <c r="J506" s="213">
        <f>ROUND(I506*H506,2)</f>
        <v>0</v>
      </c>
      <c r="K506" s="209" t="s">
        <v>19</v>
      </c>
      <c r="L506" s="47"/>
      <c r="M506" s="214" t="s">
        <v>19</v>
      </c>
      <c r="N506" s="215" t="s">
        <v>41</v>
      </c>
      <c r="O506" s="87"/>
      <c r="P506" s="216">
        <f>O506*H506</f>
        <v>0</v>
      </c>
      <c r="Q506" s="216">
        <v>0</v>
      </c>
      <c r="R506" s="216">
        <f>Q506*H506</f>
        <v>0</v>
      </c>
      <c r="S506" s="216">
        <v>0</v>
      </c>
      <c r="T506" s="217">
        <f>S506*H506</f>
        <v>0</v>
      </c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R506" s="218" t="s">
        <v>123</v>
      </c>
      <c r="AT506" s="218" t="s">
        <v>118</v>
      </c>
      <c r="AU506" s="218" t="s">
        <v>80</v>
      </c>
      <c r="AY506" s="20" t="s">
        <v>116</v>
      </c>
      <c r="BE506" s="219">
        <f>IF(N506="základní",J506,0)</f>
        <v>0</v>
      </c>
      <c r="BF506" s="219">
        <f>IF(N506="snížená",J506,0)</f>
        <v>0</v>
      </c>
      <c r="BG506" s="219">
        <f>IF(N506="zákl. přenesená",J506,0)</f>
        <v>0</v>
      </c>
      <c r="BH506" s="219">
        <f>IF(N506="sníž. přenesená",J506,0)</f>
        <v>0</v>
      </c>
      <c r="BI506" s="219">
        <f>IF(N506="nulová",J506,0)</f>
        <v>0</v>
      </c>
      <c r="BJ506" s="20" t="s">
        <v>78</v>
      </c>
      <c r="BK506" s="219">
        <f>ROUND(I506*H506,2)</f>
        <v>0</v>
      </c>
      <c r="BL506" s="20" t="s">
        <v>123</v>
      </c>
      <c r="BM506" s="218" t="s">
        <v>632</v>
      </c>
    </row>
    <row r="507" s="13" customFormat="1">
      <c r="A507" s="13"/>
      <c r="B507" s="225"/>
      <c r="C507" s="226"/>
      <c r="D507" s="227" t="s">
        <v>127</v>
      </c>
      <c r="E507" s="228" t="s">
        <v>19</v>
      </c>
      <c r="F507" s="229" t="s">
        <v>485</v>
      </c>
      <c r="G507" s="226"/>
      <c r="H507" s="230">
        <v>10</v>
      </c>
      <c r="I507" s="231"/>
      <c r="J507" s="226"/>
      <c r="K507" s="226"/>
      <c r="L507" s="232"/>
      <c r="M507" s="233"/>
      <c r="N507" s="234"/>
      <c r="O507" s="234"/>
      <c r="P507" s="234"/>
      <c r="Q507" s="234"/>
      <c r="R507" s="234"/>
      <c r="S507" s="234"/>
      <c r="T507" s="235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36" t="s">
        <v>127</v>
      </c>
      <c r="AU507" s="236" t="s">
        <v>80</v>
      </c>
      <c r="AV507" s="13" t="s">
        <v>80</v>
      </c>
      <c r="AW507" s="13" t="s">
        <v>32</v>
      </c>
      <c r="AX507" s="13" t="s">
        <v>70</v>
      </c>
      <c r="AY507" s="236" t="s">
        <v>116</v>
      </c>
    </row>
    <row r="508" s="14" customFormat="1">
      <c r="A508" s="14"/>
      <c r="B508" s="237"/>
      <c r="C508" s="238"/>
      <c r="D508" s="227" t="s">
        <v>127</v>
      </c>
      <c r="E508" s="239" t="s">
        <v>19</v>
      </c>
      <c r="F508" s="240" t="s">
        <v>129</v>
      </c>
      <c r="G508" s="238"/>
      <c r="H508" s="241">
        <v>10</v>
      </c>
      <c r="I508" s="242"/>
      <c r="J508" s="238"/>
      <c r="K508" s="238"/>
      <c r="L508" s="243"/>
      <c r="M508" s="244"/>
      <c r="N508" s="245"/>
      <c r="O508" s="245"/>
      <c r="P508" s="245"/>
      <c r="Q508" s="245"/>
      <c r="R508" s="245"/>
      <c r="S508" s="245"/>
      <c r="T508" s="246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47" t="s">
        <v>127</v>
      </c>
      <c r="AU508" s="247" t="s">
        <v>80</v>
      </c>
      <c r="AV508" s="14" t="s">
        <v>123</v>
      </c>
      <c r="AW508" s="14" t="s">
        <v>32</v>
      </c>
      <c r="AX508" s="14" t="s">
        <v>78</v>
      </c>
      <c r="AY508" s="247" t="s">
        <v>116</v>
      </c>
    </row>
    <row r="509" s="2" customFormat="1" ht="24.15" customHeight="1">
      <c r="A509" s="41"/>
      <c r="B509" s="42"/>
      <c r="C509" s="207" t="s">
        <v>633</v>
      </c>
      <c r="D509" s="207" t="s">
        <v>118</v>
      </c>
      <c r="E509" s="208" t="s">
        <v>634</v>
      </c>
      <c r="F509" s="209" t="s">
        <v>635</v>
      </c>
      <c r="G509" s="210" t="s">
        <v>328</v>
      </c>
      <c r="H509" s="211">
        <v>10</v>
      </c>
      <c r="I509" s="212"/>
      <c r="J509" s="213">
        <f>ROUND(I509*H509,2)</f>
        <v>0</v>
      </c>
      <c r="K509" s="209" t="s">
        <v>19</v>
      </c>
      <c r="L509" s="47"/>
      <c r="M509" s="214" t="s">
        <v>19</v>
      </c>
      <c r="N509" s="215" t="s">
        <v>41</v>
      </c>
      <c r="O509" s="87"/>
      <c r="P509" s="216">
        <f>O509*H509</f>
        <v>0</v>
      </c>
      <c r="Q509" s="216">
        <v>0</v>
      </c>
      <c r="R509" s="216">
        <f>Q509*H509</f>
        <v>0</v>
      </c>
      <c r="S509" s="216">
        <v>0</v>
      </c>
      <c r="T509" s="217">
        <f>S509*H509</f>
        <v>0</v>
      </c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R509" s="218" t="s">
        <v>123</v>
      </c>
      <c r="AT509" s="218" t="s">
        <v>118</v>
      </c>
      <c r="AU509" s="218" t="s">
        <v>80</v>
      </c>
      <c r="AY509" s="20" t="s">
        <v>116</v>
      </c>
      <c r="BE509" s="219">
        <f>IF(N509="základní",J509,0)</f>
        <v>0</v>
      </c>
      <c r="BF509" s="219">
        <f>IF(N509="snížená",J509,0)</f>
        <v>0</v>
      </c>
      <c r="BG509" s="219">
        <f>IF(N509="zákl. přenesená",J509,0)</f>
        <v>0</v>
      </c>
      <c r="BH509" s="219">
        <f>IF(N509="sníž. přenesená",J509,0)</f>
        <v>0</v>
      </c>
      <c r="BI509" s="219">
        <f>IF(N509="nulová",J509,0)</f>
        <v>0</v>
      </c>
      <c r="BJ509" s="20" t="s">
        <v>78</v>
      </c>
      <c r="BK509" s="219">
        <f>ROUND(I509*H509,2)</f>
        <v>0</v>
      </c>
      <c r="BL509" s="20" t="s">
        <v>123</v>
      </c>
      <c r="BM509" s="218" t="s">
        <v>636</v>
      </c>
    </row>
    <row r="510" s="13" customFormat="1">
      <c r="A510" s="13"/>
      <c r="B510" s="225"/>
      <c r="C510" s="226"/>
      <c r="D510" s="227" t="s">
        <v>127</v>
      </c>
      <c r="E510" s="228" t="s">
        <v>19</v>
      </c>
      <c r="F510" s="229" t="s">
        <v>485</v>
      </c>
      <c r="G510" s="226"/>
      <c r="H510" s="230">
        <v>10</v>
      </c>
      <c r="I510" s="231"/>
      <c r="J510" s="226"/>
      <c r="K510" s="226"/>
      <c r="L510" s="232"/>
      <c r="M510" s="233"/>
      <c r="N510" s="234"/>
      <c r="O510" s="234"/>
      <c r="P510" s="234"/>
      <c r="Q510" s="234"/>
      <c r="R510" s="234"/>
      <c r="S510" s="234"/>
      <c r="T510" s="235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36" t="s">
        <v>127</v>
      </c>
      <c r="AU510" s="236" t="s">
        <v>80</v>
      </c>
      <c r="AV510" s="13" t="s">
        <v>80</v>
      </c>
      <c r="AW510" s="13" t="s">
        <v>32</v>
      </c>
      <c r="AX510" s="13" t="s">
        <v>70</v>
      </c>
      <c r="AY510" s="236" t="s">
        <v>116</v>
      </c>
    </row>
    <row r="511" s="14" customFormat="1">
      <c r="A511" s="14"/>
      <c r="B511" s="237"/>
      <c r="C511" s="238"/>
      <c r="D511" s="227" t="s">
        <v>127</v>
      </c>
      <c r="E511" s="239" t="s">
        <v>19</v>
      </c>
      <c r="F511" s="240" t="s">
        <v>129</v>
      </c>
      <c r="G511" s="238"/>
      <c r="H511" s="241">
        <v>10</v>
      </c>
      <c r="I511" s="242"/>
      <c r="J511" s="238"/>
      <c r="K511" s="238"/>
      <c r="L511" s="243"/>
      <c r="M511" s="244"/>
      <c r="N511" s="245"/>
      <c r="O511" s="245"/>
      <c r="P511" s="245"/>
      <c r="Q511" s="245"/>
      <c r="R511" s="245"/>
      <c r="S511" s="245"/>
      <c r="T511" s="246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47" t="s">
        <v>127</v>
      </c>
      <c r="AU511" s="247" t="s">
        <v>80</v>
      </c>
      <c r="AV511" s="14" t="s">
        <v>123</v>
      </c>
      <c r="AW511" s="14" t="s">
        <v>32</v>
      </c>
      <c r="AX511" s="14" t="s">
        <v>78</v>
      </c>
      <c r="AY511" s="247" t="s">
        <v>116</v>
      </c>
    </row>
    <row r="512" s="2" customFormat="1" ht="21.75" customHeight="1">
      <c r="A512" s="41"/>
      <c r="B512" s="42"/>
      <c r="C512" s="207" t="s">
        <v>637</v>
      </c>
      <c r="D512" s="207" t="s">
        <v>118</v>
      </c>
      <c r="E512" s="208" t="s">
        <v>638</v>
      </c>
      <c r="F512" s="209" t="s">
        <v>639</v>
      </c>
      <c r="G512" s="210" t="s">
        <v>328</v>
      </c>
      <c r="H512" s="211">
        <v>1</v>
      </c>
      <c r="I512" s="212"/>
      <c r="J512" s="213">
        <f>ROUND(I512*H512,2)</f>
        <v>0</v>
      </c>
      <c r="K512" s="209" t="s">
        <v>19</v>
      </c>
      <c r="L512" s="47"/>
      <c r="M512" s="214" t="s">
        <v>19</v>
      </c>
      <c r="N512" s="215" t="s">
        <v>41</v>
      </c>
      <c r="O512" s="87"/>
      <c r="P512" s="216">
        <f>O512*H512</f>
        <v>0</v>
      </c>
      <c r="Q512" s="216">
        <v>0</v>
      </c>
      <c r="R512" s="216">
        <f>Q512*H512</f>
        <v>0</v>
      </c>
      <c r="S512" s="216">
        <v>0</v>
      </c>
      <c r="T512" s="217">
        <f>S512*H512</f>
        <v>0</v>
      </c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R512" s="218" t="s">
        <v>123</v>
      </c>
      <c r="AT512" s="218" t="s">
        <v>118</v>
      </c>
      <c r="AU512" s="218" t="s">
        <v>80</v>
      </c>
      <c r="AY512" s="20" t="s">
        <v>116</v>
      </c>
      <c r="BE512" s="219">
        <f>IF(N512="základní",J512,0)</f>
        <v>0</v>
      </c>
      <c r="BF512" s="219">
        <f>IF(N512="snížená",J512,0)</f>
        <v>0</v>
      </c>
      <c r="BG512" s="219">
        <f>IF(N512="zákl. přenesená",J512,0)</f>
        <v>0</v>
      </c>
      <c r="BH512" s="219">
        <f>IF(N512="sníž. přenesená",J512,0)</f>
        <v>0</v>
      </c>
      <c r="BI512" s="219">
        <f>IF(N512="nulová",J512,0)</f>
        <v>0</v>
      </c>
      <c r="BJ512" s="20" t="s">
        <v>78</v>
      </c>
      <c r="BK512" s="219">
        <f>ROUND(I512*H512,2)</f>
        <v>0</v>
      </c>
      <c r="BL512" s="20" t="s">
        <v>123</v>
      </c>
      <c r="BM512" s="218" t="s">
        <v>640</v>
      </c>
    </row>
    <row r="513" s="13" customFormat="1">
      <c r="A513" s="13"/>
      <c r="B513" s="225"/>
      <c r="C513" s="226"/>
      <c r="D513" s="227" t="s">
        <v>127</v>
      </c>
      <c r="E513" s="228" t="s">
        <v>19</v>
      </c>
      <c r="F513" s="229" t="s">
        <v>641</v>
      </c>
      <c r="G513" s="226"/>
      <c r="H513" s="230">
        <v>1</v>
      </c>
      <c r="I513" s="231"/>
      <c r="J513" s="226"/>
      <c r="K513" s="226"/>
      <c r="L513" s="232"/>
      <c r="M513" s="233"/>
      <c r="N513" s="234"/>
      <c r="O513" s="234"/>
      <c r="P513" s="234"/>
      <c r="Q513" s="234"/>
      <c r="R513" s="234"/>
      <c r="S513" s="234"/>
      <c r="T513" s="235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36" t="s">
        <v>127</v>
      </c>
      <c r="AU513" s="236" t="s">
        <v>80</v>
      </c>
      <c r="AV513" s="13" t="s">
        <v>80</v>
      </c>
      <c r="AW513" s="13" t="s">
        <v>32</v>
      </c>
      <c r="AX513" s="13" t="s">
        <v>70</v>
      </c>
      <c r="AY513" s="236" t="s">
        <v>116</v>
      </c>
    </row>
    <row r="514" s="14" customFormat="1">
      <c r="A514" s="14"/>
      <c r="B514" s="237"/>
      <c r="C514" s="238"/>
      <c r="D514" s="227" t="s">
        <v>127</v>
      </c>
      <c r="E514" s="239" t="s">
        <v>19</v>
      </c>
      <c r="F514" s="240" t="s">
        <v>129</v>
      </c>
      <c r="G514" s="238"/>
      <c r="H514" s="241">
        <v>1</v>
      </c>
      <c r="I514" s="242"/>
      <c r="J514" s="238"/>
      <c r="K514" s="238"/>
      <c r="L514" s="243"/>
      <c r="M514" s="244"/>
      <c r="N514" s="245"/>
      <c r="O514" s="245"/>
      <c r="P514" s="245"/>
      <c r="Q514" s="245"/>
      <c r="R514" s="245"/>
      <c r="S514" s="245"/>
      <c r="T514" s="246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47" t="s">
        <v>127</v>
      </c>
      <c r="AU514" s="247" t="s">
        <v>80</v>
      </c>
      <c r="AV514" s="14" t="s">
        <v>123</v>
      </c>
      <c r="AW514" s="14" t="s">
        <v>32</v>
      </c>
      <c r="AX514" s="14" t="s">
        <v>78</v>
      </c>
      <c r="AY514" s="247" t="s">
        <v>116</v>
      </c>
    </row>
    <row r="515" s="12" customFormat="1" ht="22.8" customHeight="1">
      <c r="A515" s="12"/>
      <c r="B515" s="191"/>
      <c r="C515" s="192"/>
      <c r="D515" s="193" t="s">
        <v>69</v>
      </c>
      <c r="E515" s="205" t="s">
        <v>642</v>
      </c>
      <c r="F515" s="205" t="s">
        <v>643</v>
      </c>
      <c r="G515" s="192"/>
      <c r="H515" s="192"/>
      <c r="I515" s="195"/>
      <c r="J515" s="206">
        <f>BK515</f>
        <v>0</v>
      </c>
      <c r="K515" s="192"/>
      <c r="L515" s="197"/>
      <c r="M515" s="198"/>
      <c r="N515" s="199"/>
      <c r="O515" s="199"/>
      <c r="P515" s="200">
        <f>SUM(P516:P590)</f>
        <v>0</v>
      </c>
      <c r="Q515" s="199"/>
      <c r="R515" s="200">
        <f>SUM(R516:R590)</f>
        <v>0</v>
      </c>
      <c r="S515" s="199"/>
      <c r="T515" s="201">
        <f>SUM(T516:T590)</f>
        <v>0</v>
      </c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R515" s="202" t="s">
        <v>78</v>
      </c>
      <c r="AT515" s="203" t="s">
        <v>69</v>
      </c>
      <c r="AU515" s="203" t="s">
        <v>78</v>
      </c>
      <c r="AY515" s="202" t="s">
        <v>116</v>
      </c>
      <c r="BK515" s="204">
        <f>SUM(BK516:BK590)</f>
        <v>0</v>
      </c>
    </row>
    <row r="516" s="2" customFormat="1" ht="24.15" customHeight="1">
      <c r="A516" s="41"/>
      <c r="B516" s="42"/>
      <c r="C516" s="207" t="s">
        <v>644</v>
      </c>
      <c r="D516" s="207" t="s">
        <v>118</v>
      </c>
      <c r="E516" s="208" t="s">
        <v>645</v>
      </c>
      <c r="F516" s="209" t="s">
        <v>646</v>
      </c>
      <c r="G516" s="210" t="s">
        <v>247</v>
      </c>
      <c r="H516" s="211">
        <v>35.707999999999998</v>
      </c>
      <c r="I516" s="212"/>
      <c r="J516" s="213">
        <f>ROUND(I516*H516,2)</f>
        <v>0</v>
      </c>
      <c r="K516" s="209" t="s">
        <v>122</v>
      </c>
      <c r="L516" s="47"/>
      <c r="M516" s="214" t="s">
        <v>19</v>
      </c>
      <c r="N516" s="215" t="s">
        <v>41</v>
      </c>
      <c r="O516" s="87"/>
      <c r="P516" s="216">
        <f>O516*H516</f>
        <v>0</v>
      </c>
      <c r="Q516" s="216">
        <v>0</v>
      </c>
      <c r="R516" s="216">
        <f>Q516*H516</f>
        <v>0</v>
      </c>
      <c r="S516" s="216">
        <v>0</v>
      </c>
      <c r="T516" s="217">
        <f>S516*H516</f>
        <v>0</v>
      </c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R516" s="218" t="s">
        <v>123</v>
      </c>
      <c r="AT516" s="218" t="s">
        <v>118</v>
      </c>
      <c r="AU516" s="218" t="s">
        <v>80</v>
      </c>
      <c r="AY516" s="20" t="s">
        <v>116</v>
      </c>
      <c r="BE516" s="219">
        <f>IF(N516="základní",J516,0)</f>
        <v>0</v>
      </c>
      <c r="BF516" s="219">
        <f>IF(N516="snížená",J516,0)</f>
        <v>0</v>
      </c>
      <c r="BG516" s="219">
        <f>IF(N516="zákl. přenesená",J516,0)</f>
        <v>0</v>
      </c>
      <c r="BH516" s="219">
        <f>IF(N516="sníž. přenesená",J516,0)</f>
        <v>0</v>
      </c>
      <c r="BI516" s="219">
        <f>IF(N516="nulová",J516,0)</f>
        <v>0</v>
      </c>
      <c r="BJ516" s="20" t="s">
        <v>78</v>
      </c>
      <c r="BK516" s="219">
        <f>ROUND(I516*H516,2)</f>
        <v>0</v>
      </c>
      <c r="BL516" s="20" t="s">
        <v>123</v>
      </c>
      <c r="BM516" s="218" t="s">
        <v>647</v>
      </c>
    </row>
    <row r="517" s="2" customFormat="1">
      <c r="A517" s="41"/>
      <c r="B517" s="42"/>
      <c r="C517" s="43"/>
      <c r="D517" s="220" t="s">
        <v>125</v>
      </c>
      <c r="E517" s="43"/>
      <c r="F517" s="221" t="s">
        <v>648</v>
      </c>
      <c r="G517" s="43"/>
      <c r="H517" s="43"/>
      <c r="I517" s="222"/>
      <c r="J517" s="43"/>
      <c r="K517" s="43"/>
      <c r="L517" s="47"/>
      <c r="M517" s="223"/>
      <c r="N517" s="224"/>
      <c r="O517" s="87"/>
      <c r="P517" s="87"/>
      <c r="Q517" s="87"/>
      <c r="R517" s="87"/>
      <c r="S517" s="87"/>
      <c r="T517" s="88"/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T517" s="20" t="s">
        <v>125</v>
      </c>
      <c r="AU517" s="20" t="s">
        <v>80</v>
      </c>
    </row>
    <row r="518" s="15" customFormat="1">
      <c r="A518" s="15"/>
      <c r="B518" s="248"/>
      <c r="C518" s="249"/>
      <c r="D518" s="227" t="s">
        <v>127</v>
      </c>
      <c r="E518" s="250" t="s">
        <v>19</v>
      </c>
      <c r="F518" s="251" t="s">
        <v>649</v>
      </c>
      <c r="G518" s="249"/>
      <c r="H518" s="250" t="s">
        <v>19</v>
      </c>
      <c r="I518" s="252"/>
      <c r="J518" s="249"/>
      <c r="K518" s="249"/>
      <c r="L518" s="253"/>
      <c r="M518" s="254"/>
      <c r="N518" s="255"/>
      <c r="O518" s="255"/>
      <c r="P518" s="255"/>
      <c r="Q518" s="255"/>
      <c r="R518" s="255"/>
      <c r="S518" s="255"/>
      <c r="T518" s="256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T518" s="257" t="s">
        <v>127</v>
      </c>
      <c r="AU518" s="257" t="s">
        <v>80</v>
      </c>
      <c r="AV518" s="15" t="s">
        <v>78</v>
      </c>
      <c r="AW518" s="15" t="s">
        <v>32</v>
      </c>
      <c r="AX518" s="15" t="s">
        <v>70</v>
      </c>
      <c r="AY518" s="257" t="s">
        <v>116</v>
      </c>
    </row>
    <row r="519" s="13" customFormat="1">
      <c r="A519" s="13"/>
      <c r="B519" s="225"/>
      <c r="C519" s="226"/>
      <c r="D519" s="227" t="s">
        <v>127</v>
      </c>
      <c r="E519" s="228" t="s">
        <v>19</v>
      </c>
      <c r="F519" s="229" t="s">
        <v>650</v>
      </c>
      <c r="G519" s="226"/>
      <c r="H519" s="230">
        <v>32.423999999999999</v>
      </c>
      <c r="I519" s="231"/>
      <c r="J519" s="226"/>
      <c r="K519" s="226"/>
      <c r="L519" s="232"/>
      <c r="M519" s="233"/>
      <c r="N519" s="234"/>
      <c r="O519" s="234"/>
      <c r="P519" s="234"/>
      <c r="Q519" s="234"/>
      <c r="R519" s="234"/>
      <c r="S519" s="234"/>
      <c r="T519" s="235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36" t="s">
        <v>127</v>
      </c>
      <c r="AU519" s="236" t="s">
        <v>80</v>
      </c>
      <c r="AV519" s="13" t="s">
        <v>80</v>
      </c>
      <c r="AW519" s="13" t="s">
        <v>32</v>
      </c>
      <c r="AX519" s="13" t="s">
        <v>70</v>
      </c>
      <c r="AY519" s="236" t="s">
        <v>116</v>
      </c>
    </row>
    <row r="520" s="13" customFormat="1">
      <c r="A520" s="13"/>
      <c r="B520" s="225"/>
      <c r="C520" s="226"/>
      <c r="D520" s="227" t="s">
        <v>127</v>
      </c>
      <c r="E520" s="228" t="s">
        <v>19</v>
      </c>
      <c r="F520" s="229" t="s">
        <v>651</v>
      </c>
      <c r="G520" s="226"/>
      <c r="H520" s="230">
        <v>2.984</v>
      </c>
      <c r="I520" s="231"/>
      <c r="J520" s="226"/>
      <c r="K520" s="226"/>
      <c r="L520" s="232"/>
      <c r="M520" s="233"/>
      <c r="N520" s="234"/>
      <c r="O520" s="234"/>
      <c r="P520" s="234"/>
      <c r="Q520" s="234"/>
      <c r="R520" s="234"/>
      <c r="S520" s="234"/>
      <c r="T520" s="235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36" t="s">
        <v>127</v>
      </c>
      <c r="AU520" s="236" t="s">
        <v>80</v>
      </c>
      <c r="AV520" s="13" t="s">
        <v>80</v>
      </c>
      <c r="AW520" s="13" t="s">
        <v>32</v>
      </c>
      <c r="AX520" s="13" t="s">
        <v>70</v>
      </c>
      <c r="AY520" s="236" t="s">
        <v>116</v>
      </c>
    </row>
    <row r="521" s="13" customFormat="1">
      <c r="A521" s="13"/>
      <c r="B521" s="225"/>
      <c r="C521" s="226"/>
      <c r="D521" s="227" t="s">
        <v>127</v>
      </c>
      <c r="E521" s="228" t="s">
        <v>19</v>
      </c>
      <c r="F521" s="229" t="s">
        <v>652</v>
      </c>
      <c r="G521" s="226"/>
      <c r="H521" s="230">
        <v>0.29999999999999999</v>
      </c>
      <c r="I521" s="231"/>
      <c r="J521" s="226"/>
      <c r="K521" s="226"/>
      <c r="L521" s="232"/>
      <c r="M521" s="233"/>
      <c r="N521" s="234"/>
      <c r="O521" s="234"/>
      <c r="P521" s="234"/>
      <c r="Q521" s="234"/>
      <c r="R521" s="234"/>
      <c r="S521" s="234"/>
      <c r="T521" s="235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36" t="s">
        <v>127</v>
      </c>
      <c r="AU521" s="236" t="s">
        <v>80</v>
      </c>
      <c r="AV521" s="13" t="s">
        <v>80</v>
      </c>
      <c r="AW521" s="13" t="s">
        <v>32</v>
      </c>
      <c r="AX521" s="13" t="s">
        <v>70</v>
      </c>
      <c r="AY521" s="236" t="s">
        <v>116</v>
      </c>
    </row>
    <row r="522" s="14" customFormat="1">
      <c r="A522" s="14"/>
      <c r="B522" s="237"/>
      <c r="C522" s="238"/>
      <c r="D522" s="227" t="s">
        <v>127</v>
      </c>
      <c r="E522" s="239" t="s">
        <v>19</v>
      </c>
      <c r="F522" s="240" t="s">
        <v>129</v>
      </c>
      <c r="G522" s="238"/>
      <c r="H522" s="241">
        <v>35.707999999999998</v>
      </c>
      <c r="I522" s="242"/>
      <c r="J522" s="238"/>
      <c r="K522" s="238"/>
      <c r="L522" s="243"/>
      <c r="M522" s="244"/>
      <c r="N522" s="245"/>
      <c r="O522" s="245"/>
      <c r="P522" s="245"/>
      <c r="Q522" s="245"/>
      <c r="R522" s="245"/>
      <c r="S522" s="245"/>
      <c r="T522" s="246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47" t="s">
        <v>127</v>
      </c>
      <c r="AU522" s="247" t="s">
        <v>80</v>
      </c>
      <c r="AV522" s="14" t="s">
        <v>123</v>
      </c>
      <c r="AW522" s="14" t="s">
        <v>32</v>
      </c>
      <c r="AX522" s="14" t="s">
        <v>78</v>
      </c>
      <c r="AY522" s="247" t="s">
        <v>116</v>
      </c>
    </row>
    <row r="523" s="2" customFormat="1" ht="21.75" customHeight="1">
      <c r="A523" s="41"/>
      <c r="B523" s="42"/>
      <c r="C523" s="207" t="s">
        <v>653</v>
      </c>
      <c r="D523" s="207" t="s">
        <v>118</v>
      </c>
      <c r="E523" s="208" t="s">
        <v>654</v>
      </c>
      <c r="F523" s="209" t="s">
        <v>655</v>
      </c>
      <c r="G523" s="210" t="s">
        <v>247</v>
      </c>
      <c r="H523" s="211">
        <v>35.707999999999998</v>
      </c>
      <c r="I523" s="212"/>
      <c r="J523" s="213">
        <f>ROUND(I523*H523,2)</f>
        <v>0</v>
      </c>
      <c r="K523" s="209" t="s">
        <v>122</v>
      </c>
      <c r="L523" s="47"/>
      <c r="M523" s="214" t="s">
        <v>19</v>
      </c>
      <c r="N523" s="215" t="s">
        <v>41</v>
      </c>
      <c r="O523" s="87"/>
      <c r="P523" s="216">
        <f>O523*H523</f>
        <v>0</v>
      </c>
      <c r="Q523" s="216">
        <v>0</v>
      </c>
      <c r="R523" s="216">
        <f>Q523*H523</f>
        <v>0</v>
      </c>
      <c r="S523" s="216">
        <v>0</v>
      </c>
      <c r="T523" s="217">
        <f>S523*H523</f>
        <v>0</v>
      </c>
      <c r="U523" s="41"/>
      <c r="V523" s="41"/>
      <c r="W523" s="41"/>
      <c r="X523" s="41"/>
      <c r="Y523" s="41"/>
      <c r="Z523" s="41"/>
      <c r="AA523" s="41"/>
      <c r="AB523" s="41"/>
      <c r="AC523" s="41"/>
      <c r="AD523" s="41"/>
      <c r="AE523" s="41"/>
      <c r="AR523" s="218" t="s">
        <v>123</v>
      </c>
      <c r="AT523" s="218" t="s">
        <v>118</v>
      </c>
      <c r="AU523" s="218" t="s">
        <v>80</v>
      </c>
      <c r="AY523" s="20" t="s">
        <v>116</v>
      </c>
      <c r="BE523" s="219">
        <f>IF(N523="základní",J523,0)</f>
        <v>0</v>
      </c>
      <c r="BF523" s="219">
        <f>IF(N523="snížená",J523,0)</f>
        <v>0</v>
      </c>
      <c r="BG523" s="219">
        <f>IF(N523="zákl. přenesená",J523,0)</f>
        <v>0</v>
      </c>
      <c r="BH523" s="219">
        <f>IF(N523="sníž. přenesená",J523,0)</f>
        <v>0</v>
      </c>
      <c r="BI523" s="219">
        <f>IF(N523="nulová",J523,0)</f>
        <v>0</v>
      </c>
      <c r="BJ523" s="20" t="s">
        <v>78</v>
      </c>
      <c r="BK523" s="219">
        <f>ROUND(I523*H523,2)</f>
        <v>0</v>
      </c>
      <c r="BL523" s="20" t="s">
        <v>123</v>
      </c>
      <c r="BM523" s="218" t="s">
        <v>656</v>
      </c>
    </row>
    <row r="524" s="2" customFormat="1">
      <c r="A524" s="41"/>
      <c r="B524" s="42"/>
      <c r="C524" s="43"/>
      <c r="D524" s="220" t="s">
        <v>125</v>
      </c>
      <c r="E524" s="43"/>
      <c r="F524" s="221" t="s">
        <v>657</v>
      </c>
      <c r="G524" s="43"/>
      <c r="H524" s="43"/>
      <c r="I524" s="222"/>
      <c r="J524" s="43"/>
      <c r="K524" s="43"/>
      <c r="L524" s="47"/>
      <c r="M524" s="223"/>
      <c r="N524" s="224"/>
      <c r="O524" s="87"/>
      <c r="P524" s="87"/>
      <c r="Q524" s="87"/>
      <c r="R524" s="87"/>
      <c r="S524" s="87"/>
      <c r="T524" s="88"/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T524" s="20" t="s">
        <v>125</v>
      </c>
      <c r="AU524" s="20" t="s">
        <v>80</v>
      </c>
    </row>
    <row r="525" s="15" customFormat="1">
      <c r="A525" s="15"/>
      <c r="B525" s="248"/>
      <c r="C525" s="249"/>
      <c r="D525" s="227" t="s">
        <v>127</v>
      </c>
      <c r="E525" s="250" t="s">
        <v>19</v>
      </c>
      <c r="F525" s="251" t="s">
        <v>658</v>
      </c>
      <c r="G525" s="249"/>
      <c r="H525" s="250" t="s">
        <v>19</v>
      </c>
      <c r="I525" s="252"/>
      <c r="J525" s="249"/>
      <c r="K525" s="249"/>
      <c r="L525" s="253"/>
      <c r="M525" s="254"/>
      <c r="N525" s="255"/>
      <c r="O525" s="255"/>
      <c r="P525" s="255"/>
      <c r="Q525" s="255"/>
      <c r="R525" s="255"/>
      <c r="S525" s="255"/>
      <c r="T525" s="256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T525" s="257" t="s">
        <v>127</v>
      </c>
      <c r="AU525" s="257" t="s">
        <v>80</v>
      </c>
      <c r="AV525" s="15" t="s">
        <v>78</v>
      </c>
      <c r="AW525" s="15" t="s">
        <v>32</v>
      </c>
      <c r="AX525" s="15" t="s">
        <v>70</v>
      </c>
      <c r="AY525" s="257" t="s">
        <v>116</v>
      </c>
    </row>
    <row r="526" s="15" customFormat="1">
      <c r="A526" s="15"/>
      <c r="B526" s="248"/>
      <c r="C526" s="249"/>
      <c r="D526" s="227" t="s">
        <v>127</v>
      </c>
      <c r="E526" s="250" t="s">
        <v>19</v>
      </c>
      <c r="F526" s="251" t="s">
        <v>649</v>
      </c>
      <c r="G526" s="249"/>
      <c r="H526" s="250" t="s">
        <v>19</v>
      </c>
      <c r="I526" s="252"/>
      <c r="J526" s="249"/>
      <c r="K526" s="249"/>
      <c r="L526" s="253"/>
      <c r="M526" s="254"/>
      <c r="N526" s="255"/>
      <c r="O526" s="255"/>
      <c r="P526" s="255"/>
      <c r="Q526" s="255"/>
      <c r="R526" s="255"/>
      <c r="S526" s="255"/>
      <c r="T526" s="256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T526" s="257" t="s">
        <v>127</v>
      </c>
      <c r="AU526" s="257" t="s">
        <v>80</v>
      </c>
      <c r="AV526" s="15" t="s">
        <v>78</v>
      </c>
      <c r="AW526" s="15" t="s">
        <v>32</v>
      </c>
      <c r="AX526" s="15" t="s">
        <v>70</v>
      </c>
      <c r="AY526" s="257" t="s">
        <v>116</v>
      </c>
    </row>
    <row r="527" s="13" customFormat="1">
      <c r="A527" s="13"/>
      <c r="B527" s="225"/>
      <c r="C527" s="226"/>
      <c r="D527" s="227" t="s">
        <v>127</v>
      </c>
      <c r="E527" s="228" t="s">
        <v>19</v>
      </c>
      <c r="F527" s="229" t="s">
        <v>650</v>
      </c>
      <c r="G527" s="226"/>
      <c r="H527" s="230">
        <v>32.423999999999999</v>
      </c>
      <c r="I527" s="231"/>
      <c r="J527" s="226"/>
      <c r="K527" s="226"/>
      <c r="L527" s="232"/>
      <c r="M527" s="233"/>
      <c r="N527" s="234"/>
      <c r="O527" s="234"/>
      <c r="P527" s="234"/>
      <c r="Q527" s="234"/>
      <c r="R527" s="234"/>
      <c r="S527" s="234"/>
      <c r="T527" s="235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36" t="s">
        <v>127</v>
      </c>
      <c r="AU527" s="236" t="s">
        <v>80</v>
      </c>
      <c r="AV527" s="13" t="s">
        <v>80</v>
      </c>
      <c r="AW527" s="13" t="s">
        <v>32</v>
      </c>
      <c r="AX527" s="13" t="s">
        <v>70</v>
      </c>
      <c r="AY527" s="236" t="s">
        <v>116</v>
      </c>
    </row>
    <row r="528" s="13" customFormat="1">
      <c r="A528" s="13"/>
      <c r="B528" s="225"/>
      <c r="C528" s="226"/>
      <c r="D528" s="227" t="s">
        <v>127</v>
      </c>
      <c r="E528" s="228" t="s">
        <v>19</v>
      </c>
      <c r="F528" s="229" t="s">
        <v>651</v>
      </c>
      <c r="G528" s="226"/>
      <c r="H528" s="230">
        <v>2.984</v>
      </c>
      <c r="I528" s="231"/>
      <c r="J528" s="226"/>
      <c r="K528" s="226"/>
      <c r="L528" s="232"/>
      <c r="M528" s="233"/>
      <c r="N528" s="234"/>
      <c r="O528" s="234"/>
      <c r="P528" s="234"/>
      <c r="Q528" s="234"/>
      <c r="R528" s="234"/>
      <c r="S528" s="234"/>
      <c r="T528" s="235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36" t="s">
        <v>127</v>
      </c>
      <c r="AU528" s="236" t="s">
        <v>80</v>
      </c>
      <c r="AV528" s="13" t="s">
        <v>80</v>
      </c>
      <c r="AW528" s="13" t="s">
        <v>32</v>
      </c>
      <c r="AX528" s="13" t="s">
        <v>70</v>
      </c>
      <c r="AY528" s="236" t="s">
        <v>116</v>
      </c>
    </row>
    <row r="529" s="13" customFormat="1">
      <c r="A529" s="13"/>
      <c r="B529" s="225"/>
      <c r="C529" s="226"/>
      <c r="D529" s="227" t="s">
        <v>127</v>
      </c>
      <c r="E529" s="228" t="s">
        <v>19</v>
      </c>
      <c r="F529" s="229" t="s">
        <v>652</v>
      </c>
      <c r="G529" s="226"/>
      <c r="H529" s="230">
        <v>0.29999999999999999</v>
      </c>
      <c r="I529" s="231"/>
      <c r="J529" s="226"/>
      <c r="K529" s="226"/>
      <c r="L529" s="232"/>
      <c r="M529" s="233"/>
      <c r="N529" s="234"/>
      <c r="O529" s="234"/>
      <c r="P529" s="234"/>
      <c r="Q529" s="234"/>
      <c r="R529" s="234"/>
      <c r="S529" s="234"/>
      <c r="T529" s="235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36" t="s">
        <v>127</v>
      </c>
      <c r="AU529" s="236" t="s">
        <v>80</v>
      </c>
      <c r="AV529" s="13" t="s">
        <v>80</v>
      </c>
      <c r="AW529" s="13" t="s">
        <v>32</v>
      </c>
      <c r="AX529" s="13" t="s">
        <v>70</v>
      </c>
      <c r="AY529" s="236" t="s">
        <v>116</v>
      </c>
    </row>
    <row r="530" s="14" customFormat="1">
      <c r="A530" s="14"/>
      <c r="B530" s="237"/>
      <c r="C530" s="238"/>
      <c r="D530" s="227" t="s">
        <v>127</v>
      </c>
      <c r="E530" s="239" t="s">
        <v>19</v>
      </c>
      <c r="F530" s="240" t="s">
        <v>129</v>
      </c>
      <c r="G530" s="238"/>
      <c r="H530" s="241">
        <v>35.707999999999998</v>
      </c>
      <c r="I530" s="242"/>
      <c r="J530" s="238"/>
      <c r="K530" s="238"/>
      <c r="L530" s="243"/>
      <c r="M530" s="244"/>
      <c r="N530" s="245"/>
      <c r="O530" s="245"/>
      <c r="P530" s="245"/>
      <c r="Q530" s="245"/>
      <c r="R530" s="245"/>
      <c r="S530" s="245"/>
      <c r="T530" s="246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47" t="s">
        <v>127</v>
      </c>
      <c r="AU530" s="247" t="s">
        <v>80</v>
      </c>
      <c r="AV530" s="14" t="s">
        <v>123</v>
      </c>
      <c r="AW530" s="14" t="s">
        <v>32</v>
      </c>
      <c r="AX530" s="14" t="s">
        <v>78</v>
      </c>
      <c r="AY530" s="247" t="s">
        <v>116</v>
      </c>
    </row>
    <row r="531" s="2" customFormat="1" ht="24.15" customHeight="1">
      <c r="A531" s="41"/>
      <c r="B531" s="42"/>
      <c r="C531" s="207" t="s">
        <v>659</v>
      </c>
      <c r="D531" s="207" t="s">
        <v>118</v>
      </c>
      <c r="E531" s="208" t="s">
        <v>660</v>
      </c>
      <c r="F531" s="209" t="s">
        <v>661</v>
      </c>
      <c r="G531" s="210" t="s">
        <v>247</v>
      </c>
      <c r="H531" s="211">
        <v>71.415999999999997</v>
      </c>
      <c r="I531" s="212"/>
      <c r="J531" s="213">
        <f>ROUND(I531*H531,2)</f>
        <v>0</v>
      </c>
      <c r="K531" s="209" t="s">
        <v>122</v>
      </c>
      <c r="L531" s="47"/>
      <c r="M531" s="214" t="s">
        <v>19</v>
      </c>
      <c r="N531" s="215" t="s">
        <v>41</v>
      </c>
      <c r="O531" s="87"/>
      <c r="P531" s="216">
        <f>O531*H531</f>
        <v>0</v>
      </c>
      <c r="Q531" s="216">
        <v>0</v>
      </c>
      <c r="R531" s="216">
        <f>Q531*H531</f>
        <v>0</v>
      </c>
      <c r="S531" s="216">
        <v>0</v>
      </c>
      <c r="T531" s="217">
        <f>S531*H531</f>
        <v>0</v>
      </c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R531" s="218" t="s">
        <v>123</v>
      </c>
      <c r="AT531" s="218" t="s">
        <v>118</v>
      </c>
      <c r="AU531" s="218" t="s">
        <v>80</v>
      </c>
      <c r="AY531" s="20" t="s">
        <v>116</v>
      </c>
      <c r="BE531" s="219">
        <f>IF(N531="základní",J531,0)</f>
        <v>0</v>
      </c>
      <c r="BF531" s="219">
        <f>IF(N531="snížená",J531,0)</f>
        <v>0</v>
      </c>
      <c r="BG531" s="219">
        <f>IF(N531="zákl. přenesená",J531,0)</f>
        <v>0</v>
      </c>
      <c r="BH531" s="219">
        <f>IF(N531="sníž. přenesená",J531,0)</f>
        <v>0</v>
      </c>
      <c r="BI531" s="219">
        <f>IF(N531="nulová",J531,0)</f>
        <v>0</v>
      </c>
      <c r="BJ531" s="20" t="s">
        <v>78</v>
      </c>
      <c r="BK531" s="219">
        <f>ROUND(I531*H531,2)</f>
        <v>0</v>
      </c>
      <c r="BL531" s="20" t="s">
        <v>123</v>
      </c>
      <c r="BM531" s="218" t="s">
        <v>662</v>
      </c>
    </row>
    <row r="532" s="2" customFormat="1">
      <c r="A532" s="41"/>
      <c r="B532" s="42"/>
      <c r="C532" s="43"/>
      <c r="D532" s="220" t="s">
        <v>125</v>
      </c>
      <c r="E532" s="43"/>
      <c r="F532" s="221" t="s">
        <v>663</v>
      </c>
      <c r="G532" s="43"/>
      <c r="H532" s="43"/>
      <c r="I532" s="222"/>
      <c r="J532" s="43"/>
      <c r="K532" s="43"/>
      <c r="L532" s="47"/>
      <c r="M532" s="223"/>
      <c r="N532" s="224"/>
      <c r="O532" s="87"/>
      <c r="P532" s="87"/>
      <c r="Q532" s="87"/>
      <c r="R532" s="87"/>
      <c r="S532" s="87"/>
      <c r="T532" s="88"/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T532" s="20" t="s">
        <v>125</v>
      </c>
      <c r="AU532" s="20" t="s">
        <v>80</v>
      </c>
    </row>
    <row r="533" s="15" customFormat="1">
      <c r="A533" s="15"/>
      <c r="B533" s="248"/>
      <c r="C533" s="249"/>
      <c r="D533" s="227" t="s">
        <v>127</v>
      </c>
      <c r="E533" s="250" t="s">
        <v>19</v>
      </c>
      <c r="F533" s="251" t="s">
        <v>658</v>
      </c>
      <c r="G533" s="249"/>
      <c r="H533" s="250" t="s">
        <v>19</v>
      </c>
      <c r="I533" s="252"/>
      <c r="J533" s="249"/>
      <c r="K533" s="249"/>
      <c r="L533" s="253"/>
      <c r="M533" s="254"/>
      <c r="N533" s="255"/>
      <c r="O533" s="255"/>
      <c r="P533" s="255"/>
      <c r="Q533" s="255"/>
      <c r="R533" s="255"/>
      <c r="S533" s="255"/>
      <c r="T533" s="256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T533" s="257" t="s">
        <v>127</v>
      </c>
      <c r="AU533" s="257" t="s">
        <v>80</v>
      </c>
      <c r="AV533" s="15" t="s">
        <v>78</v>
      </c>
      <c r="AW533" s="15" t="s">
        <v>32</v>
      </c>
      <c r="AX533" s="15" t="s">
        <v>70</v>
      </c>
      <c r="AY533" s="257" t="s">
        <v>116</v>
      </c>
    </row>
    <row r="534" s="15" customFormat="1">
      <c r="A534" s="15"/>
      <c r="B534" s="248"/>
      <c r="C534" s="249"/>
      <c r="D534" s="227" t="s">
        <v>127</v>
      </c>
      <c r="E534" s="250" t="s">
        <v>19</v>
      </c>
      <c r="F534" s="251" t="s">
        <v>649</v>
      </c>
      <c r="G534" s="249"/>
      <c r="H534" s="250" t="s">
        <v>19</v>
      </c>
      <c r="I534" s="252"/>
      <c r="J534" s="249"/>
      <c r="K534" s="249"/>
      <c r="L534" s="253"/>
      <c r="M534" s="254"/>
      <c r="N534" s="255"/>
      <c r="O534" s="255"/>
      <c r="P534" s="255"/>
      <c r="Q534" s="255"/>
      <c r="R534" s="255"/>
      <c r="S534" s="255"/>
      <c r="T534" s="256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T534" s="257" t="s">
        <v>127</v>
      </c>
      <c r="AU534" s="257" t="s">
        <v>80</v>
      </c>
      <c r="AV534" s="15" t="s">
        <v>78</v>
      </c>
      <c r="AW534" s="15" t="s">
        <v>32</v>
      </c>
      <c r="AX534" s="15" t="s">
        <v>70</v>
      </c>
      <c r="AY534" s="257" t="s">
        <v>116</v>
      </c>
    </row>
    <row r="535" s="13" customFormat="1">
      <c r="A535" s="13"/>
      <c r="B535" s="225"/>
      <c r="C535" s="226"/>
      <c r="D535" s="227" t="s">
        <v>127</v>
      </c>
      <c r="E535" s="228" t="s">
        <v>19</v>
      </c>
      <c r="F535" s="229" t="s">
        <v>650</v>
      </c>
      <c r="G535" s="226"/>
      <c r="H535" s="230">
        <v>32.423999999999999</v>
      </c>
      <c r="I535" s="231"/>
      <c r="J535" s="226"/>
      <c r="K535" s="226"/>
      <c r="L535" s="232"/>
      <c r="M535" s="233"/>
      <c r="N535" s="234"/>
      <c r="O535" s="234"/>
      <c r="P535" s="234"/>
      <c r="Q535" s="234"/>
      <c r="R535" s="234"/>
      <c r="S535" s="234"/>
      <c r="T535" s="235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36" t="s">
        <v>127</v>
      </c>
      <c r="AU535" s="236" t="s">
        <v>80</v>
      </c>
      <c r="AV535" s="13" t="s">
        <v>80</v>
      </c>
      <c r="AW535" s="13" t="s">
        <v>32</v>
      </c>
      <c r="AX535" s="13" t="s">
        <v>70</v>
      </c>
      <c r="AY535" s="236" t="s">
        <v>116</v>
      </c>
    </row>
    <row r="536" s="13" customFormat="1">
      <c r="A536" s="13"/>
      <c r="B536" s="225"/>
      <c r="C536" s="226"/>
      <c r="D536" s="227" t="s">
        <v>127</v>
      </c>
      <c r="E536" s="228" t="s">
        <v>19</v>
      </c>
      <c r="F536" s="229" t="s">
        <v>651</v>
      </c>
      <c r="G536" s="226"/>
      <c r="H536" s="230">
        <v>2.984</v>
      </c>
      <c r="I536" s="231"/>
      <c r="J536" s="226"/>
      <c r="K536" s="226"/>
      <c r="L536" s="232"/>
      <c r="M536" s="233"/>
      <c r="N536" s="234"/>
      <c r="O536" s="234"/>
      <c r="P536" s="234"/>
      <c r="Q536" s="234"/>
      <c r="R536" s="234"/>
      <c r="S536" s="234"/>
      <c r="T536" s="235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36" t="s">
        <v>127</v>
      </c>
      <c r="AU536" s="236" t="s">
        <v>80</v>
      </c>
      <c r="AV536" s="13" t="s">
        <v>80</v>
      </c>
      <c r="AW536" s="13" t="s">
        <v>32</v>
      </c>
      <c r="AX536" s="13" t="s">
        <v>70</v>
      </c>
      <c r="AY536" s="236" t="s">
        <v>116</v>
      </c>
    </row>
    <row r="537" s="13" customFormat="1">
      <c r="A537" s="13"/>
      <c r="B537" s="225"/>
      <c r="C537" s="226"/>
      <c r="D537" s="227" t="s">
        <v>127</v>
      </c>
      <c r="E537" s="228" t="s">
        <v>19</v>
      </c>
      <c r="F537" s="229" t="s">
        <v>652</v>
      </c>
      <c r="G537" s="226"/>
      <c r="H537" s="230">
        <v>0.29999999999999999</v>
      </c>
      <c r="I537" s="231"/>
      <c r="J537" s="226"/>
      <c r="K537" s="226"/>
      <c r="L537" s="232"/>
      <c r="M537" s="233"/>
      <c r="N537" s="234"/>
      <c r="O537" s="234"/>
      <c r="P537" s="234"/>
      <c r="Q537" s="234"/>
      <c r="R537" s="234"/>
      <c r="S537" s="234"/>
      <c r="T537" s="235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36" t="s">
        <v>127</v>
      </c>
      <c r="AU537" s="236" t="s">
        <v>80</v>
      </c>
      <c r="AV537" s="13" t="s">
        <v>80</v>
      </c>
      <c r="AW537" s="13" t="s">
        <v>32</v>
      </c>
      <c r="AX537" s="13" t="s">
        <v>70</v>
      </c>
      <c r="AY537" s="236" t="s">
        <v>116</v>
      </c>
    </row>
    <row r="538" s="14" customFormat="1">
      <c r="A538" s="14"/>
      <c r="B538" s="237"/>
      <c r="C538" s="238"/>
      <c r="D538" s="227" t="s">
        <v>127</v>
      </c>
      <c r="E538" s="239" t="s">
        <v>19</v>
      </c>
      <c r="F538" s="240" t="s">
        <v>129</v>
      </c>
      <c r="G538" s="238"/>
      <c r="H538" s="241">
        <v>35.707999999999998</v>
      </c>
      <c r="I538" s="242"/>
      <c r="J538" s="238"/>
      <c r="K538" s="238"/>
      <c r="L538" s="243"/>
      <c r="M538" s="244"/>
      <c r="N538" s="245"/>
      <c r="O538" s="245"/>
      <c r="P538" s="245"/>
      <c r="Q538" s="245"/>
      <c r="R538" s="245"/>
      <c r="S538" s="245"/>
      <c r="T538" s="246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47" t="s">
        <v>127</v>
      </c>
      <c r="AU538" s="247" t="s">
        <v>80</v>
      </c>
      <c r="AV538" s="14" t="s">
        <v>123</v>
      </c>
      <c r="AW538" s="14" t="s">
        <v>32</v>
      </c>
      <c r="AX538" s="14" t="s">
        <v>78</v>
      </c>
      <c r="AY538" s="247" t="s">
        <v>116</v>
      </c>
    </row>
    <row r="539" s="13" customFormat="1">
      <c r="A539" s="13"/>
      <c r="B539" s="225"/>
      <c r="C539" s="226"/>
      <c r="D539" s="227" t="s">
        <v>127</v>
      </c>
      <c r="E539" s="226"/>
      <c r="F539" s="229" t="s">
        <v>664</v>
      </c>
      <c r="G539" s="226"/>
      <c r="H539" s="230">
        <v>71.415999999999997</v>
      </c>
      <c r="I539" s="231"/>
      <c r="J539" s="226"/>
      <c r="K539" s="226"/>
      <c r="L539" s="232"/>
      <c r="M539" s="233"/>
      <c r="N539" s="234"/>
      <c r="O539" s="234"/>
      <c r="P539" s="234"/>
      <c r="Q539" s="234"/>
      <c r="R539" s="234"/>
      <c r="S539" s="234"/>
      <c r="T539" s="235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36" t="s">
        <v>127</v>
      </c>
      <c r="AU539" s="236" t="s">
        <v>80</v>
      </c>
      <c r="AV539" s="13" t="s">
        <v>80</v>
      </c>
      <c r="AW539" s="13" t="s">
        <v>4</v>
      </c>
      <c r="AX539" s="13" t="s">
        <v>78</v>
      </c>
      <c r="AY539" s="236" t="s">
        <v>116</v>
      </c>
    </row>
    <row r="540" s="2" customFormat="1" ht="24.15" customHeight="1">
      <c r="A540" s="41"/>
      <c r="B540" s="42"/>
      <c r="C540" s="207" t="s">
        <v>665</v>
      </c>
      <c r="D540" s="207" t="s">
        <v>118</v>
      </c>
      <c r="E540" s="208" t="s">
        <v>666</v>
      </c>
      <c r="F540" s="209" t="s">
        <v>667</v>
      </c>
      <c r="G540" s="210" t="s">
        <v>247</v>
      </c>
      <c r="H540" s="211">
        <v>32.423999999999999</v>
      </c>
      <c r="I540" s="212"/>
      <c r="J540" s="213">
        <f>ROUND(I540*H540,2)</f>
        <v>0</v>
      </c>
      <c r="K540" s="209" t="s">
        <v>122</v>
      </c>
      <c r="L540" s="47"/>
      <c r="M540" s="214" t="s">
        <v>19</v>
      </c>
      <c r="N540" s="215" t="s">
        <v>41</v>
      </c>
      <c r="O540" s="87"/>
      <c r="P540" s="216">
        <f>O540*H540</f>
        <v>0</v>
      </c>
      <c r="Q540" s="216">
        <v>0</v>
      </c>
      <c r="R540" s="216">
        <f>Q540*H540</f>
        <v>0</v>
      </c>
      <c r="S540" s="216">
        <v>0</v>
      </c>
      <c r="T540" s="217">
        <f>S540*H540</f>
        <v>0</v>
      </c>
      <c r="U540" s="41"/>
      <c r="V540" s="41"/>
      <c r="W540" s="41"/>
      <c r="X540" s="41"/>
      <c r="Y540" s="41"/>
      <c r="Z540" s="41"/>
      <c r="AA540" s="41"/>
      <c r="AB540" s="41"/>
      <c r="AC540" s="41"/>
      <c r="AD540" s="41"/>
      <c r="AE540" s="41"/>
      <c r="AR540" s="218" t="s">
        <v>123</v>
      </c>
      <c r="AT540" s="218" t="s">
        <v>118</v>
      </c>
      <c r="AU540" s="218" t="s">
        <v>80</v>
      </c>
      <c r="AY540" s="20" t="s">
        <v>116</v>
      </c>
      <c r="BE540" s="219">
        <f>IF(N540="základní",J540,0)</f>
        <v>0</v>
      </c>
      <c r="BF540" s="219">
        <f>IF(N540="snížená",J540,0)</f>
        <v>0</v>
      </c>
      <c r="BG540" s="219">
        <f>IF(N540="zákl. přenesená",J540,0)</f>
        <v>0</v>
      </c>
      <c r="BH540" s="219">
        <f>IF(N540="sníž. přenesená",J540,0)</f>
        <v>0</v>
      </c>
      <c r="BI540" s="219">
        <f>IF(N540="nulová",J540,0)</f>
        <v>0</v>
      </c>
      <c r="BJ540" s="20" t="s">
        <v>78</v>
      </c>
      <c r="BK540" s="219">
        <f>ROUND(I540*H540,2)</f>
        <v>0</v>
      </c>
      <c r="BL540" s="20" t="s">
        <v>123</v>
      </c>
      <c r="BM540" s="218" t="s">
        <v>668</v>
      </c>
    </row>
    <row r="541" s="2" customFormat="1">
      <c r="A541" s="41"/>
      <c r="B541" s="42"/>
      <c r="C541" s="43"/>
      <c r="D541" s="220" t="s">
        <v>125</v>
      </c>
      <c r="E541" s="43"/>
      <c r="F541" s="221" t="s">
        <v>669</v>
      </c>
      <c r="G541" s="43"/>
      <c r="H541" s="43"/>
      <c r="I541" s="222"/>
      <c r="J541" s="43"/>
      <c r="K541" s="43"/>
      <c r="L541" s="47"/>
      <c r="M541" s="223"/>
      <c r="N541" s="224"/>
      <c r="O541" s="87"/>
      <c r="P541" s="87"/>
      <c r="Q541" s="87"/>
      <c r="R541" s="87"/>
      <c r="S541" s="87"/>
      <c r="T541" s="88"/>
      <c r="U541" s="41"/>
      <c r="V541" s="41"/>
      <c r="W541" s="41"/>
      <c r="X541" s="41"/>
      <c r="Y541" s="41"/>
      <c r="Z541" s="41"/>
      <c r="AA541" s="41"/>
      <c r="AB541" s="41"/>
      <c r="AC541" s="41"/>
      <c r="AD541" s="41"/>
      <c r="AE541" s="41"/>
      <c r="AT541" s="20" t="s">
        <v>125</v>
      </c>
      <c r="AU541" s="20" t="s">
        <v>80</v>
      </c>
    </row>
    <row r="542" s="15" customFormat="1">
      <c r="A542" s="15"/>
      <c r="B542" s="248"/>
      <c r="C542" s="249"/>
      <c r="D542" s="227" t="s">
        <v>127</v>
      </c>
      <c r="E542" s="250" t="s">
        <v>19</v>
      </c>
      <c r="F542" s="251" t="s">
        <v>658</v>
      </c>
      <c r="G542" s="249"/>
      <c r="H542" s="250" t="s">
        <v>19</v>
      </c>
      <c r="I542" s="252"/>
      <c r="J542" s="249"/>
      <c r="K542" s="249"/>
      <c r="L542" s="253"/>
      <c r="M542" s="254"/>
      <c r="N542" s="255"/>
      <c r="O542" s="255"/>
      <c r="P542" s="255"/>
      <c r="Q542" s="255"/>
      <c r="R542" s="255"/>
      <c r="S542" s="255"/>
      <c r="T542" s="256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T542" s="257" t="s">
        <v>127</v>
      </c>
      <c r="AU542" s="257" t="s">
        <v>80</v>
      </c>
      <c r="AV542" s="15" t="s">
        <v>78</v>
      </c>
      <c r="AW542" s="15" t="s">
        <v>32</v>
      </c>
      <c r="AX542" s="15" t="s">
        <v>70</v>
      </c>
      <c r="AY542" s="257" t="s">
        <v>116</v>
      </c>
    </row>
    <row r="543" s="15" customFormat="1">
      <c r="A543" s="15"/>
      <c r="B543" s="248"/>
      <c r="C543" s="249"/>
      <c r="D543" s="227" t="s">
        <v>127</v>
      </c>
      <c r="E543" s="250" t="s">
        <v>19</v>
      </c>
      <c r="F543" s="251" t="s">
        <v>649</v>
      </c>
      <c r="G543" s="249"/>
      <c r="H543" s="250" t="s">
        <v>19</v>
      </c>
      <c r="I543" s="252"/>
      <c r="J543" s="249"/>
      <c r="K543" s="249"/>
      <c r="L543" s="253"/>
      <c r="M543" s="254"/>
      <c r="N543" s="255"/>
      <c r="O543" s="255"/>
      <c r="P543" s="255"/>
      <c r="Q543" s="255"/>
      <c r="R543" s="255"/>
      <c r="S543" s="255"/>
      <c r="T543" s="256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T543" s="257" t="s">
        <v>127</v>
      </c>
      <c r="AU543" s="257" t="s">
        <v>80</v>
      </c>
      <c r="AV543" s="15" t="s">
        <v>78</v>
      </c>
      <c r="AW543" s="15" t="s">
        <v>32</v>
      </c>
      <c r="AX543" s="15" t="s">
        <v>70</v>
      </c>
      <c r="AY543" s="257" t="s">
        <v>116</v>
      </c>
    </row>
    <row r="544" s="13" customFormat="1">
      <c r="A544" s="13"/>
      <c r="B544" s="225"/>
      <c r="C544" s="226"/>
      <c r="D544" s="227" t="s">
        <v>127</v>
      </c>
      <c r="E544" s="228" t="s">
        <v>19</v>
      </c>
      <c r="F544" s="229" t="s">
        <v>650</v>
      </c>
      <c r="G544" s="226"/>
      <c r="H544" s="230">
        <v>32.423999999999999</v>
      </c>
      <c r="I544" s="231"/>
      <c r="J544" s="226"/>
      <c r="K544" s="226"/>
      <c r="L544" s="232"/>
      <c r="M544" s="233"/>
      <c r="N544" s="234"/>
      <c r="O544" s="234"/>
      <c r="P544" s="234"/>
      <c r="Q544" s="234"/>
      <c r="R544" s="234"/>
      <c r="S544" s="234"/>
      <c r="T544" s="235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36" t="s">
        <v>127</v>
      </c>
      <c r="AU544" s="236" t="s">
        <v>80</v>
      </c>
      <c r="AV544" s="13" t="s">
        <v>80</v>
      </c>
      <c r="AW544" s="13" t="s">
        <v>32</v>
      </c>
      <c r="AX544" s="13" t="s">
        <v>70</v>
      </c>
      <c r="AY544" s="236" t="s">
        <v>116</v>
      </c>
    </row>
    <row r="545" s="14" customFormat="1">
      <c r="A545" s="14"/>
      <c r="B545" s="237"/>
      <c r="C545" s="238"/>
      <c r="D545" s="227" t="s">
        <v>127</v>
      </c>
      <c r="E545" s="239" t="s">
        <v>19</v>
      </c>
      <c r="F545" s="240" t="s">
        <v>129</v>
      </c>
      <c r="G545" s="238"/>
      <c r="H545" s="241">
        <v>32.423999999999999</v>
      </c>
      <c r="I545" s="242"/>
      <c r="J545" s="238"/>
      <c r="K545" s="238"/>
      <c r="L545" s="243"/>
      <c r="M545" s="244"/>
      <c r="N545" s="245"/>
      <c r="O545" s="245"/>
      <c r="P545" s="245"/>
      <c r="Q545" s="245"/>
      <c r="R545" s="245"/>
      <c r="S545" s="245"/>
      <c r="T545" s="246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47" t="s">
        <v>127</v>
      </c>
      <c r="AU545" s="247" t="s">
        <v>80</v>
      </c>
      <c r="AV545" s="14" t="s">
        <v>123</v>
      </c>
      <c r="AW545" s="14" t="s">
        <v>32</v>
      </c>
      <c r="AX545" s="14" t="s">
        <v>78</v>
      </c>
      <c r="AY545" s="247" t="s">
        <v>116</v>
      </c>
    </row>
    <row r="546" s="2" customFormat="1" ht="24.15" customHeight="1">
      <c r="A546" s="41"/>
      <c r="B546" s="42"/>
      <c r="C546" s="207" t="s">
        <v>670</v>
      </c>
      <c r="D546" s="207" t="s">
        <v>118</v>
      </c>
      <c r="E546" s="208" t="s">
        <v>671</v>
      </c>
      <c r="F546" s="209" t="s">
        <v>672</v>
      </c>
      <c r="G546" s="210" t="s">
        <v>247</v>
      </c>
      <c r="H546" s="211">
        <v>2.984</v>
      </c>
      <c r="I546" s="212"/>
      <c r="J546" s="213">
        <f>ROUND(I546*H546,2)</f>
        <v>0</v>
      </c>
      <c r="K546" s="209" t="s">
        <v>122</v>
      </c>
      <c r="L546" s="47"/>
      <c r="M546" s="214" t="s">
        <v>19</v>
      </c>
      <c r="N546" s="215" t="s">
        <v>41</v>
      </c>
      <c r="O546" s="87"/>
      <c r="P546" s="216">
        <f>O546*H546</f>
        <v>0</v>
      </c>
      <c r="Q546" s="216">
        <v>0</v>
      </c>
      <c r="R546" s="216">
        <f>Q546*H546</f>
        <v>0</v>
      </c>
      <c r="S546" s="216">
        <v>0</v>
      </c>
      <c r="T546" s="217">
        <f>S546*H546</f>
        <v>0</v>
      </c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R546" s="218" t="s">
        <v>123</v>
      </c>
      <c r="AT546" s="218" t="s">
        <v>118</v>
      </c>
      <c r="AU546" s="218" t="s">
        <v>80</v>
      </c>
      <c r="AY546" s="20" t="s">
        <v>116</v>
      </c>
      <c r="BE546" s="219">
        <f>IF(N546="základní",J546,0)</f>
        <v>0</v>
      </c>
      <c r="BF546" s="219">
        <f>IF(N546="snížená",J546,0)</f>
        <v>0</v>
      </c>
      <c r="BG546" s="219">
        <f>IF(N546="zákl. přenesená",J546,0)</f>
        <v>0</v>
      </c>
      <c r="BH546" s="219">
        <f>IF(N546="sníž. přenesená",J546,0)</f>
        <v>0</v>
      </c>
      <c r="BI546" s="219">
        <f>IF(N546="nulová",J546,0)</f>
        <v>0</v>
      </c>
      <c r="BJ546" s="20" t="s">
        <v>78</v>
      </c>
      <c r="BK546" s="219">
        <f>ROUND(I546*H546,2)</f>
        <v>0</v>
      </c>
      <c r="BL546" s="20" t="s">
        <v>123</v>
      </c>
      <c r="BM546" s="218" t="s">
        <v>673</v>
      </c>
    </row>
    <row r="547" s="2" customFormat="1">
      <c r="A547" s="41"/>
      <c r="B547" s="42"/>
      <c r="C547" s="43"/>
      <c r="D547" s="220" t="s">
        <v>125</v>
      </c>
      <c r="E547" s="43"/>
      <c r="F547" s="221" t="s">
        <v>674</v>
      </c>
      <c r="G547" s="43"/>
      <c r="H547" s="43"/>
      <c r="I547" s="222"/>
      <c r="J547" s="43"/>
      <c r="K547" s="43"/>
      <c r="L547" s="47"/>
      <c r="M547" s="223"/>
      <c r="N547" s="224"/>
      <c r="O547" s="87"/>
      <c r="P547" s="87"/>
      <c r="Q547" s="87"/>
      <c r="R547" s="87"/>
      <c r="S547" s="87"/>
      <c r="T547" s="88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T547" s="20" t="s">
        <v>125</v>
      </c>
      <c r="AU547" s="20" t="s">
        <v>80</v>
      </c>
    </row>
    <row r="548" s="15" customFormat="1">
      <c r="A548" s="15"/>
      <c r="B548" s="248"/>
      <c r="C548" s="249"/>
      <c r="D548" s="227" t="s">
        <v>127</v>
      </c>
      <c r="E548" s="250" t="s">
        <v>19</v>
      </c>
      <c r="F548" s="251" t="s">
        <v>658</v>
      </c>
      <c r="G548" s="249"/>
      <c r="H548" s="250" t="s">
        <v>19</v>
      </c>
      <c r="I548" s="252"/>
      <c r="J548" s="249"/>
      <c r="K548" s="249"/>
      <c r="L548" s="253"/>
      <c r="M548" s="254"/>
      <c r="N548" s="255"/>
      <c r="O548" s="255"/>
      <c r="P548" s="255"/>
      <c r="Q548" s="255"/>
      <c r="R548" s="255"/>
      <c r="S548" s="255"/>
      <c r="T548" s="256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T548" s="257" t="s">
        <v>127</v>
      </c>
      <c r="AU548" s="257" t="s">
        <v>80</v>
      </c>
      <c r="AV548" s="15" t="s">
        <v>78</v>
      </c>
      <c r="AW548" s="15" t="s">
        <v>32</v>
      </c>
      <c r="AX548" s="15" t="s">
        <v>70</v>
      </c>
      <c r="AY548" s="257" t="s">
        <v>116</v>
      </c>
    </row>
    <row r="549" s="15" customFormat="1">
      <c r="A549" s="15"/>
      <c r="B549" s="248"/>
      <c r="C549" s="249"/>
      <c r="D549" s="227" t="s">
        <v>127</v>
      </c>
      <c r="E549" s="250" t="s">
        <v>19</v>
      </c>
      <c r="F549" s="251" t="s">
        <v>649</v>
      </c>
      <c r="G549" s="249"/>
      <c r="H549" s="250" t="s">
        <v>19</v>
      </c>
      <c r="I549" s="252"/>
      <c r="J549" s="249"/>
      <c r="K549" s="249"/>
      <c r="L549" s="253"/>
      <c r="M549" s="254"/>
      <c r="N549" s="255"/>
      <c r="O549" s="255"/>
      <c r="P549" s="255"/>
      <c r="Q549" s="255"/>
      <c r="R549" s="255"/>
      <c r="S549" s="255"/>
      <c r="T549" s="256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T549" s="257" t="s">
        <v>127</v>
      </c>
      <c r="AU549" s="257" t="s">
        <v>80</v>
      </c>
      <c r="AV549" s="15" t="s">
        <v>78</v>
      </c>
      <c r="AW549" s="15" t="s">
        <v>32</v>
      </c>
      <c r="AX549" s="15" t="s">
        <v>70</v>
      </c>
      <c r="AY549" s="257" t="s">
        <v>116</v>
      </c>
    </row>
    <row r="550" s="13" customFormat="1">
      <c r="A550" s="13"/>
      <c r="B550" s="225"/>
      <c r="C550" s="226"/>
      <c r="D550" s="227" t="s">
        <v>127</v>
      </c>
      <c r="E550" s="228" t="s">
        <v>19</v>
      </c>
      <c r="F550" s="229" t="s">
        <v>651</v>
      </c>
      <c r="G550" s="226"/>
      <c r="H550" s="230">
        <v>2.984</v>
      </c>
      <c r="I550" s="231"/>
      <c r="J550" s="226"/>
      <c r="K550" s="226"/>
      <c r="L550" s="232"/>
      <c r="M550" s="233"/>
      <c r="N550" s="234"/>
      <c r="O550" s="234"/>
      <c r="P550" s="234"/>
      <c r="Q550" s="234"/>
      <c r="R550" s="234"/>
      <c r="S550" s="234"/>
      <c r="T550" s="235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36" t="s">
        <v>127</v>
      </c>
      <c r="AU550" s="236" t="s">
        <v>80</v>
      </c>
      <c r="AV550" s="13" t="s">
        <v>80</v>
      </c>
      <c r="AW550" s="13" t="s">
        <v>32</v>
      </c>
      <c r="AX550" s="13" t="s">
        <v>70</v>
      </c>
      <c r="AY550" s="236" t="s">
        <v>116</v>
      </c>
    </row>
    <row r="551" s="14" customFormat="1">
      <c r="A551" s="14"/>
      <c r="B551" s="237"/>
      <c r="C551" s="238"/>
      <c r="D551" s="227" t="s">
        <v>127</v>
      </c>
      <c r="E551" s="239" t="s">
        <v>19</v>
      </c>
      <c r="F551" s="240" t="s">
        <v>129</v>
      </c>
      <c r="G551" s="238"/>
      <c r="H551" s="241">
        <v>2.984</v>
      </c>
      <c r="I551" s="242"/>
      <c r="J551" s="238"/>
      <c r="K551" s="238"/>
      <c r="L551" s="243"/>
      <c r="M551" s="244"/>
      <c r="N551" s="245"/>
      <c r="O551" s="245"/>
      <c r="P551" s="245"/>
      <c r="Q551" s="245"/>
      <c r="R551" s="245"/>
      <c r="S551" s="245"/>
      <c r="T551" s="246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47" t="s">
        <v>127</v>
      </c>
      <c r="AU551" s="247" t="s">
        <v>80</v>
      </c>
      <c r="AV551" s="14" t="s">
        <v>123</v>
      </c>
      <c r="AW551" s="14" t="s">
        <v>32</v>
      </c>
      <c r="AX551" s="14" t="s">
        <v>78</v>
      </c>
      <c r="AY551" s="247" t="s">
        <v>116</v>
      </c>
    </row>
    <row r="552" s="2" customFormat="1" ht="24.15" customHeight="1">
      <c r="A552" s="41"/>
      <c r="B552" s="42"/>
      <c r="C552" s="207" t="s">
        <v>675</v>
      </c>
      <c r="D552" s="207" t="s">
        <v>118</v>
      </c>
      <c r="E552" s="208" t="s">
        <v>676</v>
      </c>
      <c r="F552" s="209" t="s">
        <v>677</v>
      </c>
      <c r="G552" s="210" t="s">
        <v>247</v>
      </c>
      <c r="H552" s="211">
        <v>125.03400000000001</v>
      </c>
      <c r="I552" s="212"/>
      <c r="J552" s="213">
        <f>ROUND(I552*H552,2)</f>
        <v>0</v>
      </c>
      <c r="K552" s="209" t="s">
        <v>122</v>
      </c>
      <c r="L552" s="47"/>
      <c r="M552" s="214" t="s">
        <v>19</v>
      </c>
      <c r="N552" s="215" t="s">
        <v>41</v>
      </c>
      <c r="O552" s="87"/>
      <c r="P552" s="216">
        <f>O552*H552</f>
        <v>0</v>
      </c>
      <c r="Q552" s="216">
        <v>0</v>
      </c>
      <c r="R552" s="216">
        <f>Q552*H552</f>
        <v>0</v>
      </c>
      <c r="S552" s="216">
        <v>0</v>
      </c>
      <c r="T552" s="217">
        <f>S552*H552</f>
        <v>0</v>
      </c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R552" s="218" t="s">
        <v>123</v>
      </c>
      <c r="AT552" s="218" t="s">
        <v>118</v>
      </c>
      <c r="AU552" s="218" t="s">
        <v>80</v>
      </c>
      <c r="AY552" s="20" t="s">
        <v>116</v>
      </c>
      <c r="BE552" s="219">
        <f>IF(N552="základní",J552,0)</f>
        <v>0</v>
      </c>
      <c r="BF552" s="219">
        <f>IF(N552="snížená",J552,0)</f>
        <v>0</v>
      </c>
      <c r="BG552" s="219">
        <f>IF(N552="zákl. přenesená",J552,0)</f>
        <v>0</v>
      </c>
      <c r="BH552" s="219">
        <f>IF(N552="sníž. přenesená",J552,0)</f>
        <v>0</v>
      </c>
      <c r="BI552" s="219">
        <f>IF(N552="nulová",J552,0)</f>
        <v>0</v>
      </c>
      <c r="BJ552" s="20" t="s">
        <v>78</v>
      </c>
      <c r="BK552" s="219">
        <f>ROUND(I552*H552,2)</f>
        <v>0</v>
      </c>
      <c r="BL552" s="20" t="s">
        <v>123</v>
      </c>
      <c r="BM552" s="218" t="s">
        <v>678</v>
      </c>
    </row>
    <row r="553" s="2" customFormat="1">
      <c r="A553" s="41"/>
      <c r="B553" s="42"/>
      <c r="C553" s="43"/>
      <c r="D553" s="220" t="s">
        <v>125</v>
      </c>
      <c r="E553" s="43"/>
      <c r="F553" s="221" t="s">
        <v>679</v>
      </c>
      <c r="G553" s="43"/>
      <c r="H553" s="43"/>
      <c r="I553" s="222"/>
      <c r="J553" s="43"/>
      <c r="K553" s="43"/>
      <c r="L553" s="47"/>
      <c r="M553" s="223"/>
      <c r="N553" s="224"/>
      <c r="O553" s="87"/>
      <c r="P553" s="87"/>
      <c r="Q553" s="87"/>
      <c r="R553" s="87"/>
      <c r="S553" s="87"/>
      <c r="T553" s="88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T553" s="20" t="s">
        <v>125</v>
      </c>
      <c r="AU553" s="20" t="s">
        <v>80</v>
      </c>
    </row>
    <row r="554" s="15" customFormat="1">
      <c r="A554" s="15"/>
      <c r="B554" s="248"/>
      <c r="C554" s="249"/>
      <c r="D554" s="227" t="s">
        <v>127</v>
      </c>
      <c r="E554" s="250" t="s">
        <v>19</v>
      </c>
      <c r="F554" s="251" t="s">
        <v>658</v>
      </c>
      <c r="G554" s="249"/>
      <c r="H554" s="250" t="s">
        <v>19</v>
      </c>
      <c r="I554" s="252"/>
      <c r="J554" s="249"/>
      <c r="K554" s="249"/>
      <c r="L554" s="253"/>
      <c r="M554" s="254"/>
      <c r="N554" s="255"/>
      <c r="O554" s="255"/>
      <c r="P554" s="255"/>
      <c r="Q554" s="255"/>
      <c r="R554" s="255"/>
      <c r="S554" s="255"/>
      <c r="T554" s="256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T554" s="257" t="s">
        <v>127</v>
      </c>
      <c r="AU554" s="257" t="s">
        <v>80</v>
      </c>
      <c r="AV554" s="15" t="s">
        <v>78</v>
      </c>
      <c r="AW554" s="15" t="s">
        <v>32</v>
      </c>
      <c r="AX554" s="15" t="s">
        <v>70</v>
      </c>
      <c r="AY554" s="257" t="s">
        <v>116</v>
      </c>
    </row>
    <row r="555" s="13" customFormat="1">
      <c r="A555" s="13"/>
      <c r="B555" s="225"/>
      <c r="C555" s="226"/>
      <c r="D555" s="227" t="s">
        <v>127</v>
      </c>
      <c r="E555" s="228" t="s">
        <v>19</v>
      </c>
      <c r="F555" s="229" t="s">
        <v>680</v>
      </c>
      <c r="G555" s="226"/>
      <c r="H555" s="230">
        <v>70.685000000000002</v>
      </c>
      <c r="I555" s="231"/>
      <c r="J555" s="226"/>
      <c r="K555" s="226"/>
      <c r="L555" s="232"/>
      <c r="M555" s="233"/>
      <c r="N555" s="234"/>
      <c r="O555" s="234"/>
      <c r="P555" s="234"/>
      <c r="Q555" s="234"/>
      <c r="R555" s="234"/>
      <c r="S555" s="234"/>
      <c r="T555" s="235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36" t="s">
        <v>127</v>
      </c>
      <c r="AU555" s="236" t="s">
        <v>80</v>
      </c>
      <c r="AV555" s="13" t="s">
        <v>80</v>
      </c>
      <c r="AW555" s="13" t="s">
        <v>32</v>
      </c>
      <c r="AX555" s="13" t="s">
        <v>70</v>
      </c>
      <c r="AY555" s="236" t="s">
        <v>116</v>
      </c>
    </row>
    <row r="556" s="13" customFormat="1">
      <c r="A556" s="13"/>
      <c r="B556" s="225"/>
      <c r="C556" s="226"/>
      <c r="D556" s="227" t="s">
        <v>127</v>
      </c>
      <c r="E556" s="228" t="s">
        <v>19</v>
      </c>
      <c r="F556" s="229" t="s">
        <v>681</v>
      </c>
      <c r="G556" s="226"/>
      <c r="H556" s="230">
        <v>54.348999999999997</v>
      </c>
      <c r="I556" s="231"/>
      <c r="J556" s="226"/>
      <c r="K556" s="226"/>
      <c r="L556" s="232"/>
      <c r="M556" s="233"/>
      <c r="N556" s="234"/>
      <c r="O556" s="234"/>
      <c r="P556" s="234"/>
      <c r="Q556" s="234"/>
      <c r="R556" s="234"/>
      <c r="S556" s="234"/>
      <c r="T556" s="235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36" t="s">
        <v>127</v>
      </c>
      <c r="AU556" s="236" t="s">
        <v>80</v>
      </c>
      <c r="AV556" s="13" t="s">
        <v>80</v>
      </c>
      <c r="AW556" s="13" t="s">
        <v>32</v>
      </c>
      <c r="AX556" s="13" t="s">
        <v>70</v>
      </c>
      <c r="AY556" s="236" t="s">
        <v>116</v>
      </c>
    </row>
    <row r="557" s="14" customFormat="1">
      <c r="A557" s="14"/>
      <c r="B557" s="237"/>
      <c r="C557" s="238"/>
      <c r="D557" s="227" t="s">
        <v>127</v>
      </c>
      <c r="E557" s="239" t="s">
        <v>19</v>
      </c>
      <c r="F557" s="240" t="s">
        <v>129</v>
      </c>
      <c r="G557" s="238"/>
      <c r="H557" s="241">
        <v>125.03399999999999</v>
      </c>
      <c r="I557" s="242"/>
      <c r="J557" s="238"/>
      <c r="K557" s="238"/>
      <c r="L557" s="243"/>
      <c r="M557" s="244"/>
      <c r="N557" s="245"/>
      <c r="O557" s="245"/>
      <c r="P557" s="245"/>
      <c r="Q557" s="245"/>
      <c r="R557" s="245"/>
      <c r="S557" s="245"/>
      <c r="T557" s="246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47" t="s">
        <v>127</v>
      </c>
      <c r="AU557" s="247" t="s">
        <v>80</v>
      </c>
      <c r="AV557" s="14" t="s">
        <v>123</v>
      </c>
      <c r="AW557" s="14" t="s">
        <v>32</v>
      </c>
      <c r="AX557" s="14" t="s">
        <v>78</v>
      </c>
      <c r="AY557" s="247" t="s">
        <v>116</v>
      </c>
    </row>
    <row r="558" s="2" customFormat="1" ht="24.15" customHeight="1">
      <c r="A558" s="41"/>
      <c r="B558" s="42"/>
      <c r="C558" s="207" t="s">
        <v>682</v>
      </c>
      <c r="D558" s="207" t="s">
        <v>118</v>
      </c>
      <c r="E558" s="208" t="s">
        <v>683</v>
      </c>
      <c r="F558" s="209" t="s">
        <v>684</v>
      </c>
      <c r="G558" s="210" t="s">
        <v>247</v>
      </c>
      <c r="H558" s="211">
        <v>250.06800000000001</v>
      </c>
      <c r="I558" s="212"/>
      <c r="J558" s="213">
        <f>ROUND(I558*H558,2)</f>
        <v>0</v>
      </c>
      <c r="K558" s="209" t="s">
        <v>122</v>
      </c>
      <c r="L558" s="47"/>
      <c r="M558" s="214" t="s">
        <v>19</v>
      </c>
      <c r="N558" s="215" t="s">
        <v>41</v>
      </c>
      <c r="O558" s="87"/>
      <c r="P558" s="216">
        <f>O558*H558</f>
        <v>0</v>
      </c>
      <c r="Q558" s="216">
        <v>0</v>
      </c>
      <c r="R558" s="216">
        <f>Q558*H558</f>
        <v>0</v>
      </c>
      <c r="S558" s="216">
        <v>0</v>
      </c>
      <c r="T558" s="217">
        <f>S558*H558</f>
        <v>0</v>
      </c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R558" s="218" t="s">
        <v>123</v>
      </c>
      <c r="AT558" s="218" t="s">
        <v>118</v>
      </c>
      <c r="AU558" s="218" t="s">
        <v>80</v>
      </c>
      <c r="AY558" s="20" t="s">
        <v>116</v>
      </c>
      <c r="BE558" s="219">
        <f>IF(N558="základní",J558,0)</f>
        <v>0</v>
      </c>
      <c r="BF558" s="219">
        <f>IF(N558="snížená",J558,0)</f>
        <v>0</v>
      </c>
      <c r="BG558" s="219">
        <f>IF(N558="zákl. přenesená",J558,0)</f>
        <v>0</v>
      </c>
      <c r="BH558" s="219">
        <f>IF(N558="sníž. přenesená",J558,0)</f>
        <v>0</v>
      </c>
      <c r="BI558" s="219">
        <f>IF(N558="nulová",J558,0)</f>
        <v>0</v>
      </c>
      <c r="BJ558" s="20" t="s">
        <v>78</v>
      </c>
      <c r="BK558" s="219">
        <f>ROUND(I558*H558,2)</f>
        <v>0</v>
      </c>
      <c r="BL558" s="20" t="s">
        <v>123</v>
      </c>
      <c r="BM558" s="218" t="s">
        <v>685</v>
      </c>
    </row>
    <row r="559" s="2" customFormat="1">
      <c r="A559" s="41"/>
      <c r="B559" s="42"/>
      <c r="C559" s="43"/>
      <c r="D559" s="220" t="s">
        <v>125</v>
      </c>
      <c r="E559" s="43"/>
      <c r="F559" s="221" t="s">
        <v>686</v>
      </c>
      <c r="G559" s="43"/>
      <c r="H559" s="43"/>
      <c r="I559" s="222"/>
      <c r="J559" s="43"/>
      <c r="K559" s="43"/>
      <c r="L559" s="47"/>
      <c r="M559" s="223"/>
      <c r="N559" s="224"/>
      <c r="O559" s="87"/>
      <c r="P559" s="87"/>
      <c r="Q559" s="87"/>
      <c r="R559" s="87"/>
      <c r="S559" s="87"/>
      <c r="T559" s="88"/>
      <c r="U559" s="41"/>
      <c r="V559" s="41"/>
      <c r="W559" s="41"/>
      <c r="X559" s="41"/>
      <c r="Y559" s="41"/>
      <c r="Z559" s="41"/>
      <c r="AA559" s="41"/>
      <c r="AB559" s="41"/>
      <c r="AC559" s="41"/>
      <c r="AD559" s="41"/>
      <c r="AE559" s="41"/>
      <c r="AT559" s="20" t="s">
        <v>125</v>
      </c>
      <c r="AU559" s="20" t="s">
        <v>80</v>
      </c>
    </row>
    <row r="560" s="15" customFormat="1">
      <c r="A560" s="15"/>
      <c r="B560" s="248"/>
      <c r="C560" s="249"/>
      <c r="D560" s="227" t="s">
        <v>127</v>
      </c>
      <c r="E560" s="250" t="s">
        <v>19</v>
      </c>
      <c r="F560" s="251" t="s">
        <v>658</v>
      </c>
      <c r="G560" s="249"/>
      <c r="H560" s="250" t="s">
        <v>19</v>
      </c>
      <c r="I560" s="252"/>
      <c r="J560" s="249"/>
      <c r="K560" s="249"/>
      <c r="L560" s="253"/>
      <c r="M560" s="254"/>
      <c r="N560" s="255"/>
      <c r="O560" s="255"/>
      <c r="P560" s="255"/>
      <c r="Q560" s="255"/>
      <c r="R560" s="255"/>
      <c r="S560" s="255"/>
      <c r="T560" s="256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T560" s="257" t="s">
        <v>127</v>
      </c>
      <c r="AU560" s="257" t="s">
        <v>80</v>
      </c>
      <c r="AV560" s="15" t="s">
        <v>78</v>
      </c>
      <c r="AW560" s="15" t="s">
        <v>32</v>
      </c>
      <c r="AX560" s="15" t="s">
        <v>70</v>
      </c>
      <c r="AY560" s="257" t="s">
        <v>116</v>
      </c>
    </row>
    <row r="561" s="13" customFormat="1">
      <c r="A561" s="13"/>
      <c r="B561" s="225"/>
      <c r="C561" s="226"/>
      <c r="D561" s="227" t="s">
        <v>127</v>
      </c>
      <c r="E561" s="228" t="s">
        <v>19</v>
      </c>
      <c r="F561" s="229" t="s">
        <v>680</v>
      </c>
      <c r="G561" s="226"/>
      <c r="H561" s="230">
        <v>70.685000000000002</v>
      </c>
      <c r="I561" s="231"/>
      <c r="J561" s="226"/>
      <c r="K561" s="226"/>
      <c r="L561" s="232"/>
      <c r="M561" s="233"/>
      <c r="N561" s="234"/>
      <c r="O561" s="234"/>
      <c r="P561" s="234"/>
      <c r="Q561" s="234"/>
      <c r="R561" s="234"/>
      <c r="S561" s="234"/>
      <c r="T561" s="235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36" t="s">
        <v>127</v>
      </c>
      <c r="AU561" s="236" t="s">
        <v>80</v>
      </c>
      <c r="AV561" s="13" t="s">
        <v>80</v>
      </c>
      <c r="AW561" s="13" t="s">
        <v>32</v>
      </c>
      <c r="AX561" s="13" t="s">
        <v>70</v>
      </c>
      <c r="AY561" s="236" t="s">
        <v>116</v>
      </c>
    </row>
    <row r="562" s="13" customFormat="1">
      <c r="A562" s="13"/>
      <c r="B562" s="225"/>
      <c r="C562" s="226"/>
      <c r="D562" s="227" t="s">
        <v>127</v>
      </c>
      <c r="E562" s="228" t="s">
        <v>19</v>
      </c>
      <c r="F562" s="229" t="s">
        <v>681</v>
      </c>
      <c r="G562" s="226"/>
      <c r="H562" s="230">
        <v>54.348999999999997</v>
      </c>
      <c r="I562" s="231"/>
      <c r="J562" s="226"/>
      <c r="K562" s="226"/>
      <c r="L562" s="232"/>
      <c r="M562" s="233"/>
      <c r="N562" s="234"/>
      <c r="O562" s="234"/>
      <c r="P562" s="234"/>
      <c r="Q562" s="234"/>
      <c r="R562" s="234"/>
      <c r="S562" s="234"/>
      <c r="T562" s="235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36" t="s">
        <v>127</v>
      </c>
      <c r="AU562" s="236" t="s">
        <v>80</v>
      </c>
      <c r="AV562" s="13" t="s">
        <v>80</v>
      </c>
      <c r="AW562" s="13" t="s">
        <v>32</v>
      </c>
      <c r="AX562" s="13" t="s">
        <v>70</v>
      </c>
      <c r="AY562" s="236" t="s">
        <v>116</v>
      </c>
    </row>
    <row r="563" s="14" customFormat="1">
      <c r="A563" s="14"/>
      <c r="B563" s="237"/>
      <c r="C563" s="238"/>
      <c r="D563" s="227" t="s">
        <v>127</v>
      </c>
      <c r="E563" s="239" t="s">
        <v>19</v>
      </c>
      <c r="F563" s="240" t="s">
        <v>129</v>
      </c>
      <c r="G563" s="238"/>
      <c r="H563" s="241">
        <v>125.03399999999999</v>
      </c>
      <c r="I563" s="242"/>
      <c r="J563" s="238"/>
      <c r="K563" s="238"/>
      <c r="L563" s="243"/>
      <c r="M563" s="244"/>
      <c r="N563" s="245"/>
      <c r="O563" s="245"/>
      <c r="P563" s="245"/>
      <c r="Q563" s="245"/>
      <c r="R563" s="245"/>
      <c r="S563" s="245"/>
      <c r="T563" s="246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47" t="s">
        <v>127</v>
      </c>
      <c r="AU563" s="247" t="s">
        <v>80</v>
      </c>
      <c r="AV563" s="14" t="s">
        <v>123</v>
      </c>
      <c r="AW563" s="14" t="s">
        <v>32</v>
      </c>
      <c r="AX563" s="14" t="s">
        <v>78</v>
      </c>
      <c r="AY563" s="247" t="s">
        <v>116</v>
      </c>
    </row>
    <row r="564" s="13" customFormat="1">
      <c r="A564" s="13"/>
      <c r="B564" s="225"/>
      <c r="C564" s="226"/>
      <c r="D564" s="227" t="s">
        <v>127</v>
      </c>
      <c r="E564" s="226"/>
      <c r="F564" s="229" t="s">
        <v>687</v>
      </c>
      <c r="G564" s="226"/>
      <c r="H564" s="230">
        <v>250.06800000000001</v>
      </c>
      <c r="I564" s="231"/>
      <c r="J564" s="226"/>
      <c r="K564" s="226"/>
      <c r="L564" s="232"/>
      <c r="M564" s="233"/>
      <c r="N564" s="234"/>
      <c r="O564" s="234"/>
      <c r="P564" s="234"/>
      <c r="Q564" s="234"/>
      <c r="R564" s="234"/>
      <c r="S564" s="234"/>
      <c r="T564" s="235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236" t="s">
        <v>127</v>
      </c>
      <c r="AU564" s="236" t="s">
        <v>80</v>
      </c>
      <c r="AV564" s="13" t="s">
        <v>80</v>
      </c>
      <c r="AW564" s="13" t="s">
        <v>4</v>
      </c>
      <c r="AX564" s="13" t="s">
        <v>78</v>
      </c>
      <c r="AY564" s="236" t="s">
        <v>116</v>
      </c>
    </row>
    <row r="565" s="2" customFormat="1" ht="24.15" customHeight="1">
      <c r="A565" s="41"/>
      <c r="B565" s="42"/>
      <c r="C565" s="207" t="s">
        <v>688</v>
      </c>
      <c r="D565" s="207" t="s">
        <v>118</v>
      </c>
      <c r="E565" s="208" t="s">
        <v>689</v>
      </c>
      <c r="F565" s="209" t="s">
        <v>690</v>
      </c>
      <c r="G565" s="210" t="s">
        <v>247</v>
      </c>
      <c r="H565" s="211">
        <v>0.78300000000000003</v>
      </c>
      <c r="I565" s="212"/>
      <c r="J565" s="213">
        <f>ROUND(I565*H565,2)</f>
        <v>0</v>
      </c>
      <c r="K565" s="209" t="s">
        <v>122</v>
      </c>
      <c r="L565" s="47"/>
      <c r="M565" s="214" t="s">
        <v>19</v>
      </c>
      <c r="N565" s="215" t="s">
        <v>41</v>
      </c>
      <c r="O565" s="87"/>
      <c r="P565" s="216">
        <f>O565*H565</f>
        <v>0</v>
      </c>
      <c r="Q565" s="216">
        <v>0</v>
      </c>
      <c r="R565" s="216">
        <f>Q565*H565</f>
        <v>0</v>
      </c>
      <c r="S565" s="216">
        <v>0</v>
      </c>
      <c r="T565" s="217">
        <f>S565*H565</f>
        <v>0</v>
      </c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R565" s="218" t="s">
        <v>123</v>
      </c>
      <c r="AT565" s="218" t="s">
        <v>118</v>
      </c>
      <c r="AU565" s="218" t="s">
        <v>80</v>
      </c>
      <c r="AY565" s="20" t="s">
        <v>116</v>
      </c>
      <c r="BE565" s="219">
        <f>IF(N565="základní",J565,0)</f>
        <v>0</v>
      </c>
      <c r="BF565" s="219">
        <f>IF(N565="snížená",J565,0)</f>
        <v>0</v>
      </c>
      <c r="BG565" s="219">
        <f>IF(N565="zákl. přenesená",J565,0)</f>
        <v>0</v>
      </c>
      <c r="BH565" s="219">
        <f>IF(N565="sníž. přenesená",J565,0)</f>
        <v>0</v>
      </c>
      <c r="BI565" s="219">
        <f>IF(N565="nulová",J565,0)</f>
        <v>0</v>
      </c>
      <c r="BJ565" s="20" t="s">
        <v>78</v>
      </c>
      <c r="BK565" s="219">
        <f>ROUND(I565*H565,2)</f>
        <v>0</v>
      </c>
      <c r="BL565" s="20" t="s">
        <v>123</v>
      </c>
      <c r="BM565" s="218" t="s">
        <v>691</v>
      </c>
    </row>
    <row r="566" s="2" customFormat="1">
      <c r="A566" s="41"/>
      <c r="B566" s="42"/>
      <c r="C566" s="43"/>
      <c r="D566" s="220" t="s">
        <v>125</v>
      </c>
      <c r="E566" s="43"/>
      <c r="F566" s="221" t="s">
        <v>692</v>
      </c>
      <c r="G566" s="43"/>
      <c r="H566" s="43"/>
      <c r="I566" s="222"/>
      <c r="J566" s="43"/>
      <c r="K566" s="43"/>
      <c r="L566" s="47"/>
      <c r="M566" s="223"/>
      <c r="N566" s="224"/>
      <c r="O566" s="87"/>
      <c r="P566" s="87"/>
      <c r="Q566" s="87"/>
      <c r="R566" s="87"/>
      <c r="S566" s="87"/>
      <c r="T566" s="88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T566" s="20" t="s">
        <v>125</v>
      </c>
      <c r="AU566" s="20" t="s">
        <v>80</v>
      </c>
    </row>
    <row r="567" s="15" customFormat="1">
      <c r="A567" s="15"/>
      <c r="B567" s="248"/>
      <c r="C567" s="249"/>
      <c r="D567" s="227" t="s">
        <v>127</v>
      </c>
      <c r="E567" s="250" t="s">
        <v>19</v>
      </c>
      <c r="F567" s="251" t="s">
        <v>658</v>
      </c>
      <c r="G567" s="249"/>
      <c r="H567" s="250" t="s">
        <v>19</v>
      </c>
      <c r="I567" s="252"/>
      <c r="J567" s="249"/>
      <c r="K567" s="249"/>
      <c r="L567" s="253"/>
      <c r="M567" s="254"/>
      <c r="N567" s="255"/>
      <c r="O567" s="255"/>
      <c r="P567" s="255"/>
      <c r="Q567" s="255"/>
      <c r="R567" s="255"/>
      <c r="S567" s="255"/>
      <c r="T567" s="256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T567" s="257" t="s">
        <v>127</v>
      </c>
      <c r="AU567" s="257" t="s">
        <v>80</v>
      </c>
      <c r="AV567" s="15" t="s">
        <v>78</v>
      </c>
      <c r="AW567" s="15" t="s">
        <v>32</v>
      </c>
      <c r="AX567" s="15" t="s">
        <v>70</v>
      </c>
      <c r="AY567" s="257" t="s">
        <v>116</v>
      </c>
    </row>
    <row r="568" s="13" customFormat="1">
      <c r="A568" s="13"/>
      <c r="B568" s="225"/>
      <c r="C568" s="226"/>
      <c r="D568" s="227" t="s">
        <v>127</v>
      </c>
      <c r="E568" s="228" t="s">
        <v>19</v>
      </c>
      <c r="F568" s="229" t="s">
        <v>693</v>
      </c>
      <c r="G568" s="226"/>
      <c r="H568" s="230">
        <v>0.78300000000000003</v>
      </c>
      <c r="I568" s="231"/>
      <c r="J568" s="226"/>
      <c r="K568" s="226"/>
      <c r="L568" s="232"/>
      <c r="M568" s="233"/>
      <c r="N568" s="234"/>
      <c r="O568" s="234"/>
      <c r="P568" s="234"/>
      <c r="Q568" s="234"/>
      <c r="R568" s="234"/>
      <c r="S568" s="234"/>
      <c r="T568" s="235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236" t="s">
        <v>127</v>
      </c>
      <c r="AU568" s="236" t="s">
        <v>80</v>
      </c>
      <c r="AV568" s="13" t="s">
        <v>80</v>
      </c>
      <c r="AW568" s="13" t="s">
        <v>32</v>
      </c>
      <c r="AX568" s="13" t="s">
        <v>70</v>
      </c>
      <c r="AY568" s="236" t="s">
        <v>116</v>
      </c>
    </row>
    <row r="569" s="14" customFormat="1">
      <c r="A569" s="14"/>
      <c r="B569" s="237"/>
      <c r="C569" s="238"/>
      <c r="D569" s="227" t="s">
        <v>127</v>
      </c>
      <c r="E569" s="239" t="s">
        <v>19</v>
      </c>
      <c r="F569" s="240" t="s">
        <v>129</v>
      </c>
      <c r="G569" s="238"/>
      <c r="H569" s="241">
        <v>0.78300000000000003</v>
      </c>
      <c r="I569" s="242"/>
      <c r="J569" s="238"/>
      <c r="K569" s="238"/>
      <c r="L569" s="243"/>
      <c r="M569" s="244"/>
      <c r="N569" s="245"/>
      <c r="O569" s="245"/>
      <c r="P569" s="245"/>
      <c r="Q569" s="245"/>
      <c r="R569" s="245"/>
      <c r="S569" s="245"/>
      <c r="T569" s="246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47" t="s">
        <v>127</v>
      </c>
      <c r="AU569" s="247" t="s">
        <v>80</v>
      </c>
      <c r="AV569" s="14" t="s">
        <v>123</v>
      </c>
      <c r="AW569" s="14" t="s">
        <v>32</v>
      </c>
      <c r="AX569" s="14" t="s">
        <v>78</v>
      </c>
      <c r="AY569" s="247" t="s">
        <v>116</v>
      </c>
    </row>
    <row r="570" s="2" customFormat="1" ht="24.15" customHeight="1">
      <c r="A570" s="41"/>
      <c r="B570" s="42"/>
      <c r="C570" s="207" t="s">
        <v>694</v>
      </c>
      <c r="D570" s="207" t="s">
        <v>118</v>
      </c>
      <c r="E570" s="208" t="s">
        <v>695</v>
      </c>
      <c r="F570" s="209" t="s">
        <v>696</v>
      </c>
      <c r="G570" s="210" t="s">
        <v>247</v>
      </c>
      <c r="H570" s="211">
        <v>1.5660000000000001</v>
      </c>
      <c r="I570" s="212"/>
      <c r="J570" s="213">
        <f>ROUND(I570*H570,2)</f>
        <v>0</v>
      </c>
      <c r="K570" s="209" t="s">
        <v>122</v>
      </c>
      <c r="L570" s="47"/>
      <c r="M570" s="214" t="s">
        <v>19</v>
      </c>
      <c r="N570" s="215" t="s">
        <v>41</v>
      </c>
      <c r="O570" s="87"/>
      <c r="P570" s="216">
        <f>O570*H570</f>
        <v>0</v>
      </c>
      <c r="Q570" s="216">
        <v>0</v>
      </c>
      <c r="R570" s="216">
        <f>Q570*H570</f>
        <v>0</v>
      </c>
      <c r="S570" s="216">
        <v>0</v>
      </c>
      <c r="T570" s="217">
        <f>S570*H570</f>
        <v>0</v>
      </c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R570" s="218" t="s">
        <v>123</v>
      </c>
      <c r="AT570" s="218" t="s">
        <v>118</v>
      </c>
      <c r="AU570" s="218" t="s">
        <v>80</v>
      </c>
      <c r="AY570" s="20" t="s">
        <v>116</v>
      </c>
      <c r="BE570" s="219">
        <f>IF(N570="základní",J570,0)</f>
        <v>0</v>
      </c>
      <c r="BF570" s="219">
        <f>IF(N570="snížená",J570,0)</f>
        <v>0</v>
      </c>
      <c r="BG570" s="219">
        <f>IF(N570="zákl. přenesená",J570,0)</f>
        <v>0</v>
      </c>
      <c r="BH570" s="219">
        <f>IF(N570="sníž. přenesená",J570,0)</f>
        <v>0</v>
      </c>
      <c r="BI570" s="219">
        <f>IF(N570="nulová",J570,0)</f>
        <v>0</v>
      </c>
      <c r="BJ570" s="20" t="s">
        <v>78</v>
      </c>
      <c r="BK570" s="219">
        <f>ROUND(I570*H570,2)</f>
        <v>0</v>
      </c>
      <c r="BL570" s="20" t="s">
        <v>123</v>
      </c>
      <c r="BM570" s="218" t="s">
        <v>697</v>
      </c>
    </row>
    <row r="571" s="2" customFormat="1">
      <c r="A571" s="41"/>
      <c r="B571" s="42"/>
      <c r="C571" s="43"/>
      <c r="D571" s="220" t="s">
        <v>125</v>
      </c>
      <c r="E571" s="43"/>
      <c r="F571" s="221" t="s">
        <v>698</v>
      </c>
      <c r="G571" s="43"/>
      <c r="H571" s="43"/>
      <c r="I571" s="222"/>
      <c r="J571" s="43"/>
      <c r="K571" s="43"/>
      <c r="L571" s="47"/>
      <c r="M571" s="223"/>
      <c r="N571" s="224"/>
      <c r="O571" s="87"/>
      <c r="P571" s="87"/>
      <c r="Q571" s="87"/>
      <c r="R571" s="87"/>
      <c r="S571" s="87"/>
      <c r="T571" s="88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T571" s="20" t="s">
        <v>125</v>
      </c>
      <c r="AU571" s="20" t="s">
        <v>80</v>
      </c>
    </row>
    <row r="572" s="15" customFormat="1">
      <c r="A572" s="15"/>
      <c r="B572" s="248"/>
      <c r="C572" s="249"/>
      <c r="D572" s="227" t="s">
        <v>127</v>
      </c>
      <c r="E572" s="250" t="s">
        <v>19</v>
      </c>
      <c r="F572" s="251" t="s">
        <v>658</v>
      </c>
      <c r="G572" s="249"/>
      <c r="H572" s="250" t="s">
        <v>19</v>
      </c>
      <c r="I572" s="252"/>
      <c r="J572" s="249"/>
      <c r="K572" s="249"/>
      <c r="L572" s="253"/>
      <c r="M572" s="254"/>
      <c r="N572" s="255"/>
      <c r="O572" s="255"/>
      <c r="P572" s="255"/>
      <c r="Q572" s="255"/>
      <c r="R572" s="255"/>
      <c r="S572" s="255"/>
      <c r="T572" s="256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T572" s="257" t="s">
        <v>127</v>
      </c>
      <c r="AU572" s="257" t="s">
        <v>80</v>
      </c>
      <c r="AV572" s="15" t="s">
        <v>78</v>
      </c>
      <c r="AW572" s="15" t="s">
        <v>32</v>
      </c>
      <c r="AX572" s="15" t="s">
        <v>70</v>
      </c>
      <c r="AY572" s="257" t="s">
        <v>116</v>
      </c>
    </row>
    <row r="573" s="13" customFormat="1">
      <c r="A573" s="13"/>
      <c r="B573" s="225"/>
      <c r="C573" s="226"/>
      <c r="D573" s="227" t="s">
        <v>127</v>
      </c>
      <c r="E573" s="228" t="s">
        <v>19</v>
      </c>
      <c r="F573" s="229" t="s">
        <v>693</v>
      </c>
      <c r="G573" s="226"/>
      <c r="H573" s="230">
        <v>0.78300000000000003</v>
      </c>
      <c r="I573" s="231"/>
      <c r="J573" s="226"/>
      <c r="K573" s="226"/>
      <c r="L573" s="232"/>
      <c r="M573" s="233"/>
      <c r="N573" s="234"/>
      <c r="O573" s="234"/>
      <c r="P573" s="234"/>
      <c r="Q573" s="234"/>
      <c r="R573" s="234"/>
      <c r="S573" s="234"/>
      <c r="T573" s="235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36" t="s">
        <v>127</v>
      </c>
      <c r="AU573" s="236" t="s">
        <v>80</v>
      </c>
      <c r="AV573" s="13" t="s">
        <v>80</v>
      </c>
      <c r="AW573" s="13" t="s">
        <v>32</v>
      </c>
      <c r="AX573" s="13" t="s">
        <v>70</v>
      </c>
      <c r="AY573" s="236" t="s">
        <v>116</v>
      </c>
    </row>
    <row r="574" s="14" customFormat="1">
      <c r="A574" s="14"/>
      <c r="B574" s="237"/>
      <c r="C574" s="238"/>
      <c r="D574" s="227" t="s">
        <v>127</v>
      </c>
      <c r="E574" s="239" t="s">
        <v>19</v>
      </c>
      <c r="F574" s="240" t="s">
        <v>129</v>
      </c>
      <c r="G574" s="238"/>
      <c r="H574" s="241">
        <v>0.78300000000000003</v>
      </c>
      <c r="I574" s="242"/>
      <c r="J574" s="238"/>
      <c r="K574" s="238"/>
      <c r="L574" s="243"/>
      <c r="M574" s="244"/>
      <c r="N574" s="245"/>
      <c r="O574" s="245"/>
      <c r="P574" s="245"/>
      <c r="Q574" s="245"/>
      <c r="R574" s="245"/>
      <c r="S574" s="245"/>
      <c r="T574" s="246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47" t="s">
        <v>127</v>
      </c>
      <c r="AU574" s="247" t="s">
        <v>80</v>
      </c>
      <c r="AV574" s="14" t="s">
        <v>123</v>
      </c>
      <c r="AW574" s="14" t="s">
        <v>32</v>
      </c>
      <c r="AX574" s="14" t="s">
        <v>78</v>
      </c>
      <c r="AY574" s="247" t="s">
        <v>116</v>
      </c>
    </row>
    <row r="575" s="13" customFormat="1">
      <c r="A575" s="13"/>
      <c r="B575" s="225"/>
      <c r="C575" s="226"/>
      <c r="D575" s="227" t="s">
        <v>127</v>
      </c>
      <c r="E575" s="226"/>
      <c r="F575" s="229" t="s">
        <v>699</v>
      </c>
      <c r="G575" s="226"/>
      <c r="H575" s="230">
        <v>1.5660000000000001</v>
      </c>
      <c r="I575" s="231"/>
      <c r="J575" s="226"/>
      <c r="K575" s="226"/>
      <c r="L575" s="232"/>
      <c r="M575" s="233"/>
      <c r="N575" s="234"/>
      <c r="O575" s="234"/>
      <c r="P575" s="234"/>
      <c r="Q575" s="234"/>
      <c r="R575" s="234"/>
      <c r="S575" s="234"/>
      <c r="T575" s="235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36" t="s">
        <v>127</v>
      </c>
      <c r="AU575" s="236" t="s">
        <v>80</v>
      </c>
      <c r="AV575" s="13" t="s">
        <v>80</v>
      </c>
      <c r="AW575" s="13" t="s">
        <v>4</v>
      </c>
      <c r="AX575" s="13" t="s">
        <v>78</v>
      </c>
      <c r="AY575" s="236" t="s">
        <v>116</v>
      </c>
    </row>
    <row r="576" s="2" customFormat="1" ht="24.15" customHeight="1">
      <c r="A576" s="41"/>
      <c r="B576" s="42"/>
      <c r="C576" s="207" t="s">
        <v>700</v>
      </c>
      <c r="D576" s="207" t="s">
        <v>118</v>
      </c>
      <c r="E576" s="208" t="s">
        <v>701</v>
      </c>
      <c r="F576" s="209" t="s">
        <v>667</v>
      </c>
      <c r="G576" s="210" t="s">
        <v>247</v>
      </c>
      <c r="H576" s="211">
        <v>0.78300000000000003</v>
      </c>
      <c r="I576" s="212"/>
      <c r="J576" s="213">
        <f>ROUND(I576*H576,2)</f>
        <v>0</v>
      </c>
      <c r="K576" s="209" t="s">
        <v>122</v>
      </c>
      <c r="L576" s="47"/>
      <c r="M576" s="214" t="s">
        <v>19</v>
      </c>
      <c r="N576" s="215" t="s">
        <v>41</v>
      </c>
      <c r="O576" s="87"/>
      <c r="P576" s="216">
        <f>O576*H576</f>
        <v>0</v>
      </c>
      <c r="Q576" s="216">
        <v>0</v>
      </c>
      <c r="R576" s="216">
        <f>Q576*H576</f>
        <v>0</v>
      </c>
      <c r="S576" s="216">
        <v>0</v>
      </c>
      <c r="T576" s="217">
        <f>S576*H576</f>
        <v>0</v>
      </c>
      <c r="U576" s="41"/>
      <c r="V576" s="41"/>
      <c r="W576" s="41"/>
      <c r="X576" s="41"/>
      <c r="Y576" s="41"/>
      <c r="Z576" s="41"/>
      <c r="AA576" s="41"/>
      <c r="AB576" s="41"/>
      <c r="AC576" s="41"/>
      <c r="AD576" s="41"/>
      <c r="AE576" s="41"/>
      <c r="AR576" s="218" t="s">
        <v>123</v>
      </c>
      <c r="AT576" s="218" t="s">
        <v>118</v>
      </c>
      <c r="AU576" s="218" t="s">
        <v>80</v>
      </c>
      <c r="AY576" s="20" t="s">
        <v>116</v>
      </c>
      <c r="BE576" s="219">
        <f>IF(N576="základní",J576,0)</f>
        <v>0</v>
      </c>
      <c r="BF576" s="219">
        <f>IF(N576="snížená",J576,0)</f>
        <v>0</v>
      </c>
      <c r="BG576" s="219">
        <f>IF(N576="zákl. přenesená",J576,0)</f>
        <v>0</v>
      </c>
      <c r="BH576" s="219">
        <f>IF(N576="sníž. přenesená",J576,0)</f>
        <v>0</v>
      </c>
      <c r="BI576" s="219">
        <f>IF(N576="nulová",J576,0)</f>
        <v>0</v>
      </c>
      <c r="BJ576" s="20" t="s">
        <v>78</v>
      </c>
      <c r="BK576" s="219">
        <f>ROUND(I576*H576,2)</f>
        <v>0</v>
      </c>
      <c r="BL576" s="20" t="s">
        <v>123</v>
      </c>
      <c r="BM576" s="218" t="s">
        <v>702</v>
      </c>
    </row>
    <row r="577" s="2" customFormat="1">
      <c r="A577" s="41"/>
      <c r="B577" s="42"/>
      <c r="C577" s="43"/>
      <c r="D577" s="220" t="s">
        <v>125</v>
      </c>
      <c r="E577" s="43"/>
      <c r="F577" s="221" t="s">
        <v>703</v>
      </c>
      <c r="G577" s="43"/>
      <c r="H577" s="43"/>
      <c r="I577" s="222"/>
      <c r="J577" s="43"/>
      <c r="K577" s="43"/>
      <c r="L577" s="47"/>
      <c r="M577" s="223"/>
      <c r="N577" s="224"/>
      <c r="O577" s="87"/>
      <c r="P577" s="87"/>
      <c r="Q577" s="87"/>
      <c r="R577" s="87"/>
      <c r="S577" s="87"/>
      <c r="T577" s="88"/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T577" s="20" t="s">
        <v>125</v>
      </c>
      <c r="AU577" s="20" t="s">
        <v>80</v>
      </c>
    </row>
    <row r="578" s="15" customFormat="1">
      <c r="A578" s="15"/>
      <c r="B578" s="248"/>
      <c r="C578" s="249"/>
      <c r="D578" s="227" t="s">
        <v>127</v>
      </c>
      <c r="E578" s="250" t="s">
        <v>19</v>
      </c>
      <c r="F578" s="251" t="s">
        <v>658</v>
      </c>
      <c r="G578" s="249"/>
      <c r="H578" s="250" t="s">
        <v>19</v>
      </c>
      <c r="I578" s="252"/>
      <c r="J578" s="249"/>
      <c r="K578" s="249"/>
      <c r="L578" s="253"/>
      <c r="M578" s="254"/>
      <c r="N578" s="255"/>
      <c r="O578" s="255"/>
      <c r="P578" s="255"/>
      <c r="Q578" s="255"/>
      <c r="R578" s="255"/>
      <c r="S578" s="255"/>
      <c r="T578" s="256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T578" s="257" t="s">
        <v>127</v>
      </c>
      <c r="AU578" s="257" t="s">
        <v>80</v>
      </c>
      <c r="AV578" s="15" t="s">
        <v>78</v>
      </c>
      <c r="AW578" s="15" t="s">
        <v>32</v>
      </c>
      <c r="AX578" s="15" t="s">
        <v>70</v>
      </c>
      <c r="AY578" s="257" t="s">
        <v>116</v>
      </c>
    </row>
    <row r="579" s="13" customFormat="1">
      <c r="A579" s="13"/>
      <c r="B579" s="225"/>
      <c r="C579" s="226"/>
      <c r="D579" s="227" t="s">
        <v>127</v>
      </c>
      <c r="E579" s="228" t="s">
        <v>19</v>
      </c>
      <c r="F579" s="229" t="s">
        <v>693</v>
      </c>
      <c r="G579" s="226"/>
      <c r="H579" s="230">
        <v>0.78300000000000003</v>
      </c>
      <c r="I579" s="231"/>
      <c r="J579" s="226"/>
      <c r="K579" s="226"/>
      <c r="L579" s="232"/>
      <c r="M579" s="233"/>
      <c r="N579" s="234"/>
      <c r="O579" s="234"/>
      <c r="P579" s="234"/>
      <c r="Q579" s="234"/>
      <c r="R579" s="234"/>
      <c r="S579" s="234"/>
      <c r="T579" s="235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36" t="s">
        <v>127</v>
      </c>
      <c r="AU579" s="236" t="s">
        <v>80</v>
      </c>
      <c r="AV579" s="13" t="s">
        <v>80</v>
      </c>
      <c r="AW579" s="13" t="s">
        <v>32</v>
      </c>
      <c r="AX579" s="13" t="s">
        <v>70</v>
      </c>
      <c r="AY579" s="236" t="s">
        <v>116</v>
      </c>
    </row>
    <row r="580" s="14" customFormat="1">
      <c r="A580" s="14"/>
      <c r="B580" s="237"/>
      <c r="C580" s="238"/>
      <c r="D580" s="227" t="s">
        <v>127</v>
      </c>
      <c r="E580" s="239" t="s">
        <v>19</v>
      </c>
      <c r="F580" s="240" t="s">
        <v>129</v>
      </c>
      <c r="G580" s="238"/>
      <c r="H580" s="241">
        <v>0.78300000000000003</v>
      </c>
      <c r="I580" s="242"/>
      <c r="J580" s="238"/>
      <c r="K580" s="238"/>
      <c r="L580" s="243"/>
      <c r="M580" s="244"/>
      <c r="N580" s="245"/>
      <c r="O580" s="245"/>
      <c r="P580" s="245"/>
      <c r="Q580" s="245"/>
      <c r="R580" s="245"/>
      <c r="S580" s="245"/>
      <c r="T580" s="246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47" t="s">
        <v>127</v>
      </c>
      <c r="AU580" s="247" t="s">
        <v>80</v>
      </c>
      <c r="AV580" s="14" t="s">
        <v>123</v>
      </c>
      <c r="AW580" s="14" t="s">
        <v>32</v>
      </c>
      <c r="AX580" s="14" t="s">
        <v>78</v>
      </c>
      <c r="AY580" s="247" t="s">
        <v>116</v>
      </c>
    </row>
    <row r="581" s="2" customFormat="1" ht="24.15" customHeight="1">
      <c r="A581" s="41"/>
      <c r="B581" s="42"/>
      <c r="C581" s="207" t="s">
        <v>704</v>
      </c>
      <c r="D581" s="207" t="s">
        <v>118</v>
      </c>
      <c r="E581" s="208" t="s">
        <v>705</v>
      </c>
      <c r="F581" s="209" t="s">
        <v>706</v>
      </c>
      <c r="G581" s="210" t="s">
        <v>247</v>
      </c>
      <c r="H581" s="211">
        <v>70.685000000000002</v>
      </c>
      <c r="I581" s="212"/>
      <c r="J581" s="213">
        <f>ROUND(I581*H581,2)</f>
        <v>0</v>
      </c>
      <c r="K581" s="209" t="s">
        <v>122</v>
      </c>
      <c r="L581" s="47"/>
      <c r="M581" s="214" t="s">
        <v>19</v>
      </c>
      <c r="N581" s="215" t="s">
        <v>41</v>
      </c>
      <c r="O581" s="87"/>
      <c r="P581" s="216">
        <f>O581*H581</f>
        <v>0</v>
      </c>
      <c r="Q581" s="216">
        <v>0</v>
      </c>
      <c r="R581" s="216">
        <f>Q581*H581</f>
        <v>0</v>
      </c>
      <c r="S581" s="216">
        <v>0</v>
      </c>
      <c r="T581" s="217">
        <f>S581*H581</f>
        <v>0</v>
      </c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R581" s="218" t="s">
        <v>123</v>
      </c>
      <c r="AT581" s="218" t="s">
        <v>118</v>
      </c>
      <c r="AU581" s="218" t="s">
        <v>80</v>
      </c>
      <c r="AY581" s="20" t="s">
        <v>116</v>
      </c>
      <c r="BE581" s="219">
        <f>IF(N581="základní",J581,0)</f>
        <v>0</v>
      </c>
      <c r="BF581" s="219">
        <f>IF(N581="snížená",J581,0)</f>
        <v>0</v>
      </c>
      <c r="BG581" s="219">
        <f>IF(N581="zákl. přenesená",J581,0)</f>
        <v>0</v>
      </c>
      <c r="BH581" s="219">
        <f>IF(N581="sníž. přenesená",J581,0)</f>
        <v>0</v>
      </c>
      <c r="BI581" s="219">
        <f>IF(N581="nulová",J581,0)</f>
        <v>0</v>
      </c>
      <c r="BJ581" s="20" t="s">
        <v>78</v>
      </c>
      <c r="BK581" s="219">
        <f>ROUND(I581*H581,2)</f>
        <v>0</v>
      </c>
      <c r="BL581" s="20" t="s">
        <v>123</v>
      </c>
      <c r="BM581" s="218" t="s">
        <v>707</v>
      </c>
    </row>
    <row r="582" s="2" customFormat="1">
      <c r="A582" s="41"/>
      <c r="B582" s="42"/>
      <c r="C582" s="43"/>
      <c r="D582" s="220" t="s">
        <v>125</v>
      </c>
      <c r="E582" s="43"/>
      <c r="F582" s="221" t="s">
        <v>708</v>
      </c>
      <c r="G582" s="43"/>
      <c r="H582" s="43"/>
      <c r="I582" s="222"/>
      <c r="J582" s="43"/>
      <c r="K582" s="43"/>
      <c r="L582" s="47"/>
      <c r="M582" s="223"/>
      <c r="N582" s="224"/>
      <c r="O582" s="87"/>
      <c r="P582" s="87"/>
      <c r="Q582" s="87"/>
      <c r="R582" s="87"/>
      <c r="S582" s="87"/>
      <c r="T582" s="88"/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T582" s="20" t="s">
        <v>125</v>
      </c>
      <c r="AU582" s="20" t="s">
        <v>80</v>
      </c>
    </row>
    <row r="583" s="15" customFormat="1">
      <c r="A583" s="15"/>
      <c r="B583" s="248"/>
      <c r="C583" s="249"/>
      <c r="D583" s="227" t="s">
        <v>127</v>
      </c>
      <c r="E583" s="250" t="s">
        <v>19</v>
      </c>
      <c r="F583" s="251" t="s">
        <v>658</v>
      </c>
      <c r="G583" s="249"/>
      <c r="H583" s="250" t="s">
        <v>19</v>
      </c>
      <c r="I583" s="252"/>
      <c r="J583" s="249"/>
      <c r="K583" s="249"/>
      <c r="L583" s="253"/>
      <c r="M583" s="254"/>
      <c r="N583" s="255"/>
      <c r="O583" s="255"/>
      <c r="P583" s="255"/>
      <c r="Q583" s="255"/>
      <c r="R583" s="255"/>
      <c r="S583" s="255"/>
      <c r="T583" s="256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T583" s="257" t="s">
        <v>127</v>
      </c>
      <c r="AU583" s="257" t="s">
        <v>80</v>
      </c>
      <c r="AV583" s="15" t="s">
        <v>78</v>
      </c>
      <c r="AW583" s="15" t="s">
        <v>32</v>
      </c>
      <c r="AX583" s="15" t="s">
        <v>70</v>
      </c>
      <c r="AY583" s="257" t="s">
        <v>116</v>
      </c>
    </row>
    <row r="584" s="13" customFormat="1">
      <c r="A584" s="13"/>
      <c r="B584" s="225"/>
      <c r="C584" s="226"/>
      <c r="D584" s="227" t="s">
        <v>127</v>
      </c>
      <c r="E584" s="228" t="s">
        <v>19</v>
      </c>
      <c r="F584" s="229" t="s">
        <v>680</v>
      </c>
      <c r="G584" s="226"/>
      <c r="H584" s="230">
        <v>70.685000000000002</v>
      </c>
      <c r="I584" s="231"/>
      <c r="J584" s="226"/>
      <c r="K584" s="226"/>
      <c r="L584" s="232"/>
      <c r="M584" s="233"/>
      <c r="N584" s="234"/>
      <c r="O584" s="234"/>
      <c r="P584" s="234"/>
      <c r="Q584" s="234"/>
      <c r="R584" s="234"/>
      <c r="S584" s="234"/>
      <c r="T584" s="235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36" t="s">
        <v>127</v>
      </c>
      <c r="AU584" s="236" t="s">
        <v>80</v>
      </c>
      <c r="AV584" s="13" t="s">
        <v>80</v>
      </c>
      <c r="AW584" s="13" t="s">
        <v>32</v>
      </c>
      <c r="AX584" s="13" t="s">
        <v>70</v>
      </c>
      <c r="AY584" s="236" t="s">
        <v>116</v>
      </c>
    </row>
    <row r="585" s="14" customFormat="1">
      <c r="A585" s="14"/>
      <c r="B585" s="237"/>
      <c r="C585" s="238"/>
      <c r="D585" s="227" t="s">
        <v>127</v>
      </c>
      <c r="E585" s="239" t="s">
        <v>19</v>
      </c>
      <c r="F585" s="240" t="s">
        <v>129</v>
      </c>
      <c r="G585" s="238"/>
      <c r="H585" s="241">
        <v>70.685000000000002</v>
      </c>
      <c r="I585" s="242"/>
      <c r="J585" s="238"/>
      <c r="K585" s="238"/>
      <c r="L585" s="243"/>
      <c r="M585" s="244"/>
      <c r="N585" s="245"/>
      <c r="O585" s="245"/>
      <c r="P585" s="245"/>
      <c r="Q585" s="245"/>
      <c r="R585" s="245"/>
      <c r="S585" s="245"/>
      <c r="T585" s="246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47" t="s">
        <v>127</v>
      </c>
      <c r="AU585" s="247" t="s">
        <v>80</v>
      </c>
      <c r="AV585" s="14" t="s">
        <v>123</v>
      </c>
      <c r="AW585" s="14" t="s">
        <v>32</v>
      </c>
      <c r="AX585" s="14" t="s">
        <v>78</v>
      </c>
      <c r="AY585" s="247" t="s">
        <v>116</v>
      </c>
    </row>
    <row r="586" s="2" customFormat="1" ht="24.15" customHeight="1">
      <c r="A586" s="41"/>
      <c r="B586" s="42"/>
      <c r="C586" s="207" t="s">
        <v>709</v>
      </c>
      <c r="D586" s="207" t="s">
        <v>118</v>
      </c>
      <c r="E586" s="208" t="s">
        <v>710</v>
      </c>
      <c r="F586" s="209" t="s">
        <v>711</v>
      </c>
      <c r="G586" s="210" t="s">
        <v>247</v>
      </c>
      <c r="H586" s="211">
        <v>54.348999999999997</v>
      </c>
      <c r="I586" s="212"/>
      <c r="J586" s="213">
        <f>ROUND(I586*H586,2)</f>
        <v>0</v>
      </c>
      <c r="K586" s="209" t="s">
        <v>122</v>
      </c>
      <c r="L586" s="47"/>
      <c r="M586" s="214" t="s">
        <v>19</v>
      </c>
      <c r="N586" s="215" t="s">
        <v>41</v>
      </c>
      <c r="O586" s="87"/>
      <c r="P586" s="216">
        <f>O586*H586</f>
        <v>0</v>
      </c>
      <c r="Q586" s="216">
        <v>0</v>
      </c>
      <c r="R586" s="216">
        <f>Q586*H586</f>
        <v>0</v>
      </c>
      <c r="S586" s="216">
        <v>0</v>
      </c>
      <c r="T586" s="217">
        <f>S586*H586</f>
        <v>0</v>
      </c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R586" s="218" t="s">
        <v>123</v>
      </c>
      <c r="AT586" s="218" t="s">
        <v>118</v>
      </c>
      <c r="AU586" s="218" t="s">
        <v>80</v>
      </c>
      <c r="AY586" s="20" t="s">
        <v>116</v>
      </c>
      <c r="BE586" s="219">
        <f>IF(N586="základní",J586,0)</f>
        <v>0</v>
      </c>
      <c r="BF586" s="219">
        <f>IF(N586="snížená",J586,0)</f>
        <v>0</v>
      </c>
      <c r="BG586" s="219">
        <f>IF(N586="zákl. přenesená",J586,0)</f>
        <v>0</v>
      </c>
      <c r="BH586" s="219">
        <f>IF(N586="sníž. přenesená",J586,0)</f>
        <v>0</v>
      </c>
      <c r="BI586" s="219">
        <f>IF(N586="nulová",J586,0)</f>
        <v>0</v>
      </c>
      <c r="BJ586" s="20" t="s">
        <v>78</v>
      </c>
      <c r="BK586" s="219">
        <f>ROUND(I586*H586,2)</f>
        <v>0</v>
      </c>
      <c r="BL586" s="20" t="s">
        <v>123</v>
      </c>
      <c r="BM586" s="218" t="s">
        <v>712</v>
      </c>
    </row>
    <row r="587" s="2" customFormat="1">
      <c r="A587" s="41"/>
      <c r="B587" s="42"/>
      <c r="C587" s="43"/>
      <c r="D587" s="220" t="s">
        <v>125</v>
      </c>
      <c r="E587" s="43"/>
      <c r="F587" s="221" t="s">
        <v>713</v>
      </c>
      <c r="G587" s="43"/>
      <c r="H587" s="43"/>
      <c r="I587" s="222"/>
      <c r="J587" s="43"/>
      <c r="K587" s="43"/>
      <c r="L587" s="47"/>
      <c r="M587" s="223"/>
      <c r="N587" s="224"/>
      <c r="O587" s="87"/>
      <c r="P587" s="87"/>
      <c r="Q587" s="87"/>
      <c r="R587" s="87"/>
      <c r="S587" s="87"/>
      <c r="T587" s="88"/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T587" s="20" t="s">
        <v>125</v>
      </c>
      <c r="AU587" s="20" t="s">
        <v>80</v>
      </c>
    </row>
    <row r="588" s="15" customFormat="1">
      <c r="A588" s="15"/>
      <c r="B588" s="248"/>
      <c r="C588" s="249"/>
      <c r="D588" s="227" t="s">
        <v>127</v>
      </c>
      <c r="E588" s="250" t="s">
        <v>19</v>
      </c>
      <c r="F588" s="251" t="s">
        <v>658</v>
      </c>
      <c r="G588" s="249"/>
      <c r="H588" s="250" t="s">
        <v>19</v>
      </c>
      <c r="I588" s="252"/>
      <c r="J588" s="249"/>
      <c r="K588" s="249"/>
      <c r="L588" s="253"/>
      <c r="M588" s="254"/>
      <c r="N588" s="255"/>
      <c r="O588" s="255"/>
      <c r="P588" s="255"/>
      <c r="Q588" s="255"/>
      <c r="R588" s="255"/>
      <c r="S588" s="255"/>
      <c r="T588" s="256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T588" s="257" t="s">
        <v>127</v>
      </c>
      <c r="AU588" s="257" t="s">
        <v>80</v>
      </c>
      <c r="AV588" s="15" t="s">
        <v>78</v>
      </c>
      <c r="AW588" s="15" t="s">
        <v>32</v>
      </c>
      <c r="AX588" s="15" t="s">
        <v>70</v>
      </c>
      <c r="AY588" s="257" t="s">
        <v>116</v>
      </c>
    </row>
    <row r="589" s="13" customFormat="1">
      <c r="A589" s="13"/>
      <c r="B589" s="225"/>
      <c r="C589" s="226"/>
      <c r="D589" s="227" t="s">
        <v>127</v>
      </c>
      <c r="E589" s="228" t="s">
        <v>19</v>
      </c>
      <c r="F589" s="229" t="s">
        <v>681</v>
      </c>
      <c r="G589" s="226"/>
      <c r="H589" s="230">
        <v>54.348999999999997</v>
      </c>
      <c r="I589" s="231"/>
      <c r="J589" s="226"/>
      <c r="K589" s="226"/>
      <c r="L589" s="232"/>
      <c r="M589" s="233"/>
      <c r="N589" s="234"/>
      <c r="O589" s="234"/>
      <c r="P589" s="234"/>
      <c r="Q589" s="234"/>
      <c r="R589" s="234"/>
      <c r="S589" s="234"/>
      <c r="T589" s="235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36" t="s">
        <v>127</v>
      </c>
      <c r="AU589" s="236" t="s">
        <v>80</v>
      </c>
      <c r="AV589" s="13" t="s">
        <v>80</v>
      </c>
      <c r="AW589" s="13" t="s">
        <v>32</v>
      </c>
      <c r="AX589" s="13" t="s">
        <v>70</v>
      </c>
      <c r="AY589" s="236" t="s">
        <v>116</v>
      </c>
    </row>
    <row r="590" s="14" customFormat="1">
      <c r="A590" s="14"/>
      <c r="B590" s="237"/>
      <c r="C590" s="238"/>
      <c r="D590" s="227" t="s">
        <v>127</v>
      </c>
      <c r="E590" s="239" t="s">
        <v>19</v>
      </c>
      <c r="F590" s="240" t="s">
        <v>129</v>
      </c>
      <c r="G590" s="238"/>
      <c r="H590" s="241">
        <v>54.348999999999997</v>
      </c>
      <c r="I590" s="242"/>
      <c r="J590" s="238"/>
      <c r="K590" s="238"/>
      <c r="L590" s="243"/>
      <c r="M590" s="244"/>
      <c r="N590" s="245"/>
      <c r="O590" s="245"/>
      <c r="P590" s="245"/>
      <c r="Q590" s="245"/>
      <c r="R590" s="245"/>
      <c r="S590" s="245"/>
      <c r="T590" s="246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47" t="s">
        <v>127</v>
      </c>
      <c r="AU590" s="247" t="s">
        <v>80</v>
      </c>
      <c r="AV590" s="14" t="s">
        <v>123</v>
      </c>
      <c r="AW590" s="14" t="s">
        <v>32</v>
      </c>
      <c r="AX590" s="14" t="s">
        <v>78</v>
      </c>
      <c r="AY590" s="247" t="s">
        <v>116</v>
      </c>
    </row>
    <row r="591" s="12" customFormat="1" ht="22.8" customHeight="1">
      <c r="A591" s="12"/>
      <c r="B591" s="191"/>
      <c r="C591" s="192"/>
      <c r="D591" s="193" t="s">
        <v>69</v>
      </c>
      <c r="E591" s="205" t="s">
        <v>714</v>
      </c>
      <c r="F591" s="205" t="s">
        <v>715</v>
      </c>
      <c r="G591" s="192"/>
      <c r="H591" s="192"/>
      <c r="I591" s="195"/>
      <c r="J591" s="206">
        <f>BK591</f>
        <v>0</v>
      </c>
      <c r="K591" s="192"/>
      <c r="L591" s="197"/>
      <c r="M591" s="198"/>
      <c r="N591" s="199"/>
      <c r="O591" s="199"/>
      <c r="P591" s="200">
        <f>SUM(P592:P593)</f>
        <v>0</v>
      </c>
      <c r="Q591" s="199"/>
      <c r="R591" s="200">
        <f>SUM(R592:R593)</f>
        <v>0</v>
      </c>
      <c r="S591" s="199"/>
      <c r="T591" s="201">
        <f>SUM(T592:T593)</f>
        <v>0</v>
      </c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R591" s="202" t="s">
        <v>78</v>
      </c>
      <c r="AT591" s="203" t="s">
        <v>69</v>
      </c>
      <c r="AU591" s="203" t="s">
        <v>78</v>
      </c>
      <c r="AY591" s="202" t="s">
        <v>116</v>
      </c>
      <c r="BK591" s="204">
        <f>SUM(BK592:BK593)</f>
        <v>0</v>
      </c>
    </row>
    <row r="592" s="2" customFormat="1" ht="24.15" customHeight="1">
      <c r="A592" s="41"/>
      <c r="B592" s="42"/>
      <c r="C592" s="207" t="s">
        <v>716</v>
      </c>
      <c r="D592" s="207" t="s">
        <v>118</v>
      </c>
      <c r="E592" s="208" t="s">
        <v>717</v>
      </c>
      <c r="F592" s="209" t="s">
        <v>718</v>
      </c>
      <c r="G592" s="210" t="s">
        <v>247</v>
      </c>
      <c r="H592" s="211">
        <v>71.180000000000007</v>
      </c>
      <c r="I592" s="212"/>
      <c r="J592" s="213">
        <f>ROUND(I592*H592,2)</f>
        <v>0</v>
      </c>
      <c r="K592" s="209" t="s">
        <v>122</v>
      </c>
      <c r="L592" s="47"/>
      <c r="M592" s="214" t="s">
        <v>19</v>
      </c>
      <c r="N592" s="215" t="s">
        <v>41</v>
      </c>
      <c r="O592" s="87"/>
      <c r="P592" s="216">
        <f>O592*H592</f>
        <v>0</v>
      </c>
      <c r="Q592" s="216">
        <v>0</v>
      </c>
      <c r="R592" s="216">
        <f>Q592*H592</f>
        <v>0</v>
      </c>
      <c r="S592" s="216">
        <v>0</v>
      </c>
      <c r="T592" s="217">
        <f>S592*H592</f>
        <v>0</v>
      </c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R592" s="218" t="s">
        <v>123</v>
      </c>
      <c r="AT592" s="218" t="s">
        <v>118</v>
      </c>
      <c r="AU592" s="218" t="s">
        <v>80</v>
      </c>
      <c r="AY592" s="20" t="s">
        <v>116</v>
      </c>
      <c r="BE592" s="219">
        <f>IF(N592="základní",J592,0)</f>
        <v>0</v>
      </c>
      <c r="BF592" s="219">
        <f>IF(N592="snížená",J592,0)</f>
        <v>0</v>
      </c>
      <c r="BG592" s="219">
        <f>IF(N592="zákl. přenesená",J592,0)</f>
        <v>0</v>
      </c>
      <c r="BH592" s="219">
        <f>IF(N592="sníž. přenesená",J592,0)</f>
        <v>0</v>
      </c>
      <c r="BI592" s="219">
        <f>IF(N592="nulová",J592,0)</f>
        <v>0</v>
      </c>
      <c r="BJ592" s="20" t="s">
        <v>78</v>
      </c>
      <c r="BK592" s="219">
        <f>ROUND(I592*H592,2)</f>
        <v>0</v>
      </c>
      <c r="BL592" s="20" t="s">
        <v>123</v>
      </c>
      <c r="BM592" s="218" t="s">
        <v>719</v>
      </c>
    </row>
    <row r="593" s="2" customFormat="1">
      <c r="A593" s="41"/>
      <c r="B593" s="42"/>
      <c r="C593" s="43"/>
      <c r="D593" s="220" t="s">
        <v>125</v>
      </c>
      <c r="E593" s="43"/>
      <c r="F593" s="221" t="s">
        <v>720</v>
      </c>
      <c r="G593" s="43"/>
      <c r="H593" s="43"/>
      <c r="I593" s="222"/>
      <c r="J593" s="43"/>
      <c r="K593" s="43"/>
      <c r="L593" s="47"/>
      <c r="M593" s="280"/>
      <c r="N593" s="281"/>
      <c r="O593" s="282"/>
      <c r="P593" s="282"/>
      <c r="Q593" s="282"/>
      <c r="R593" s="282"/>
      <c r="S593" s="282"/>
      <c r="T593" s="283"/>
      <c r="U593" s="41"/>
      <c r="V593" s="41"/>
      <c r="W593" s="41"/>
      <c r="X593" s="41"/>
      <c r="Y593" s="41"/>
      <c r="Z593" s="41"/>
      <c r="AA593" s="41"/>
      <c r="AB593" s="41"/>
      <c r="AC593" s="41"/>
      <c r="AD593" s="41"/>
      <c r="AE593" s="41"/>
      <c r="AT593" s="20" t="s">
        <v>125</v>
      </c>
      <c r="AU593" s="20" t="s">
        <v>80</v>
      </c>
    </row>
    <row r="594" s="2" customFormat="1" ht="6.96" customHeight="1">
      <c r="A594" s="41"/>
      <c r="B594" s="62"/>
      <c r="C594" s="63"/>
      <c r="D594" s="63"/>
      <c r="E594" s="63"/>
      <c r="F594" s="63"/>
      <c r="G594" s="63"/>
      <c r="H594" s="63"/>
      <c r="I594" s="63"/>
      <c r="J594" s="63"/>
      <c r="K594" s="63"/>
      <c r="L594" s="47"/>
      <c r="M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</row>
  </sheetData>
  <sheetProtection sheet="1" autoFilter="0" formatColumns="0" formatRows="0" objects="1" scenarios="1" spinCount="100000" saltValue="Vwoe9vs5O/OvnTLkk86bPiNoMBYxReUkJRe7QyclC6rZccwdFM7sdC2R+v5N3cEqVQyge/I9atUhzwvyxAV3eA==" hashValue="3IVI19gx2y0UoC4gaWfuPPUXl7Hj9IhBR0x0Rr0EPRN1giGQJON/vem0wimX/PH/5aAWdYiVuUJgp0RdOyaf9Q==" algorithmName="SHA-512" password="CC51"/>
  <autoFilter ref="C88:K593"/>
  <mergeCells count="9">
    <mergeCell ref="E7:H7"/>
    <mergeCell ref="E9:H9"/>
    <mergeCell ref="E18:H18"/>
    <mergeCell ref="E27:H27"/>
    <mergeCell ref="E48:H48"/>
    <mergeCell ref="E50:H50"/>
    <mergeCell ref="E79:H79"/>
    <mergeCell ref="E81:H81"/>
    <mergeCell ref="L2:V2"/>
  </mergeCells>
  <hyperlinks>
    <hyperlink ref="F93" r:id="rId1" display="https://podminky.urs.cz/item/CS_URS_2026_02/113106187"/>
    <hyperlink ref="F97" r:id="rId2" display="https://podminky.urs.cz/item/CS_URS_2026_02/113107163"/>
    <hyperlink ref="F101" r:id="rId3" display="https://podminky.urs.cz/item/CS_URS_2026_02/113107164"/>
    <hyperlink ref="F111" r:id="rId4" display="https://podminky.urs.cz/item/CS_URS_2026_02/113154523"/>
    <hyperlink ref="F115" r:id="rId5" display="https://podminky.urs.cz/item/CS_URS_2026_02/113154524"/>
    <hyperlink ref="F119" r:id="rId6" display="https://podminky.urs.cz/item/CS_URS_2026_02/113207111"/>
    <hyperlink ref="F123" r:id="rId7" display="https://podminky.urs.cz/item/CS_URS_2026_02/115101222"/>
    <hyperlink ref="F127" r:id="rId8" display="https://podminky.urs.cz/item/CS_URS_2026_02/115101322"/>
    <hyperlink ref="F129" r:id="rId9" display="https://podminky.urs.cz/item/CS_URS_2026_02/119001405"/>
    <hyperlink ref="F134" r:id="rId10" display="https://podminky.urs.cz/item/CS_URS_2026_02/119001421"/>
    <hyperlink ref="F139" r:id="rId11" display="https://podminky.urs.cz/item/CS_URS_2026_02/129001101"/>
    <hyperlink ref="F145" r:id="rId12" display="https://podminky.urs.cz/item/CS_URS_2026_02/132254204"/>
    <hyperlink ref="F160" r:id="rId13" display="https://podminky.urs.cz/item/CS_URS_2026_02/151811131"/>
    <hyperlink ref="F167" r:id="rId14" display="https://podminky.urs.cz/item/CS_URS_2026_02/151811231"/>
    <hyperlink ref="F169" r:id="rId15" display="https://podminky.urs.cz/item/CS_URS_2026_02/162251102"/>
    <hyperlink ref="F174" r:id="rId16" display="https://podminky.urs.cz/item/CS_URS_2026_02/162551108"/>
    <hyperlink ref="F190" r:id="rId17" display="https://podminky.urs.cz/item/CS_URS_2026_02/167151101"/>
    <hyperlink ref="F195" r:id="rId18" display="https://podminky.urs.cz/item/CS_URS_2026_02/171201231"/>
    <hyperlink ref="F212" r:id="rId19" display="https://podminky.urs.cz/item/CS_URS_2026_02/171251201"/>
    <hyperlink ref="F217" r:id="rId20" display="https://podminky.urs.cz/item/CS_URS_2026_02/174151101"/>
    <hyperlink ref="F222" r:id="rId21" display="https://podminky.urs.cz/item/CS_URS_2026_02/174151101"/>
    <hyperlink ref="F249" r:id="rId22" display="https://podminky.urs.cz/item/CS_URS_2026_02/175151101"/>
    <hyperlink ref="F261" r:id="rId23" display="https://podminky.urs.cz/item/CS_URS_2026_02/211971110"/>
    <hyperlink ref="F272" r:id="rId24" display="https://podminky.urs.cz/item/CS_URS_2026_02/212532111"/>
    <hyperlink ref="F282" r:id="rId25" display="https://podminky.urs.cz/item/CS_URS_2026_02/359901211"/>
    <hyperlink ref="F287" r:id="rId26" display="https://podminky.urs.cz/item/CS_URS_2026_02/451541110"/>
    <hyperlink ref="F296" r:id="rId27" display="https://podminky.urs.cz/item/CS_URS_2026_02/452112112"/>
    <hyperlink ref="F311" r:id="rId28" display="https://podminky.urs.cz/item/CS_URS_2026_02/452311141"/>
    <hyperlink ref="F315" r:id="rId29" display="https://podminky.urs.cz/item/CS_URS_2026_02/452351111"/>
    <hyperlink ref="F319" r:id="rId30" display="https://podminky.urs.cz/item/CS_URS_2026_02/452351112"/>
    <hyperlink ref="F321" r:id="rId31" display="https://podminky.urs.cz/item/CS_URS_2026_02/460751111"/>
    <hyperlink ref="F329" r:id="rId32" display="https://podminky.urs.cz/item/CS_URS_2026_02/564851111"/>
    <hyperlink ref="F339" r:id="rId33" display="https://podminky.urs.cz/item/CS_URS_2026_02/564861111"/>
    <hyperlink ref="F352" r:id="rId34" display="https://podminky.urs.cz/item/CS_URS_2026_02/565145011"/>
    <hyperlink ref="F356" r:id="rId35" display="https://podminky.urs.cz/item/CS_URS_2026_02/565211111"/>
    <hyperlink ref="F360" r:id="rId36" display="https://podminky.urs.cz/item/CS_URS_2026_02/573111112"/>
    <hyperlink ref="F364" r:id="rId37" display="https://podminky.urs.cz/item/CS_URS_2026_02/573211106"/>
    <hyperlink ref="F368" r:id="rId38" display="https://podminky.urs.cz/item/CS_URS_2026_02/577144111"/>
    <hyperlink ref="F372" r:id="rId39" display="https://podminky.urs.cz/item/CS_URS_2026_02/596212210"/>
    <hyperlink ref="F380" r:id="rId40" display="https://podminky.urs.cz/item/CS_URS_2026_02/810351811"/>
    <hyperlink ref="F385" r:id="rId41" display="https://podminky.urs.cz/item/CS_URS_2026_02/810391811"/>
    <hyperlink ref="F390" r:id="rId42" display="https://podminky.urs.cz/item/CS_URS_2026_02/871313123"/>
    <hyperlink ref="F395" r:id="rId43" display="https://podminky.urs.cz/item/CS_URS_2026_02/871353123"/>
    <hyperlink ref="F400" r:id="rId44" display="https://podminky.urs.cz/item/CS_URS_2026_02/871372111"/>
    <hyperlink ref="F405" r:id="rId45" display="https://podminky.urs.cz/item/CS_URS_2026_02/877310310"/>
    <hyperlink ref="F410" r:id="rId46" display="https://podminky.urs.cz/item/CS_URS_2026_02/877315124"/>
    <hyperlink ref="F415" r:id="rId47" display="https://podminky.urs.cz/item/CS_URS_2026_02/877350310"/>
    <hyperlink ref="F420" r:id="rId48" display="https://podminky.urs.cz/item/CS_URS_2026_02/877355124"/>
    <hyperlink ref="F425" r:id="rId49" display="https://podminky.urs.cz/item/CS_URS_2026_02/890431851"/>
    <hyperlink ref="F430" r:id="rId50" display="https://podminky.urs.cz/item/CS_URS_2026_02/892383122"/>
    <hyperlink ref="F435" r:id="rId51" display="https://podminky.urs.cz/item/CS_URS_2026_02/894410101"/>
    <hyperlink ref="F447" r:id="rId52" display="https://podminky.urs.cz/item/CS_URS_2026_02/894410212"/>
    <hyperlink ref="F452" r:id="rId53" display="https://podminky.urs.cz/item/CS_URS_2026_02/894410302"/>
    <hyperlink ref="F457" r:id="rId54" display="https://podminky.urs.cz/item/CS_URS_2026_02/899102211"/>
    <hyperlink ref="F459" r:id="rId55" display="https://podminky.urs.cz/item/CS_URS_2026_02/899104112"/>
    <hyperlink ref="F467" r:id="rId56" display="https://podminky.urs.cz/item/CS_URS_2026_02/916132113"/>
    <hyperlink ref="F474" r:id="rId57" display="https://podminky.urs.cz/item/CS_URS_2026_02/919112111"/>
    <hyperlink ref="F478" r:id="rId58" display="https://podminky.urs.cz/item/CS_URS_2026_02/919112212"/>
    <hyperlink ref="F482" r:id="rId59" display="https://podminky.urs.cz/item/CS_URS_2026_02/919121111"/>
    <hyperlink ref="F486" r:id="rId60" display="https://podminky.urs.cz/item/CS_URS_2026_02/919735112"/>
    <hyperlink ref="F493" r:id="rId61" display="https://podminky.urs.cz/item/CS_URS_2026_02/938909311"/>
    <hyperlink ref="F497" r:id="rId62" display="https://podminky.urs.cz/item/CS_URS_2026_02/979024443"/>
    <hyperlink ref="F501" r:id="rId63" display="https://podminky.urs.cz/item/CS_URS_2026_02/979054451"/>
    <hyperlink ref="F517" r:id="rId64" display="https://podminky.urs.cz/item/CS_URS_2026_02/997013111"/>
    <hyperlink ref="F524" r:id="rId65" display="https://podminky.urs.cz/item/CS_URS_2026_02/997013501"/>
    <hyperlink ref="F532" r:id="rId66" display="https://podminky.urs.cz/item/CS_URS_2026_02/997013509"/>
    <hyperlink ref="F541" r:id="rId67" display="https://podminky.urs.cz/item/CS_URS_2026_02/997013861"/>
    <hyperlink ref="F547" r:id="rId68" display="https://podminky.urs.cz/item/CS_URS_2026_02/997013862"/>
    <hyperlink ref="F553" r:id="rId69" display="https://podminky.urs.cz/item/CS_URS_2026_02/997221551"/>
    <hyperlink ref="F559" r:id="rId70" display="https://podminky.urs.cz/item/CS_URS_2026_02/997221559"/>
    <hyperlink ref="F566" r:id="rId71" display="https://podminky.urs.cz/item/CS_URS_2026_02/997221561"/>
    <hyperlink ref="F571" r:id="rId72" display="https://podminky.urs.cz/item/CS_URS_2026_02/997221569"/>
    <hyperlink ref="F577" r:id="rId73" display="https://podminky.urs.cz/item/CS_URS_2026_02/997221861"/>
    <hyperlink ref="F582" r:id="rId74" display="https://podminky.urs.cz/item/CS_URS_2026_02/997221873"/>
    <hyperlink ref="F587" r:id="rId75" display="https://podminky.urs.cz/item/CS_URS_2026_02/997221875"/>
    <hyperlink ref="F593" r:id="rId76" display="https://podminky.urs.cz/item/CS_URS_2026_02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83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84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Uherské Hradiště, ul. V Teničkách – oprava stoky AVIII-7d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85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721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6. 8. 2026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ROUND(J80,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ROUND((SUM(BE80:BE107)),  2)</f>
        <v>0</v>
      </c>
      <c r="G33" s="41"/>
      <c r="H33" s="41"/>
      <c r="I33" s="151">
        <v>0.20999999999999999</v>
      </c>
      <c r="J33" s="150">
        <f>ROUND(((SUM(BE80:BE107))*I33),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ROUND((SUM(BF80:BF107)),  2)</f>
        <v>0</v>
      </c>
      <c r="G34" s="41"/>
      <c r="H34" s="41"/>
      <c r="I34" s="151">
        <v>0.12</v>
      </c>
      <c r="J34" s="150">
        <f>ROUND(((SUM(BF80:BF107))*I34),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ROUND((SUM(BG80:BG107)),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ROUND((SUM(BH80:BH107)),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ROUND((SUM(BI80:BI107)),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87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Uherské Hradiště, ul. V Teničkách – oprava stoky AVIII-7d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85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002 - Ostatní a vedlejší 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k.ú. Uherské Hradiště</v>
      </c>
      <c r="G52" s="43"/>
      <c r="H52" s="43"/>
      <c r="I52" s="35" t="s">
        <v>23</v>
      </c>
      <c r="J52" s="75" t="str">
        <f>IF(J12="","",J12)</f>
        <v>6. 8. 2026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88</v>
      </c>
      <c r="D57" s="165"/>
      <c r="E57" s="165"/>
      <c r="F57" s="165"/>
      <c r="G57" s="165"/>
      <c r="H57" s="165"/>
      <c r="I57" s="165"/>
      <c r="J57" s="166" t="s">
        <v>89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90</v>
      </c>
    </row>
    <row r="60" s="9" customFormat="1" ht="24.96" customHeight="1">
      <c r="A60" s="9"/>
      <c r="B60" s="168"/>
      <c r="C60" s="169"/>
      <c r="D60" s="170" t="s">
        <v>722</v>
      </c>
      <c r="E60" s="171"/>
      <c r="F60" s="171"/>
      <c r="G60" s="171"/>
      <c r="H60" s="171"/>
      <c r="I60" s="171"/>
      <c r="J60" s="172">
        <f>J81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3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6" t="s">
        <v>101</v>
      </c>
      <c r="D67" s="43"/>
      <c r="E67" s="43"/>
      <c r="F67" s="43"/>
      <c r="G67" s="43"/>
      <c r="H67" s="43"/>
      <c r="I67" s="43"/>
      <c r="J67" s="43"/>
      <c r="K67" s="4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5" t="s">
        <v>16</v>
      </c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63" t="str">
        <f>E7</f>
        <v>Uherské Hradiště, ul. V Teničkách – oprava stoky AVIII-7d</v>
      </c>
      <c r="F70" s="35"/>
      <c r="G70" s="35"/>
      <c r="H70" s="35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85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002 - Ostatní a vedlejší náklady</v>
      </c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21</v>
      </c>
      <c r="D74" s="43"/>
      <c r="E74" s="43"/>
      <c r="F74" s="30" t="str">
        <f>F12</f>
        <v>k.ú. Uherské Hradiště</v>
      </c>
      <c r="G74" s="43"/>
      <c r="H74" s="43"/>
      <c r="I74" s="35" t="s">
        <v>23</v>
      </c>
      <c r="J74" s="75" t="str">
        <f>IF(J12="","",J12)</f>
        <v>6. 8. 2026</v>
      </c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5.15" customHeight="1">
      <c r="A76" s="41"/>
      <c r="B76" s="42"/>
      <c r="C76" s="35" t="s">
        <v>25</v>
      </c>
      <c r="D76" s="43"/>
      <c r="E76" s="43"/>
      <c r="F76" s="30" t="str">
        <f>E15</f>
        <v xml:space="preserve"> </v>
      </c>
      <c r="G76" s="43"/>
      <c r="H76" s="43"/>
      <c r="I76" s="35" t="s">
        <v>31</v>
      </c>
      <c r="J76" s="39" t="str">
        <f>E21</f>
        <v xml:space="preserve"> </v>
      </c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29</v>
      </c>
      <c r="D77" s="43"/>
      <c r="E77" s="43"/>
      <c r="F77" s="30" t="str">
        <f>IF(E18="","",E18)</f>
        <v>Vyplň údaj</v>
      </c>
      <c r="G77" s="43"/>
      <c r="H77" s="43"/>
      <c r="I77" s="35" t="s">
        <v>33</v>
      </c>
      <c r="J77" s="39" t="str">
        <f>E24</f>
        <v xml:space="preserve"> 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0"/>
      <c r="B79" s="181"/>
      <c r="C79" s="182" t="s">
        <v>102</v>
      </c>
      <c r="D79" s="183" t="s">
        <v>55</v>
      </c>
      <c r="E79" s="183" t="s">
        <v>51</v>
      </c>
      <c r="F79" s="183" t="s">
        <v>52</v>
      </c>
      <c r="G79" s="183" t="s">
        <v>103</v>
      </c>
      <c r="H79" s="183" t="s">
        <v>104</v>
      </c>
      <c r="I79" s="183" t="s">
        <v>105</v>
      </c>
      <c r="J79" s="183" t="s">
        <v>89</v>
      </c>
      <c r="K79" s="184" t="s">
        <v>106</v>
      </c>
      <c r="L79" s="185"/>
      <c r="M79" s="95" t="s">
        <v>19</v>
      </c>
      <c r="N79" s="96" t="s">
        <v>40</v>
      </c>
      <c r="O79" s="96" t="s">
        <v>107</v>
      </c>
      <c r="P79" s="96" t="s">
        <v>108</v>
      </c>
      <c r="Q79" s="96" t="s">
        <v>109</v>
      </c>
      <c r="R79" s="96" t="s">
        <v>110</v>
      </c>
      <c r="S79" s="96" t="s">
        <v>111</v>
      </c>
      <c r="T79" s="97" t="s">
        <v>112</v>
      </c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</row>
    <row r="80" s="2" customFormat="1" ht="22.8" customHeight="1">
      <c r="A80" s="41"/>
      <c r="B80" s="42"/>
      <c r="C80" s="102" t="s">
        <v>113</v>
      </c>
      <c r="D80" s="43"/>
      <c r="E80" s="43"/>
      <c r="F80" s="43"/>
      <c r="G80" s="43"/>
      <c r="H80" s="43"/>
      <c r="I80" s="43"/>
      <c r="J80" s="186">
        <f>BK80</f>
        <v>0</v>
      </c>
      <c r="K80" s="43"/>
      <c r="L80" s="47"/>
      <c r="M80" s="98"/>
      <c r="N80" s="187"/>
      <c r="O80" s="99"/>
      <c r="P80" s="188">
        <f>P81</f>
        <v>0</v>
      </c>
      <c r="Q80" s="99"/>
      <c r="R80" s="188">
        <f>R81</f>
        <v>0</v>
      </c>
      <c r="S80" s="99"/>
      <c r="T80" s="189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20" t="s">
        <v>69</v>
      </c>
      <c r="AU80" s="20" t="s">
        <v>90</v>
      </c>
      <c r="BK80" s="190">
        <f>BK81</f>
        <v>0</v>
      </c>
    </row>
    <row r="81" s="12" customFormat="1" ht="25.92" customHeight="1">
      <c r="A81" s="12"/>
      <c r="B81" s="191"/>
      <c r="C81" s="192"/>
      <c r="D81" s="193" t="s">
        <v>69</v>
      </c>
      <c r="E81" s="194" t="s">
        <v>723</v>
      </c>
      <c r="F81" s="194" t="s">
        <v>724</v>
      </c>
      <c r="G81" s="192"/>
      <c r="H81" s="192"/>
      <c r="I81" s="195"/>
      <c r="J81" s="196">
        <f>BK81</f>
        <v>0</v>
      </c>
      <c r="K81" s="192"/>
      <c r="L81" s="197"/>
      <c r="M81" s="198"/>
      <c r="N81" s="199"/>
      <c r="O81" s="199"/>
      <c r="P81" s="200">
        <f>SUM(P82:P107)</f>
        <v>0</v>
      </c>
      <c r="Q81" s="199"/>
      <c r="R81" s="200">
        <f>SUM(R82:R107)</f>
        <v>0</v>
      </c>
      <c r="S81" s="199"/>
      <c r="T81" s="201">
        <f>SUM(T82:T107)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2" t="s">
        <v>78</v>
      </c>
      <c r="AT81" s="203" t="s">
        <v>69</v>
      </c>
      <c r="AU81" s="203" t="s">
        <v>70</v>
      </c>
      <c r="AY81" s="202" t="s">
        <v>116</v>
      </c>
      <c r="BK81" s="204">
        <f>SUM(BK82:BK107)</f>
        <v>0</v>
      </c>
    </row>
    <row r="82" s="2" customFormat="1" ht="21.75" customHeight="1">
      <c r="A82" s="41"/>
      <c r="B82" s="42"/>
      <c r="C82" s="207" t="s">
        <v>78</v>
      </c>
      <c r="D82" s="207" t="s">
        <v>118</v>
      </c>
      <c r="E82" s="208" t="s">
        <v>725</v>
      </c>
      <c r="F82" s="209" t="s">
        <v>726</v>
      </c>
      <c r="G82" s="210" t="s">
        <v>727</v>
      </c>
      <c r="H82" s="211">
        <v>1</v>
      </c>
      <c r="I82" s="212"/>
      <c r="J82" s="213">
        <f>ROUND(I82*H82,2)</f>
        <v>0</v>
      </c>
      <c r="K82" s="209" t="s">
        <v>19</v>
      </c>
      <c r="L82" s="47"/>
      <c r="M82" s="214" t="s">
        <v>19</v>
      </c>
      <c r="N82" s="215" t="s">
        <v>41</v>
      </c>
      <c r="O82" s="87"/>
      <c r="P82" s="216">
        <f>O82*H82</f>
        <v>0</v>
      </c>
      <c r="Q82" s="216">
        <v>0</v>
      </c>
      <c r="R82" s="216">
        <f>Q82*H82</f>
        <v>0</v>
      </c>
      <c r="S82" s="216">
        <v>0</v>
      </c>
      <c r="T82" s="217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18" t="s">
        <v>123</v>
      </c>
      <c r="AT82" s="218" t="s">
        <v>118</v>
      </c>
      <c r="AU82" s="218" t="s">
        <v>78</v>
      </c>
      <c r="AY82" s="20" t="s">
        <v>116</v>
      </c>
      <c r="BE82" s="219">
        <f>IF(N82="základní",J82,0)</f>
        <v>0</v>
      </c>
      <c r="BF82" s="219">
        <f>IF(N82="snížená",J82,0)</f>
        <v>0</v>
      </c>
      <c r="BG82" s="219">
        <f>IF(N82="zákl. přenesená",J82,0)</f>
        <v>0</v>
      </c>
      <c r="BH82" s="219">
        <f>IF(N82="sníž. přenesená",J82,0)</f>
        <v>0</v>
      </c>
      <c r="BI82" s="219">
        <f>IF(N82="nulová",J82,0)</f>
        <v>0</v>
      </c>
      <c r="BJ82" s="20" t="s">
        <v>78</v>
      </c>
      <c r="BK82" s="219">
        <f>ROUND(I82*H82,2)</f>
        <v>0</v>
      </c>
      <c r="BL82" s="20" t="s">
        <v>123</v>
      </c>
      <c r="BM82" s="218" t="s">
        <v>728</v>
      </c>
    </row>
    <row r="83" s="2" customFormat="1" ht="16.5" customHeight="1">
      <c r="A83" s="41"/>
      <c r="B83" s="42"/>
      <c r="C83" s="207" t="s">
        <v>80</v>
      </c>
      <c r="D83" s="207" t="s">
        <v>118</v>
      </c>
      <c r="E83" s="208" t="s">
        <v>729</v>
      </c>
      <c r="F83" s="209" t="s">
        <v>730</v>
      </c>
      <c r="G83" s="210" t="s">
        <v>727</v>
      </c>
      <c r="H83" s="211">
        <v>1</v>
      </c>
      <c r="I83" s="212"/>
      <c r="J83" s="213">
        <f>ROUND(I83*H83,2)</f>
        <v>0</v>
      </c>
      <c r="K83" s="209" t="s">
        <v>19</v>
      </c>
      <c r="L83" s="47"/>
      <c r="M83" s="214" t="s">
        <v>19</v>
      </c>
      <c r="N83" s="215" t="s">
        <v>41</v>
      </c>
      <c r="O83" s="87"/>
      <c r="P83" s="216">
        <f>O83*H83</f>
        <v>0</v>
      </c>
      <c r="Q83" s="216">
        <v>0</v>
      </c>
      <c r="R83" s="216">
        <f>Q83*H83</f>
        <v>0</v>
      </c>
      <c r="S83" s="216">
        <v>0</v>
      </c>
      <c r="T83" s="217">
        <f>S83*H83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R83" s="218" t="s">
        <v>123</v>
      </c>
      <c r="AT83" s="218" t="s">
        <v>118</v>
      </c>
      <c r="AU83" s="218" t="s">
        <v>78</v>
      </c>
      <c r="AY83" s="20" t="s">
        <v>116</v>
      </c>
      <c r="BE83" s="219">
        <f>IF(N83="základní",J83,0)</f>
        <v>0</v>
      </c>
      <c r="BF83" s="219">
        <f>IF(N83="snížená",J83,0)</f>
        <v>0</v>
      </c>
      <c r="BG83" s="219">
        <f>IF(N83="zákl. přenesená",J83,0)</f>
        <v>0</v>
      </c>
      <c r="BH83" s="219">
        <f>IF(N83="sníž. přenesená",J83,0)</f>
        <v>0</v>
      </c>
      <c r="BI83" s="219">
        <f>IF(N83="nulová",J83,0)</f>
        <v>0</v>
      </c>
      <c r="BJ83" s="20" t="s">
        <v>78</v>
      </c>
      <c r="BK83" s="219">
        <f>ROUND(I83*H83,2)</f>
        <v>0</v>
      </c>
      <c r="BL83" s="20" t="s">
        <v>123</v>
      </c>
      <c r="BM83" s="218" t="s">
        <v>731</v>
      </c>
    </row>
    <row r="84" s="2" customFormat="1" ht="16.5" customHeight="1">
      <c r="A84" s="41"/>
      <c r="B84" s="42"/>
      <c r="C84" s="207" t="s">
        <v>135</v>
      </c>
      <c r="D84" s="207" t="s">
        <v>118</v>
      </c>
      <c r="E84" s="208" t="s">
        <v>732</v>
      </c>
      <c r="F84" s="209" t="s">
        <v>733</v>
      </c>
      <c r="G84" s="210" t="s">
        <v>727</v>
      </c>
      <c r="H84" s="211">
        <v>1</v>
      </c>
      <c r="I84" s="212"/>
      <c r="J84" s="213">
        <f>ROUND(I84*H84,2)</f>
        <v>0</v>
      </c>
      <c r="K84" s="209" t="s">
        <v>19</v>
      </c>
      <c r="L84" s="47"/>
      <c r="M84" s="214" t="s">
        <v>19</v>
      </c>
      <c r="N84" s="215" t="s">
        <v>41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123</v>
      </c>
      <c r="AT84" s="218" t="s">
        <v>118</v>
      </c>
      <c r="AU84" s="218" t="s">
        <v>78</v>
      </c>
      <c r="AY84" s="20" t="s">
        <v>116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20" t="s">
        <v>78</v>
      </c>
      <c r="BK84" s="219">
        <f>ROUND(I84*H84,2)</f>
        <v>0</v>
      </c>
      <c r="BL84" s="20" t="s">
        <v>123</v>
      </c>
      <c r="BM84" s="218" t="s">
        <v>734</v>
      </c>
    </row>
    <row r="85" s="2" customFormat="1" ht="16.5" customHeight="1">
      <c r="A85" s="41"/>
      <c r="B85" s="42"/>
      <c r="C85" s="207" t="s">
        <v>123</v>
      </c>
      <c r="D85" s="207" t="s">
        <v>118</v>
      </c>
      <c r="E85" s="208" t="s">
        <v>735</v>
      </c>
      <c r="F85" s="209" t="s">
        <v>736</v>
      </c>
      <c r="G85" s="210" t="s">
        <v>727</v>
      </c>
      <c r="H85" s="211">
        <v>1</v>
      </c>
      <c r="I85" s="212"/>
      <c r="J85" s="213">
        <f>ROUND(I85*H85,2)</f>
        <v>0</v>
      </c>
      <c r="K85" s="209" t="s">
        <v>19</v>
      </c>
      <c r="L85" s="47"/>
      <c r="M85" s="214" t="s">
        <v>19</v>
      </c>
      <c r="N85" s="215" t="s">
        <v>41</v>
      </c>
      <c r="O85" s="87"/>
      <c r="P85" s="216">
        <f>O85*H85</f>
        <v>0</v>
      </c>
      <c r="Q85" s="216">
        <v>0</v>
      </c>
      <c r="R85" s="216">
        <f>Q85*H85</f>
        <v>0</v>
      </c>
      <c r="S85" s="216">
        <v>0</v>
      </c>
      <c r="T85" s="217">
        <f>S85*H85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R85" s="218" t="s">
        <v>123</v>
      </c>
      <c r="AT85" s="218" t="s">
        <v>118</v>
      </c>
      <c r="AU85" s="218" t="s">
        <v>78</v>
      </c>
      <c r="AY85" s="20" t="s">
        <v>116</v>
      </c>
      <c r="BE85" s="219">
        <f>IF(N85="základní",J85,0)</f>
        <v>0</v>
      </c>
      <c r="BF85" s="219">
        <f>IF(N85="snížená",J85,0)</f>
        <v>0</v>
      </c>
      <c r="BG85" s="219">
        <f>IF(N85="zákl. přenesená",J85,0)</f>
        <v>0</v>
      </c>
      <c r="BH85" s="219">
        <f>IF(N85="sníž. přenesená",J85,0)</f>
        <v>0</v>
      </c>
      <c r="BI85" s="219">
        <f>IF(N85="nulová",J85,0)</f>
        <v>0</v>
      </c>
      <c r="BJ85" s="20" t="s">
        <v>78</v>
      </c>
      <c r="BK85" s="219">
        <f>ROUND(I85*H85,2)</f>
        <v>0</v>
      </c>
      <c r="BL85" s="20" t="s">
        <v>123</v>
      </c>
      <c r="BM85" s="218" t="s">
        <v>737</v>
      </c>
    </row>
    <row r="86" s="2" customFormat="1" ht="21.75" customHeight="1">
      <c r="A86" s="41"/>
      <c r="B86" s="42"/>
      <c r="C86" s="207" t="s">
        <v>152</v>
      </c>
      <c r="D86" s="207" t="s">
        <v>118</v>
      </c>
      <c r="E86" s="208" t="s">
        <v>738</v>
      </c>
      <c r="F86" s="209" t="s">
        <v>739</v>
      </c>
      <c r="G86" s="210" t="s">
        <v>727</v>
      </c>
      <c r="H86" s="211">
        <v>1</v>
      </c>
      <c r="I86" s="212"/>
      <c r="J86" s="213">
        <f>ROUND(I86*H86,2)</f>
        <v>0</v>
      </c>
      <c r="K86" s="209" t="s">
        <v>19</v>
      </c>
      <c r="L86" s="47"/>
      <c r="M86" s="214" t="s">
        <v>19</v>
      </c>
      <c r="N86" s="215" t="s">
        <v>41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123</v>
      </c>
      <c r="AT86" s="218" t="s">
        <v>118</v>
      </c>
      <c r="AU86" s="218" t="s">
        <v>78</v>
      </c>
      <c r="AY86" s="20" t="s">
        <v>116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78</v>
      </c>
      <c r="BK86" s="219">
        <f>ROUND(I86*H86,2)</f>
        <v>0</v>
      </c>
      <c r="BL86" s="20" t="s">
        <v>123</v>
      </c>
      <c r="BM86" s="218" t="s">
        <v>740</v>
      </c>
    </row>
    <row r="87" s="2" customFormat="1">
      <c r="A87" s="41"/>
      <c r="B87" s="42"/>
      <c r="C87" s="43"/>
      <c r="D87" s="227" t="s">
        <v>627</v>
      </c>
      <c r="E87" s="43"/>
      <c r="F87" s="279" t="s">
        <v>741</v>
      </c>
      <c r="G87" s="43"/>
      <c r="H87" s="43"/>
      <c r="I87" s="222"/>
      <c r="J87" s="43"/>
      <c r="K87" s="43"/>
      <c r="L87" s="47"/>
      <c r="M87" s="223"/>
      <c r="N87" s="224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627</v>
      </c>
      <c r="AU87" s="20" t="s">
        <v>78</v>
      </c>
    </row>
    <row r="88" s="2" customFormat="1" ht="16.5" customHeight="1">
      <c r="A88" s="41"/>
      <c r="B88" s="42"/>
      <c r="C88" s="207" t="s">
        <v>158</v>
      </c>
      <c r="D88" s="207" t="s">
        <v>118</v>
      </c>
      <c r="E88" s="208" t="s">
        <v>742</v>
      </c>
      <c r="F88" s="209" t="s">
        <v>743</v>
      </c>
      <c r="G88" s="210" t="s">
        <v>727</v>
      </c>
      <c r="H88" s="211">
        <v>1</v>
      </c>
      <c r="I88" s="212"/>
      <c r="J88" s="213">
        <f>ROUND(I88*H88,2)</f>
        <v>0</v>
      </c>
      <c r="K88" s="209" t="s">
        <v>19</v>
      </c>
      <c r="L88" s="47"/>
      <c r="M88" s="214" t="s">
        <v>19</v>
      </c>
      <c r="N88" s="215" t="s">
        <v>41</v>
      </c>
      <c r="O88" s="87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123</v>
      </c>
      <c r="AT88" s="218" t="s">
        <v>118</v>
      </c>
      <c r="AU88" s="218" t="s">
        <v>78</v>
      </c>
      <c r="AY88" s="20" t="s">
        <v>116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78</v>
      </c>
      <c r="BK88" s="219">
        <f>ROUND(I88*H88,2)</f>
        <v>0</v>
      </c>
      <c r="BL88" s="20" t="s">
        <v>123</v>
      </c>
      <c r="BM88" s="218" t="s">
        <v>744</v>
      </c>
    </row>
    <row r="89" s="2" customFormat="1">
      <c r="A89" s="41"/>
      <c r="B89" s="42"/>
      <c r="C89" s="43"/>
      <c r="D89" s="227" t="s">
        <v>627</v>
      </c>
      <c r="E89" s="43"/>
      <c r="F89" s="279" t="s">
        <v>745</v>
      </c>
      <c r="G89" s="43"/>
      <c r="H89" s="43"/>
      <c r="I89" s="222"/>
      <c r="J89" s="43"/>
      <c r="K89" s="43"/>
      <c r="L89" s="47"/>
      <c r="M89" s="223"/>
      <c r="N89" s="224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627</v>
      </c>
      <c r="AU89" s="20" t="s">
        <v>78</v>
      </c>
    </row>
    <row r="90" s="2" customFormat="1" ht="16.5" customHeight="1">
      <c r="A90" s="41"/>
      <c r="B90" s="42"/>
      <c r="C90" s="207" t="s">
        <v>165</v>
      </c>
      <c r="D90" s="207" t="s">
        <v>118</v>
      </c>
      <c r="E90" s="208" t="s">
        <v>746</v>
      </c>
      <c r="F90" s="209" t="s">
        <v>747</v>
      </c>
      <c r="G90" s="210" t="s">
        <v>727</v>
      </c>
      <c r="H90" s="211">
        <v>1</v>
      </c>
      <c r="I90" s="212"/>
      <c r="J90" s="213">
        <f>ROUND(I90*H90,2)</f>
        <v>0</v>
      </c>
      <c r="K90" s="209" t="s">
        <v>19</v>
      </c>
      <c r="L90" s="47"/>
      <c r="M90" s="214" t="s">
        <v>19</v>
      </c>
      <c r="N90" s="215" t="s">
        <v>41</v>
      </c>
      <c r="O90" s="87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123</v>
      </c>
      <c r="AT90" s="218" t="s">
        <v>118</v>
      </c>
      <c r="AU90" s="218" t="s">
        <v>78</v>
      </c>
      <c r="AY90" s="20" t="s">
        <v>116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78</v>
      </c>
      <c r="BK90" s="219">
        <f>ROUND(I90*H90,2)</f>
        <v>0</v>
      </c>
      <c r="BL90" s="20" t="s">
        <v>123</v>
      </c>
      <c r="BM90" s="218" t="s">
        <v>748</v>
      </c>
    </row>
    <row r="91" s="2" customFormat="1" ht="16.5" customHeight="1">
      <c r="A91" s="41"/>
      <c r="B91" s="42"/>
      <c r="C91" s="207" t="s">
        <v>172</v>
      </c>
      <c r="D91" s="207" t="s">
        <v>118</v>
      </c>
      <c r="E91" s="208" t="s">
        <v>749</v>
      </c>
      <c r="F91" s="209" t="s">
        <v>750</v>
      </c>
      <c r="G91" s="210" t="s">
        <v>727</v>
      </c>
      <c r="H91" s="211">
        <v>1</v>
      </c>
      <c r="I91" s="212"/>
      <c r="J91" s="213">
        <f>ROUND(I91*H91,2)</f>
        <v>0</v>
      </c>
      <c r="K91" s="209" t="s">
        <v>19</v>
      </c>
      <c r="L91" s="47"/>
      <c r="M91" s="214" t="s">
        <v>19</v>
      </c>
      <c r="N91" s="215" t="s">
        <v>41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123</v>
      </c>
      <c r="AT91" s="218" t="s">
        <v>118</v>
      </c>
      <c r="AU91" s="218" t="s">
        <v>78</v>
      </c>
      <c r="AY91" s="20" t="s">
        <v>116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78</v>
      </c>
      <c r="BK91" s="219">
        <f>ROUND(I91*H91,2)</f>
        <v>0</v>
      </c>
      <c r="BL91" s="20" t="s">
        <v>123</v>
      </c>
      <c r="BM91" s="218" t="s">
        <v>751</v>
      </c>
    </row>
    <row r="92" s="2" customFormat="1" ht="16.5" customHeight="1">
      <c r="A92" s="41"/>
      <c r="B92" s="42"/>
      <c r="C92" s="207" t="s">
        <v>178</v>
      </c>
      <c r="D92" s="207" t="s">
        <v>118</v>
      </c>
      <c r="E92" s="208" t="s">
        <v>752</v>
      </c>
      <c r="F92" s="209" t="s">
        <v>753</v>
      </c>
      <c r="G92" s="210" t="s">
        <v>727</v>
      </c>
      <c r="H92" s="211">
        <v>1</v>
      </c>
      <c r="I92" s="212"/>
      <c r="J92" s="213">
        <f>ROUND(I92*H92,2)</f>
        <v>0</v>
      </c>
      <c r="K92" s="209" t="s">
        <v>19</v>
      </c>
      <c r="L92" s="47"/>
      <c r="M92" s="214" t="s">
        <v>19</v>
      </c>
      <c r="N92" s="215" t="s">
        <v>41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123</v>
      </c>
      <c r="AT92" s="218" t="s">
        <v>118</v>
      </c>
      <c r="AU92" s="218" t="s">
        <v>78</v>
      </c>
      <c r="AY92" s="20" t="s">
        <v>116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78</v>
      </c>
      <c r="BK92" s="219">
        <f>ROUND(I92*H92,2)</f>
        <v>0</v>
      </c>
      <c r="BL92" s="20" t="s">
        <v>123</v>
      </c>
      <c r="BM92" s="218" t="s">
        <v>754</v>
      </c>
    </row>
    <row r="93" s="2" customFormat="1" ht="33" customHeight="1">
      <c r="A93" s="41"/>
      <c r="B93" s="42"/>
      <c r="C93" s="207" t="s">
        <v>185</v>
      </c>
      <c r="D93" s="207" t="s">
        <v>118</v>
      </c>
      <c r="E93" s="208" t="s">
        <v>755</v>
      </c>
      <c r="F93" s="209" t="s">
        <v>756</v>
      </c>
      <c r="G93" s="210" t="s">
        <v>727</v>
      </c>
      <c r="H93" s="211">
        <v>1</v>
      </c>
      <c r="I93" s="212"/>
      <c r="J93" s="213">
        <f>ROUND(I93*H93,2)</f>
        <v>0</v>
      </c>
      <c r="K93" s="209" t="s">
        <v>19</v>
      </c>
      <c r="L93" s="47"/>
      <c r="M93" s="214" t="s">
        <v>19</v>
      </c>
      <c r="N93" s="215" t="s">
        <v>41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123</v>
      </c>
      <c r="AT93" s="218" t="s">
        <v>118</v>
      </c>
      <c r="AU93" s="218" t="s">
        <v>78</v>
      </c>
      <c r="AY93" s="20" t="s">
        <v>116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78</v>
      </c>
      <c r="BK93" s="219">
        <f>ROUND(I93*H93,2)</f>
        <v>0</v>
      </c>
      <c r="BL93" s="20" t="s">
        <v>123</v>
      </c>
      <c r="BM93" s="218" t="s">
        <v>757</v>
      </c>
    </row>
    <row r="94" s="2" customFormat="1" ht="24.15" customHeight="1">
      <c r="A94" s="41"/>
      <c r="B94" s="42"/>
      <c r="C94" s="207" t="s">
        <v>192</v>
      </c>
      <c r="D94" s="207" t="s">
        <v>118</v>
      </c>
      <c r="E94" s="208" t="s">
        <v>758</v>
      </c>
      <c r="F94" s="209" t="s">
        <v>759</v>
      </c>
      <c r="G94" s="210" t="s">
        <v>727</v>
      </c>
      <c r="H94" s="211">
        <v>1</v>
      </c>
      <c r="I94" s="212"/>
      <c r="J94" s="213">
        <f>ROUND(I94*H94,2)</f>
        <v>0</v>
      </c>
      <c r="K94" s="209" t="s">
        <v>19</v>
      </c>
      <c r="L94" s="47"/>
      <c r="M94" s="214" t="s">
        <v>19</v>
      </c>
      <c r="N94" s="215" t="s">
        <v>41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123</v>
      </c>
      <c r="AT94" s="218" t="s">
        <v>118</v>
      </c>
      <c r="AU94" s="218" t="s">
        <v>78</v>
      </c>
      <c r="AY94" s="20" t="s">
        <v>116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78</v>
      </c>
      <c r="BK94" s="219">
        <f>ROUND(I94*H94,2)</f>
        <v>0</v>
      </c>
      <c r="BL94" s="20" t="s">
        <v>123</v>
      </c>
      <c r="BM94" s="218" t="s">
        <v>760</v>
      </c>
    </row>
    <row r="95" s="2" customFormat="1" ht="24.15" customHeight="1">
      <c r="A95" s="41"/>
      <c r="B95" s="42"/>
      <c r="C95" s="207" t="s">
        <v>8</v>
      </c>
      <c r="D95" s="207" t="s">
        <v>118</v>
      </c>
      <c r="E95" s="208" t="s">
        <v>761</v>
      </c>
      <c r="F95" s="209" t="s">
        <v>762</v>
      </c>
      <c r="G95" s="210" t="s">
        <v>727</v>
      </c>
      <c r="H95" s="211">
        <v>1</v>
      </c>
      <c r="I95" s="212"/>
      <c r="J95" s="213">
        <f>ROUND(I95*H95,2)</f>
        <v>0</v>
      </c>
      <c r="K95" s="209" t="s">
        <v>19</v>
      </c>
      <c r="L95" s="47"/>
      <c r="M95" s="214" t="s">
        <v>19</v>
      </c>
      <c r="N95" s="215" t="s">
        <v>41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123</v>
      </c>
      <c r="AT95" s="218" t="s">
        <v>118</v>
      </c>
      <c r="AU95" s="218" t="s">
        <v>78</v>
      </c>
      <c r="AY95" s="20" t="s">
        <v>116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78</v>
      </c>
      <c r="BK95" s="219">
        <f>ROUND(I95*H95,2)</f>
        <v>0</v>
      </c>
      <c r="BL95" s="20" t="s">
        <v>123</v>
      </c>
      <c r="BM95" s="218" t="s">
        <v>763</v>
      </c>
    </row>
    <row r="96" s="2" customFormat="1" ht="16.5" customHeight="1">
      <c r="A96" s="41"/>
      <c r="B96" s="42"/>
      <c r="C96" s="207" t="s">
        <v>213</v>
      </c>
      <c r="D96" s="207" t="s">
        <v>118</v>
      </c>
      <c r="E96" s="208" t="s">
        <v>764</v>
      </c>
      <c r="F96" s="209" t="s">
        <v>765</v>
      </c>
      <c r="G96" s="210" t="s">
        <v>727</v>
      </c>
      <c r="H96" s="211">
        <v>1</v>
      </c>
      <c r="I96" s="212"/>
      <c r="J96" s="213">
        <f>ROUND(I96*H96,2)</f>
        <v>0</v>
      </c>
      <c r="K96" s="209" t="s">
        <v>19</v>
      </c>
      <c r="L96" s="47"/>
      <c r="M96" s="214" t="s">
        <v>19</v>
      </c>
      <c r="N96" s="215" t="s">
        <v>41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123</v>
      </c>
      <c r="AT96" s="218" t="s">
        <v>118</v>
      </c>
      <c r="AU96" s="218" t="s">
        <v>78</v>
      </c>
      <c r="AY96" s="20" t="s">
        <v>116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78</v>
      </c>
      <c r="BK96" s="219">
        <f>ROUND(I96*H96,2)</f>
        <v>0</v>
      </c>
      <c r="BL96" s="20" t="s">
        <v>123</v>
      </c>
      <c r="BM96" s="218" t="s">
        <v>766</v>
      </c>
    </row>
    <row r="97" s="2" customFormat="1" ht="16.5" customHeight="1">
      <c r="A97" s="41"/>
      <c r="B97" s="42"/>
      <c r="C97" s="207" t="s">
        <v>220</v>
      </c>
      <c r="D97" s="207" t="s">
        <v>118</v>
      </c>
      <c r="E97" s="208" t="s">
        <v>767</v>
      </c>
      <c r="F97" s="209" t="s">
        <v>768</v>
      </c>
      <c r="G97" s="210" t="s">
        <v>727</v>
      </c>
      <c r="H97" s="211">
        <v>1</v>
      </c>
      <c r="I97" s="212"/>
      <c r="J97" s="213">
        <f>ROUND(I97*H97,2)</f>
        <v>0</v>
      </c>
      <c r="K97" s="209" t="s">
        <v>19</v>
      </c>
      <c r="L97" s="47"/>
      <c r="M97" s="214" t="s">
        <v>19</v>
      </c>
      <c r="N97" s="215" t="s">
        <v>41</v>
      </c>
      <c r="O97" s="87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123</v>
      </c>
      <c r="AT97" s="218" t="s">
        <v>118</v>
      </c>
      <c r="AU97" s="218" t="s">
        <v>78</v>
      </c>
      <c r="AY97" s="20" t="s">
        <v>116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78</v>
      </c>
      <c r="BK97" s="219">
        <f>ROUND(I97*H97,2)</f>
        <v>0</v>
      </c>
      <c r="BL97" s="20" t="s">
        <v>123</v>
      </c>
      <c r="BM97" s="218" t="s">
        <v>769</v>
      </c>
    </row>
    <row r="98" s="2" customFormat="1" ht="16.5" customHeight="1">
      <c r="A98" s="41"/>
      <c r="B98" s="42"/>
      <c r="C98" s="207" t="s">
        <v>225</v>
      </c>
      <c r="D98" s="207" t="s">
        <v>118</v>
      </c>
      <c r="E98" s="208" t="s">
        <v>770</v>
      </c>
      <c r="F98" s="209" t="s">
        <v>771</v>
      </c>
      <c r="G98" s="210" t="s">
        <v>727</v>
      </c>
      <c r="H98" s="211">
        <v>1</v>
      </c>
      <c r="I98" s="212"/>
      <c r="J98" s="213">
        <f>ROUND(I98*H98,2)</f>
        <v>0</v>
      </c>
      <c r="K98" s="209" t="s">
        <v>19</v>
      </c>
      <c r="L98" s="47"/>
      <c r="M98" s="214" t="s">
        <v>19</v>
      </c>
      <c r="N98" s="215" t="s">
        <v>41</v>
      </c>
      <c r="O98" s="87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123</v>
      </c>
      <c r="AT98" s="218" t="s">
        <v>118</v>
      </c>
      <c r="AU98" s="218" t="s">
        <v>78</v>
      </c>
      <c r="AY98" s="20" t="s">
        <v>116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78</v>
      </c>
      <c r="BK98" s="219">
        <f>ROUND(I98*H98,2)</f>
        <v>0</v>
      </c>
      <c r="BL98" s="20" t="s">
        <v>123</v>
      </c>
      <c r="BM98" s="218" t="s">
        <v>772</v>
      </c>
    </row>
    <row r="99" s="2" customFormat="1" ht="24.15" customHeight="1">
      <c r="A99" s="41"/>
      <c r="B99" s="42"/>
      <c r="C99" s="207" t="s">
        <v>232</v>
      </c>
      <c r="D99" s="207" t="s">
        <v>118</v>
      </c>
      <c r="E99" s="208" t="s">
        <v>773</v>
      </c>
      <c r="F99" s="209" t="s">
        <v>774</v>
      </c>
      <c r="G99" s="210" t="s">
        <v>727</v>
      </c>
      <c r="H99" s="211">
        <v>1</v>
      </c>
      <c r="I99" s="212"/>
      <c r="J99" s="213">
        <f>ROUND(I99*H99,2)</f>
        <v>0</v>
      </c>
      <c r="K99" s="209" t="s">
        <v>19</v>
      </c>
      <c r="L99" s="47"/>
      <c r="M99" s="214" t="s">
        <v>19</v>
      </c>
      <c r="N99" s="215" t="s">
        <v>41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123</v>
      </c>
      <c r="AT99" s="218" t="s">
        <v>118</v>
      </c>
      <c r="AU99" s="218" t="s">
        <v>78</v>
      </c>
      <c r="AY99" s="20" t="s">
        <v>116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78</v>
      </c>
      <c r="BK99" s="219">
        <f>ROUND(I99*H99,2)</f>
        <v>0</v>
      </c>
      <c r="BL99" s="20" t="s">
        <v>123</v>
      </c>
      <c r="BM99" s="218" t="s">
        <v>775</v>
      </c>
    </row>
    <row r="100" s="2" customFormat="1" ht="24.15" customHeight="1">
      <c r="A100" s="41"/>
      <c r="B100" s="42"/>
      <c r="C100" s="207" t="s">
        <v>238</v>
      </c>
      <c r="D100" s="207" t="s">
        <v>118</v>
      </c>
      <c r="E100" s="208" t="s">
        <v>776</v>
      </c>
      <c r="F100" s="209" t="s">
        <v>777</v>
      </c>
      <c r="G100" s="210" t="s">
        <v>727</v>
      </c>
      <c r="H100" s="211">
        <v>1</v>
      </c>
      <c r="I100" s="212"/>
      <c r="J100" s="213">
        <f>ROUND(I100*H100,2)</f>
        <v>0</v>
      </c>
      <c r="K100" s="209" t="s">
        <v>19</v>
      </c>
      <c r="L100" s="47"/>
      <c r="M100" s="214" t="s">
        <v>19</v>
      </c>
      <c r="N100" s="215" t="s">
        <v>41</v>
      </c>
      <c r="O100" s="87"/>
      <c r="P100" s="216">
        <f>O100*H100</f>
        <v>0</v>
      </c>
      <c r="Q100" s="216">
        <v>0</v>
      </c>
      <c r="R100" s="216">
        <f>Q100*H100</f>
        <v>0</v>
      </c>
      <c r="S100" s="216">
        <v>0</v>
      </c>
      <c r="T100" s="21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18" t="s">
        <v>123</v>
      </c>
      <c r="AT100" s="218" t="s">
        <v>118</v>
      </c>
      <c r="AU100" s="218" t="s">
        <v>78</v>
      </c>
      <c r="AY100" s="20" t="s">
        <v>116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20" t="s">
        <v>78</v>
      </c>
      <c r="BK100" s="219">
        <f>ROUND(I100*H100,2)</f>
        <v>0</v>
      </c>
      <c r="BL100" s="20" t="s">
        <v>123</v>
      </c>
      <c r="BM100" s="218" t="s">
        <v>778</v>
      </c>
    </row>
    <row r="101" s="2" customFormat="1" ht="16.5" customHeight="1">
      <c r="A101" s="41"/>
      <c r="B101" s="42"/>
      <c r="C101" s="207" t="s">
        <v>244</v>
      </c>
      <c r="D101" s="207" t="s">
        <v>118</v>
      </c>
      <c r="E101" s="208" t="s">
        <v>779</v>
      </c>
      <c r="F101" s="209" t="s">
        <v>780</v>
      </c>
      <c r="G101" s="210" t="s">
        <v>727</v>
      </c>
      <c r="H101" s="211">
        <v>1</v>
      </c>
      <c r="I101" s="212"/>
      <c r="J101" s="213">
        <f>ROUND(I101*H101,2)</f>
        <v>0</v>
      </c>
      <c r="K101" s="209" t="s">
        <v>19</v>
      </c>
      <c r="L101" s="47"/>
      <c r="M101" s="214" t="s">
        <v>19</v>
      </c>
      <c r="N101" s="215" t="s">
        <v>41</v>
      </c>
      <c r="O101" s="87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123</v>
      </c>
      <c r="AT101" s="218" t="s">
        <v>118</v>
      </c>
      <c r="AU101" s="218" t="s">
        <v>78</v>
      </c>
      <c r="AY101" s="20" t="s">
        <v>116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20" t="s">
        <v>78</v>
      </c>
      <c r="BK101" s="219">
        <f>ROUND(I101*H101,2)</f>
        <v>0</v>
      </c>
      <c r="BL101" s="20" t="s">
        <v>123</v>
      </c>
      <c r="BM101" s="218" t="s">
        <v>781</v>
      </c>
    </row>
    <row r="102" s="2" customFormat="1" ht="24.15" customHeight="1">
      <c r="A102" s="41"/>
      <c r="B102" s="42"/>
      <c r="C102" s="207" t="s">
        <v>251</v>
      </c>
      <c r="D102" s="207" t="s">
        <v>118</v>
      </c>
      <c r="E102" s="208" t="s">
        <v>782</v>
      </c>
      <c r="F102" s="209" t="s">
        <v>783</v>
      </c>
      <c r="G102" s="210" t="s">
        <v>727</v>
      </c>
      <c r="H102" s="211">
        <v>1</v>
      </c>
      <c r="I102" s="212"/>
      <c r="J102" s="213">
        <f>ROUND(I102*H102,2)</f>
        <v>0</v>
      </c>
      <c r="K102" s="209" t="s">
        <v>19</v>
      </c>
      <c r="L102" s="47"/>
      <c r="M102" s="214" t="s">
        <v>19</v>
      </c>
      <c r="N102" s="215" t="s">
        <v>41</v>
      </c>
      <c r="O102" s="87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123</v>
      </c>
      <c r="AT102" s="218" t="s">
        <v>118</v>
      </c>
      <c r="AU102" s="218" t="s">
        <v>78</v>
      </c>
      <c r="AY102" s="20" t="s">
        <v>116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78</v>
      </c>
      <c r="BK102" s="219">
        <f>ROUND(I102*H102,2)</f>
        <v>0</v>
      </c>
      <c r="BL102" s="20" t="s">
        <v>123</v>
      </c>
      <c r="BM102" s="218" t="s">
        <v>784</v>
      </c>
    </row>
    <row r="103" s="2" customFormat="1">
      <c r="A103" s="41"/>
      <c r="B103" s="42"/>
      <c r="C103" s="43"/>
      <c r="D103" s="227" t="s">
        <v>627</v>
      </c>
      <c r="E103" s="43"/>
      <c r="F103" s="279" t="s">
        <v>785</v>
      </c>
      <c r="G103" s="43"/>
      <c r="H103" s="43"/>
      <c r="I103" s="222"/>
      <c r="J103" s="43"/>
      <c r="K103" s="43"/>
      <c r="L103" s="47"/>
      <c r="M103" s="223"/>
      <c r="N103" s="22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627</v>
      </c>
      <c r="AU103" s="20" t="s">
        <v>78</v>
      </c>
    </row>
    <row r="104" s="2" customFormat="1" ht="33" customHeight="1">
      <c r="A104" s="41"/>
      <c r="B104" s="42"/>
      <c r="C104" s="207" t="s">
        <v>256</v>
      </c>
      <c r="D104" s="207" t="s">
        <v>118</v>
      </c>
      <c r="E104" s="208" t="s">
        <v>786</v>
      </c>
      <c r="F104" s="209" t="s">
        <v>787</v>
      </c>
      <c r="G104" s="210" t="s">
        <v>727</v>
      </c>
      <c r="H104" s="211">
        <v>1</v>
      </c>
      <c r="I104" s="212"/>
      <c r="J104" s="213">
        <f>ROUND(I104*H104,2)</f>
        <v>0</v>
      </c>
      <c r="K104" s="209" t="s">
        <v>19</v>
      </c>
      <c r="L104" s="47"/>
      <c r="M104" s="214" t="s">
        <v>19</v>
      </c>
      <c r="N104" s="215" t="s">
        <v>41</v>
      </c>
      <c r="O104" s="87"/>
      <c r="P104" s="216">
        <f>O104*H104</f>
        <v>0</v>
      </c>
      <c r="Q104" s="216">
        <v>0</v>
      </c>
      <c r="R104" s="216">
        <f>Q104*H104</f>
        <v>0</v>
      </c>
      <c r="S104" s="216">
        <v>0</v>
      </c>
      <c r="T104" s="21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123</v>
      </c>
      <c r="AT104" s="218" t="s">
        <v>118</v>
      </c>
      <c r="AU104" s="218" t="s">
        <v>78</v>
      </c>
      <c r="AY104" s="20" t="s">
        <v>116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20" t="s">
        <v>78</v>
      </c>
      <c r="BK104" s="219">
        <f>ROUND(I104*H104,2)</f>
        <v>0</v>
      </c>
      <c r="BL104" s="20" t="s">
        <v>123</v>
      </c>
      <c r="BM104" s="218" t="s">
        <v>788</v>
      </c>
    </row>
    <row r="105" s="2" customFormat="1" ht="16.5" customHeight="1">
      <c r="A105" s="41"/>
      <c r="B105" s="42"/>
      <c r="C105" s="207" t="s">
        <v>7</v>
      </c>
      <c r="D105" s="207" t="s">
        <v>118</v>
      </c>
      <c r="E105" s="208" t="s">
        <v>789</v>
      </c>
      <c r="F105" s="209" t="s">
        <v>790</v>
      </c>
      <c r="G105" s="210" t="s">
        <v>727</v>
      </c>
      <c r="H105" s="211">
        <v>1</v>
      </c>
      <c r="I105" s="212"/>
      <c r="J105" s="213">
        <f>ROUND(I105*H105,2)</f>
        <v>0</v>
      </c>
      <c r="K105" s="209" t="s">
        <v>19</v>
      </c>
      <c r="L105" s="47"/>
      <c r="M105" s="214" t="s">
        <v>19</v>
      </c>
      <c r="N105" s="215" t="s">
        <v>41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123</v>
      </c>
      <c r="AT105" s="218" t="s">
        <v>118</v>
      </c>
      <c r="AU105" s="218" t="s">
        <v>78</v>
      </c>
      <c r="AY105" s="20" t="s">
        <v>116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78</v>
      </c>
      <c r="BK105" s="219">
        <f>ROUND(I105*H105,2)</f>
        <v>0</v>
      </c>
      <c r="BL105" s="20" t="s">
        <v>123</v>
      </c>
      <c r="BM105" s="218" t="s">
        <v>791</v>
      </c>
    </row>
    <row r="106" s="2" customFormat="1" ht="16.5" customHeight="1">
      <c r="A106" s="41"/>
      <c r="B106" s="42"/>
      <c r="C106" s="207" t="s">
        <v>269</v>
      </c>
      <c r="D106" s="207" t="s">
        <v>118</v>
      </c>
      <c r="E106" s="208" t="s">
        <v>792</v>
      </c>
      <c r="F106" s="209" t="s">
        <v>793</v>
      </c>
      <c r="G106" s="210" t="s">
        <v>727</v>
      </c>
      <c r="H106" s="211">
        <v>1</v>
      </c>
      <c r="I106" s="212"/>
      <c r="J106" s="213">
        <f>ROUND(I106*H106,2)</f>
        <v>0</v>
      </c>
      <c r="K106" s="209" t="s">
        <v>19</v>
      </c>
      <c r="L106" s="47"/>
      <c r="M106" s="214" t="s">
        <v>19</v>
      </c>
      <c r="N106" s="215" t="s">
        <v>41</v>
      </c>
      <c r="O106" s="87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18" t="s">
        <v>123</v>
      </c>
      <c r="AT106" s="218" t="s">
        <v>118</v>
      </c>
      <c r="AU106" s="218" t="s">
        <v>78</v>
      </c>
      <c r="AY106" s="20" t="s">
        <v>116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20" t="s">
        <v>78</v>
      </c>
      <c r="BK106" s="219">
        <f>ROUND(I106*H106,2)</f>
        <v>0</v>
      </c>
      <c r="BL106" s="20" t="s">
        <v>123</v>
      </c>
      <c r="BM106" s="218" t="s">
        <v>794</v>
      </c>
    </row>
    <row r="107" s="2" customFormat="1" ht="24.15" customHeight="1">
      <c r="A107" s="41"/>
      <c r="B107" s="42"/>
      <c r="C107" s="207" t="s">
        <v>275</v>
      </c>
      <c r="D107" s="207" t="s">
        <v>118</v>
      </c>
      <c r="E107" s="208" t="s">
        <v>795</v>
      </c>
      <c r="F107" s="209" t="s">
        <v>796</v>
      </c>
      <c r="G107" s="210" t="s">
        <v>727</v>
      </c>
      <c r="H107" s="211">
        <v>1</v>
      </c>
      <c r="I107" s="212"/>
      <c r="J107" s="213">
        <f>ROUND(I107*H107,2)</f>
        <v>0</v>
      </c>
      <c r="K107" s="209" t="s">
        <v>19</v>
      </c>
      <c r="L107" s="47"/>
      <c r="M107" s="284" t="s">
        <v>19</v>
      </c>
      <c r="N107" s="285" t="s">
        <v>41</v>
      </c>
      <c r="O107" s="282"/>
      <c r="P107" s="286">
        <f>O107*H107</f>
        <v>0</v>
      </c>
      <c r="Q107" s="286">
        <v>0</v>
      </c>
      <c r="R107" s="286">
        <f>Q107*H107</f>
        <v>0</v>
      </c>
      <c r="S107" s="286">
        <v>0</v>
      </c>
      <c r="T107" s="28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123</v>
      </c>
      <c r="AT107" s="218" t="s">
        <v>118</v>
      </c>
      <c r="AU107" s="218" t="s">
        <v>78</v>
      </c>
      <c r="AY107" s="20" t="s">
        <v>116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20" t="s">
        <v>78</v>
      </c>
      <c r="BK107" s="219">
        <f>ROUND(I107*H107,2)</f>
        <v>0</v>
      </c>
      <c r="BL107" s="20" t="s">
        <v>123</v>
      </c>
      <c r="BM107" s="218" t="s">
        <v>797</v>
      </c>
    </row>
    <row r="108" s="2" customFormat="1" ht="6.96" customHeight="1">
      <c r="A108" s="41"/>
      <c r="B108" s="62"/>
      <c r="C108" s="63"/>
      <c r="D108" s="63"/>
      <c r="E108" s="63"/>
      <c r="F108" s="63"/>
      <c r="G108" s="63"/>
      <c r="H108" s="63"/>
      <c r="I108" s="63"/>
      <c r="J108" s="63"/>
      <c r="K108" s="63"/>
      <c r="L108" s="47"/>
      <c r="M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</sheetData>
  <sheetProtection sheet="1" autoFilter="0" formatColumns="0" formatRows="0" objects="1" scenarios="1" spinCount="100000" saltValue="RmRXghoxNtr/QQglUDnxM54cepMaiF4hGmQwdMPyE4DmkQrnPqrW4x65GO/EQJjndsPKlmIHo3EfofzNtwso3w==" hashValue="RX0ETsyf+tLWYbdcG96nDTi980UbUHtH4bSX0T03OX+o7mf5KVPrH9aE1wDzkLBRR/+OuXlUHhU0sVFgvPw8Jg==" algorithmName="SHA-512" password="CC51"/>
  <autoFilter ref="C79:K107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88" customWidth="1"/>
    <col min="2" max="2" width="1.667969" style="288" customWidth="1"/>
    <col min="3" max="4" width="5" style="288" customWidth="1"/>
    <col min="5" max="5" width="11.66016" style="288" customWidth="1"/>
    <col min="6" max="6" width="9.160156" style="288" customWidth="1"/>
    <col min="7" max="7" width="5" style="288" customWidth="1"/>
    <col min="8" max="8" width="77.83203" style="288" customWidth="1"/>
    <col min="9" max="10" width="20" style="288" customWidth="1"/>
    <col min="11" max="11" width="1.667969" style="288" customWidth="1"/>
  </cols>
  <sheetData>
    <row r="1" s="1" customFormat="1" ht="37.5" customHeight="1"/>
    <row r="2" s="1" customFormat="1" ht="7.5" customHeight="1">
      <c r="B2" s="289"/>
      <c r="C2" s="290"/>
      <c r="D2" s="290"/>
      <c r="E2" s="290"/>
      <c r="F2" s="290"/>
      <c r="G2" s="290"/>
      <c r="H2" s="290"/>
      <c r="I2" s="290"/>
      <c r="J2" s="290"/>
      <c r="K2" s="291"/>
    </row>
    <row r="3" s="17" customFormat="1" ht="45" customHeight="1">
      <c r="B3" s="292"/>
      <c r="C3" s="293" t="s">
        <v>798</v>
      </c>
      <c r="D3" s="293"/>
      <c r="E3" s="293"/>
      <c r="F3" s="293"/>
      <c r="G3" s="293"/>
      <c r="H3" s="293"/>
      <c r="I3" s="293"/>
      <c r="J3" s="293"/>
      <c r="K3" s="294"/>
    </row>
    <row r="4" s="1" customFormat="1" ht="25.5" customHeight="1">
      <c r="B4" s="295"/>
      <c r="C4" s="296" t="s">
        <v>799</v>
      </c>
      <c r="D4" s="296"/>
      <c r="E4" s="296"/>
      <c r="F4" s="296"/>
      <c r="G4" s="296"/>
      <c r="H4" s="296"/>
      <c r="I4" s="296"/>
      <c r="J4" s="296"/>
      <c r="K4" s="297"/>
    </row>
    <row r="5" s="1" customFormat="1" ht="5.25" customHeight="1">
      <c r="B5" s="295"/>
      <c r="C5" s="298"/>
      <c r="D5" s="298"/>
      <c r="E5" s="298"/>
      <c r="F5" s="298"/>
      <c r="G5" s="298"/>
      <c r="H5" s="298"/>
      <c r="I5" s="298"/>
      <c r="J5" s="298"/>
      <c r="K5" s="297"/>
    </row>
    <row r="6" s="1" customFormat="1" ht="15" customHeight="1">
      <c r="B6" s="295"/>
      <c r="C6" s="299" t="s">
        <v>800</v>
      </c>
      <c r="D6" s="299"/>
      <c r="E6" s="299"/>
      <c r="F6" s="299"/>
      <c r="G6" s="299"/>
      <c r="H6" s="299"/>
      <c r="I6" s="299"/>
      <c r="J6" s="299"/>
      <c r="K6" s="297"/>
    </row>
    <row r="7" s="1" customFormat="1" ht="15" customHeight="1">
      <c r="B7" s="300"/>
      <c r="C7" s="299" t="s">
        <v>801</v>
      </c>
      <c r="D7" s="299"/>
      <c r="E7" s="299"/>
      <c r="F7" s="299"/>
      <c r="G7" s="299"/>
      <c r="H7" s="299"/>
      <c r="I7" s="299"/>
      <c r="J7" s="299"/>
      <c r="K7" s="297"/>
    </row>
    <row r="8" s="1" customFormat="1" ht="12.75" customHeight="1">
      <c r="B8" s="300"/>
      <c r="C8" s="299"/>
      <c r="D8" s="299"/>
      <c r="E8" s="299"/>
      <c r="F8" s="299"/>
      <c r="G8" s="299"/>
      <c r="H8" s="299"/>
      <c r="I8" s="299"/>
      <c r="J8" s="299"/>
      <c r="K8" s="297"/>
    </row>
    <row r="9" s="1" customFormat="1" ht="15" customHeight="1">
      <c r="B9" s="300"/>
      <c r="C9" s="299" t="s">
        <v>802</v>
      </c>
      <c r="D9" s="299"/>
      <c r="E9" s="299"/>
      <c r="F9" s="299"/>
      <c r="G9" s="299"/>
      <c r="H9" s="299"/>
      <c r="I9" s="299"/>
      <c r="J9" s="299"/>
      <c r="K9" s="297"/>
    </row>
    <row r="10" s="1" customFormat="1" ht="15" customHeight="1">
      <c r="B10" s="300"/>
      <c r="C10" s="299"/>
      <c r="D10" s="299" t="s">
        <v>803</v>
      </c>
      <c r="E10" s="299"/>
      <c r="F10" s="299"/>
      <c r="G10" s="299"/>
      <c r="H10" s="299"/>
      <c r="I10" s="299"/>
      <c r="J10" s="299"/>
      <c r="K10" s="297"/>
    </row>
    <row r="11" s="1" customFormat="1" ht="15" customHeight="1">
      <c r="B11" s="300"/>
      <c r="C11" s="301"/>
      <c r="D11" s="299" t="s">
        <v>804</v>
      </c>
      <c r="E11" s="299"/>
      <c r="F11" s="299"/>
      <c r="G11" s="299"/>
      <c r="H11" s="299"/>
      <c r="I11" s="299"/>
      <c r="J11" s="299"/>
      <c r="K11" s="297"/>
    </row>
    <row r="12" s="1" customFormat="1" ht="15" customHeight="1">
      <c r="B12" s="300"/>
      <c r="C12" s="301"/>
      <c r="D12" s="299"/>
      <c r="E12" s="299"/>
      <c r="F12" s="299"/>
      <c r="G12" s="299"/>
      <c r="H12" s="299"/>
      <c r="I12" s="299"/>
      <c r="J12" s="299"/>
      <c r="K12" s="297"/>
    </row>
    <row r="13" s="1" customFormat="1" ht="15" customHeight="1">
      <c r="B13" s="300"/>
      <c r="C13" s="301"/>
      <c r="D13" s="302" t="s">
        <v>805</v>
      </c>
      <c r="E13" s="299"/>
      <c r="F13" s="299"/>
      <c r="G13" s="299"/>
      <c r="H13" s="299"/>
      <c r="I13" s="299"/>
      <c r="J13" s="299"/>
      <c r="K13" s="297"/>
    </row>
    <row r="14" s="1" customFormat="1" ht="12.75" customHeight="1">
      <c r="B14" s="300"/>
      <c r="C14" s="301"/>
      <c r="D14" s="301"/>
      <c r="E14" s="301"/>
      <c r="F14" s="301"/>
      <c r="G14" s="301"/>
      <c r="H14" s="301"/>
      <c r="I14" s="301"/>
      <c r="J14" s="301"/>
      <c r="K14" s="297"/>
    </row>
    <row r="15" s="1" customFormat="1" ht="15" customHeight="1">
      <c r="B15" s="300"/>
      <c r="C15" s="301"/>
      <c r="D15" s="299" t="s">
        <v>806</v>
      </c>
      <c r="E15" s="299"/>
      <c r="F15" s="299"/>
      <c r="G15" s="299"/>
      <c r="H15" s="299"/>
      <c r="I15" s="299"/>
      <c r="J15" s="299"/>
      <c r="K15" s="297"/>
    </row>
    <row r="16" s="1" customFormat="1" ht="15" customHeight="1">
      <c r="B16" s="300"/>
      <c r="C16" s="301"/>
      <c r="D16" s="299" t="s">
        <v>807</v>
      </c>
      <c r="E16" s="299"/>
      <c r="F16" s="299"/>
      <c r="G16" s="299"/>
      <c r="H16" s="299"/>
      <c r="I16" s="299"/>
      <c r="J16" s="299"/>
      <c r="K16" s="297"/>
    </row>
    <row r="17" s="1" customFormat="1" ht="15" customHeight="1">
      <c r="B17" s="300"/>
      <c r="C17" s="301"/>
      <c r="D17" s="299" t="s">
        <v>808</v>
      </c>
      <c r="E17" s="299"/>
      <c r="F17" s="299"/>
      <c r="G17" s="299"/>
      <c r="H17" s="299"/>
      <c r="I17" s="299"/>
      <c r="J17" s="299"/>
      <c r="K17" s="297"/>
    </row>
    <row r="18" s="1" customFormat="1" ht="15" customHeight="1">
      <c r="B18" s="300"/>
      <c r="C18" s="301"/>
      <c r="D18" s="301"/>
      <c r="E18" s="303" t="s">
        <v>77</v>
      </c>
      <c r="F18" s="299" t="s">
        <v>809</v>
      </c>
      <c r="G18" s="299"/>
      <c r="H18" s="299"/>
      <c r="I18" s="299"/>
      <c r="J18" s="299"/>
      <c r="K18" s="297"/>
    </row>
    <row r="19" s="1" customFormat="1" ht="15" customHeight="1">
      <c r="B19" s="300"/>
      <c r="C19" s="301"/>
      <c r="D19" s="301"/>
      <c r="E19" s="303" t="s">
        <v>810</v>
      </c>
      <c r="F19" s="299" t="s">
        <v>811</v>
      </c>
      <c r="G19" s="299"/>
      <c r="H19" s="299"/>
      <c r="I19" s="299"/>
      <c r="J19" s="299"/>
      <c r="K19" s="297"/>
    </row>
    <row r="20" s="1" customFormat="1" ht="15" customHeight="1">
      <c r="B20" s="300"/>
      <c r="C20" s="301"/>
      <c r="D20" s="301"/>
      <c r="E20" s="303" t="s">
        <v>812</v>
      </c>
      <c r="F20" s="299" t="s">
        <v>813</v>
      </c>
      <c r="G20" s="299"/>
      <c r="H20" s="299"/>
      <c r="I20" s="299"/>
      <c r="J20" s="299"/>
      <c r="K20" s="297"/>
    </row>
    <row r="21" s="1" customFormat="1" ht="15" customHeight="1">
      <c r="B21" s="300"/>
      <c r="C21" s="301"/>
      <c r="D21" s="301"/>
      <c r="E21" s="303" t="s">
        <v>814</v>
      </c>
      <c r="F21" s="299" t="s">
        <v>815</v>
      </c>
      <c r="G21" s="299"/>
      <c r="H21" s="299"/>
      <c r="I21" s="299"/>
      <c r="J21" s="299"/>
      <c r="K21" s="297"/>
    </row>
    <row r="22" s="1" customFormat="1" ht="15" customHeight="1">
      <c r="B22" s="300"/>
      <c r="C22" s="301"/>
      <c r="D22" s="301"/>
      <c r="E22" s="303" t="s">
        <v>816</v>
      </c>
      <c r="F22" s="299" t="s">
        <v>817</v>
      </c>
      <c r="G22" s="299"/>
      <c r="H22" s="299"/>
      <c r="I22" s="299"/>
      <c r="J22" s="299"/>
      <c r="K22" s="297"/>
    </row>
    <row r="23" s="1" customFormat="1" ht="15" customHeight="1">
      <c r="B23" s="300"/>
      <c r="C23" s="301"/>
      <c r="D23" s="301"/>
      <c r="E23" s="303" t="s">
        <v>818</v>
      </c>
      <c r="F23" s="299" t="s">
        <v>819</v>
      </c>
      <c r="G23" s="299"/>
      <c r="H23" s="299"/>
      <c r="I23" s="299"/>
      <c r="J23" s="299"/>
      <c r="K23" s="297"/>
    </row>
    <row r="24" s="1" customFormat="1" ht="12.75" customHeight="1">
      <c r="B24" s="300"/>
      <c r="C24" s="301"/>
      <c r="D24" s="301"/>
      <c r="E24" s="301"/>
      <c r="F24" s="301"/>
      <c r="G24" s="301"/>
      <c r="H24" s="301"/>
      <c r="I24" s="301"/>
      <c r="J24" s="301"/>
      <c r="K24" s="297"/>
    </row>
    <row r="25" s="1" customFormat="1" ht="15" customHeight="1">
      <c r="B25" s="300"/>
      <c r="C25" s="299" t="s">
        <v>820</v>
      </c>
      <c r="D25" s="299"/>
      <c r="E25" s="299"/>
      <c r="F25" s="299"/>
      <c r="G25" s="299"/>
      <c r="H25" s="299"/>
      <c r="I25" s="299"/>
      <c r="J25" s="299"/>
      <c r="K25" s="297"/>
    </row>
    <row r="26" s="1" customFormat="1" ht="15" customHeight="1">
      <c r="B26" s="300"/>
      <c r="C26" s="299" t="s">
        <v>821</v>
      </c>
      <c r="D26" s="299"/>
      <c r="E26" s="299"/>
      <c r="F26" s="299"/>
      <c r="G26" s="299"/>
      <c r="H26" s="299"/>
      <c r="I26" s="299"/>
      <c r="J26" s="299"/>
      <c r="K26" s="297"/>
    </row>
    <row r="27" s="1" customFormat="1" ht="15" customHeight="1">
      <c r="B27" s="300"/>
      <c r="C27" s="299"/>
      <c r="D27" s="299" t="s">
        <v>822</v>
      </c>
      <c r="E27" s="299"/>
      <c r="F27" s="299"/>
      <c r="G27" s="299"/>
      <c r="H27" s="299"/>
      <c r="I27" s="299"/>
      <c r="J27" s="299"/>
      <c r="K27" s="297"/>
    </row>
    <row r="28" s="1" customFormat="1" ht="15" customHeight="1">
      <c r="B28" s="300"/>
      <c r="C28" s="301"/>
      <c r="D28" s="299" t="s">
        <v>823</v>
      </c>
      <c r="E28" s="299"/>
      <c r="F28" s="299"/>
      <c r="G28" s="299"/>
      <c r="H28" s="299"/>
      <c r="I28" s="299"/>
      <c r="J28" s="299"/>
      <c r="K28" s="297"/>
    </row>
    <row r="29" s="1" customFormat="1" ht="12.75" customHeight="1">
      <c r="B29" s="300"/>
      <c r="C29" s="301"/>
      <c r="D29" s="301"/>
      <c r="E29" s="301"/>
      <c r="F29" s="301"/>
      <c r="G29" s="301"/>
      <c r="H29" s="301"/>
      <c r="I29" s="301"/>
      <c r="J29" s="301"/>
      <c r="K29" s="297"/>
    </row>
    <row r="30" s="1" customFormat="1" ht="15" customHeight="1">
      <c r="B30" s="300"/>
      <c r="C30" s="301"/>
      <c r="D30" s="299" t="s">
        <v>824</v>
      </c>
      <c r="E30" s="299"/>
      <c r="F30" s="299"/>
      <c r="G30" s="299"/>
      <c r="H30" s="299"/>
      <c r="I30" s="299"/>
      <c r="J30" s="299"/>
      <c r="K30" s="297"/>
    </row>
    <row r="31" s="1" customFormat="1" ht="15" customHeight="1">
      <c r="B31" s="300"/>
      <c r="C31" s="301"/>
      <c r="D31" s="299" t="s">
        <v>825</v>
      </c>
      <c r="E31" s="299"/>
      <c r="F31" s="299"/>
      <c r="G31" s="299"/>
      <c r="H31" s="299"/>
      <c r="I31" s="299"/>
      <c r="J31" s="299"/>
      <c r="K31" s="297"/>
    </row>
    <row r="32" s="1" customFormat="1" ht="12.75" customHeight="1">
      <c r="B32" s="300"/>
      <c r="C32" s="301"/>
      <c r="D32" s="301"/>
      <c r="E32" s="301"/>
      <c r="F32" s="301"/>
      <c r="G32" s="301"/>
      <c r="H32" s="301"/>
      <c r="I32" s="301"/>
      <c r="J32" s="301"/>
      <c r="K32" s="297"/>
    </row>
    <row r="33" s="1" customFormat="1" ht="15" customHeight="1">
      <c r="B33" s="300"/>
      <c r="C33" s="301"/>
      <c r="D33" s="299" t="s">
        <v>826</v>
      </c>
      <c r="E33" s="299"/>
      <c r="F33" s="299"/>
      <c r="G33" s="299"/>
      <c r="H33" s="299"/>
      <c r="I33" s="299"/>
      <c r="J33" s="299"/>
      <c r="K33" s="297"/>
    </row>
    <row r="34" s="1" customFormat="1" ht="15" customHeight="1">
      <c r="B34" s="300"/>
      <c r="C34" s="301"/>
      <c r="D34" s="299" t="s">
        <v>827</v>
      </c>
      <c r="E34" s="299"/>
      <c r="F34" s="299"/>
      <c r="G34" s="299"/>
      <c r="H34" s="299"/>
      <c r="I34" s="299"/>
      <c r="J34" s="299"/>
      <c r="K34" s="297"/>
    </row>
    <row r="35" s="1" customFormat="1" ht="15" customHeight="1">
      <c r="B35" s="300"/>
      <c r="C35" s="301"/>
      <c r="D35" s="299" t="s">
        <v>828</v>
      </c>
      <c r="E35" s="299"/>
      <c r="F35" s="299"/>
      <c r="G35" s="299"/>
      <c r="H35" s="299"/>
      <c r="I35" s="299"/>
      <c r="J35" s="299"/>
      <c r="K35" s="297"/>
    </row>
    <row r="36" s="1" customFormat="1" ht="15" customHeight="1">
      <c r="B36" s="300"/>
      <c r="C36" s="301"/>
      <c r="D36" s="299"/>
      <c r="E36" s="302" t="s">
        <v>102</v>
      </c>
      <c r="F36" s="299"/>
      <c r="G36" s="299" t="s">
        <v>829</v>
      </c>
      <c r="H36" s="299"/>
      <c r="I36" s="299"/>
      <c r="J36" s="299"/>
      <c r="K36" s="297"/>
    </row>
    <row r="37" s="1" customFormat="1" ht="30.75" customHeight="1">
      <c r="B37" s="300"/>
      <c r="C37" s="301"/>
      <c r="D37" s="299"/>
      <c r="E37" s="302" t="s">
        <v>830</v>
      </c>
      <c r="F37" s="299"/>
      <c r="G37" s="299" t="s">
        <v>831</v>
      </c>
      <c r="H37" s="299"/>
      <c r="I37" s="299"/>
      <c r="J37" s="299"/>
      <c r="K37" s="297"/>
    </row>
    <row r="38" s="1" customFormat="1" ht="15" customHeight="1">
      <c r="B38" s="300"/>
      <c r="C38" s="301"/>
      <c r="D38" s="299"/>
      <c r="E38" s="302" t="s">
        <v>51</v>
      </c>
      <c r="F38" s="299"/>
      <c r="G38" s="299" t="s">
        <v>832</v>
      </c>
      <c r="H38" s="299"/>
      <c r="I38" s="299"/>
      <c r="J38" s="299"/>
      <c r="K38" s="297"/>
    </row>
    <row r="39" s="1" customFormat="1" ht="15" customHeight="1">
      <c r="B39" s="300"/>
      <c r="C39" s="301"/>
      <c r="D39" s="299"/>
      <c r="E39" s="302" t="s">
        <v>52</v>
      </c>
      <c r="F39" s="299"/>
      <c r="G39" s="299" t="s">
        <v>833</v>
      </c>
      <c r="H39" s="299"/>
      <c r="I39" s="299"/>
      <c r="J39" s="299"/>
      <c r="K39" s="297"/>
    </row>
    <row r="40" s="1" customFormat="1" ht="15" customHeight="1">
      <c r="B40" s="300"/>
      <c r="C40" s="301"/>
      <c r="D40" s="299"/>
      <c r="E40" s="302" t="s">
        <v>103</v>
      </c>
      <c r="F40" s="299"/>
      <c r="G40" s="299" t="s">
        <v>834</v>
      </c>
      <c r="H40" s="299"/>
      <c r="I40" s="299"/>
      <c r="J40" s="299"/>
      <c r="K40" s="297"/>
    </row>
    <row r="41" s="1" customFormat="1" ht="15" customHeight="1">
      <c r="B41" s="300"/>
      <c r="C41" s="301"/>
      <c r="D41" s="299"/>
      <c r="E41" s="302" t="s">
        <v>104</v>
      </c>
      <c r="F41" s="299"/>
      <c r="G41" s="299" t="s">
        <v>835</v>
      </c>
      <c r="H41" s="299"/>
      <c r="I41" s="299"/>
      <c r="J41" s="299"/>
      <c r="K41" s="297"/>
    </row>
    <row r="42" s="1" customFormat="1" ht="15" customHeight="1">
      <c r="B42" s="300"/>
      <c r="C42" s="301"/>
      <c r="D42" s="299"/>
      <c r="E42" s="302" t="s">
        <v>836</v>
      </c>
      <c r="F42" s="299"/>
      <c r="G42" s="299" t="s">
        <v>837</v>
      </c>
      <c r="H42" s="299"/>
      <c r="I42" s="299"/>
      <c r="J42" s="299"/>
      <c r="K42" s="297"/>
    </row>
    <row r="43" s="1" customFormat="1" ht="15" customHeight="1">
      <c r="B43" s="300"/>
      <c r="C43" s="301"/>
      <c r="D43" s="299"/>
      <c r="E43" s="302"/>
      <c r="F43" s="299"/>
      <c r="G43" s="299" t="s">
        <v>838</v>
      </c>
      <c r="H43" s="299"/>
      <c r="I43" s="299"/>
      <c r="J43" s="299"/>
      <c r="K43" s="297"/>
    </row>
    <row r="44" s="1" customFormat="1" ht="15" customHeight="1">
      <c r="B44" s="300"/>
      <c r="C44" s="301"/>
      <c r="D44" s="299"/>
      <c r="E44" s="302" t="s">
        <v>839</v>
      </c>
      <c r="F44" s="299"/>
      <c r="G44" s="299" t="s">
        <v>840</v>
      </c>
      <c r="H44" s="299"/>
      <c r="I44" s="299"/>
      <c r="J44" s="299"/>
      <c r="K44" s="297"/>
    </row>
    <row r="45" s="1" customFormat="1" ht="15" customHeight="1">
      <c r="B45" s="300"/>
      <c r="C45" s="301"/>
      <c r="D45" s="299"/>
      <c r="E45" s="302" t="s">
        <v>106</v>
      </c>
      <c r="F45" s="299"/>
      <c r="G45" s="299" t="s">
        <v>841</v>
      </c>
      <c r="H45" s="299"/>
      <c r="I45" s="299"/>
      <c r="J45" s="299"/>
      <c r="K45" s="297"/>
    </row>
    <row r="46" s="1" customFormat="1" ht="12.75" customHeight="1">
      <c r="B46" s="300"/>
      <c r="C46" s="301"/>
      <c r="D46" s="299"/>
      <c r="E46" s="299"/>
      <c r="F46" s="299"/>
      <c r="G46" s="299"/>
      <c r="H46" s="299"/>
      <c r="I46" s="299"/>
      <c r="J46" s="299"/>
      <c r="K46" s="297"/>
    </row>
    <row r="47" s="1" customFormat="1" ht="15" customHeight="1">
      <c r="B47" s="300"/>
      <c r="C47" s="301"/>
      <c r="D47" s="299" t="s">
        <v>842</v>
      </c>
      <c r="E47" s="299"/>
      <c r="F47" s="299"/>
      <c r="G47" s="299"/>
      <c r="H47" s="299"/>
      <c r="I47" s="299"/>
      <c r="J47" s="299"/>
      <c r="K47" s="297"/>
    </row>
    <row r="48" s="1" customFormat="1" ht="15" customHeight="1">
      <c r="B48" s="300"/>
      <c r="C48" s="301"/>
      <c r="D48" s="301"/>
      <c r="E48" s="299" t="s">
        <v>843</v>
      </c>
      <c r="F48" s="299"/>
      <c r="G48" s="299"/>
      <c r="H48" s="299"/>
      <c r="I48" s="299"/>
      <c r="J48" s="299"/>
      <c r="K48" s="297"/>
    </row>
    <row r="49" s="1" customFormat="1" ht="15" customHeight="1">
      <c r="B49" s="300"/>
      <c r="C49" s="301"/>
      <c r="D49" s="301"/>
      <c r="E49" s="299" t="s">
        <v>844</v>
      </c>
      <c r="F49" s="299"/>
      <c r="G49" s="299"/>
      <c r="H49" s="299"/>
      <c r="I49" s="299"/>
      <c r="J49" s="299"/>
      <c r="K49" s="297"/>
    </row>
    <row r="50" s="1" customFormat="1" ht="15" customHeight="1">
      <c r="B50" s="300"/>
      <c r="C50" s="301"/>
      <c r="D50" s="301"/>
      <c r="E50" s="299" t="s">
        <v>845</v>
      </c>
      <c r="F50" s="299"/>
      <c r="G50" s="299"/>
      <c r="H50" s="299"/>
      <c r="I50" s="299"/>
      <c r="J50" s="299"/>
      <c r="K50" s="297"/>
    </row>
    <row r="51" s="1" customFormat="1" ht="15" customHeight="1">
      <c r="B51" s="300"/>
      <c r="C51" s="301"/>
      <c r="D51" s="299" t="s">
        <v>846</v>
      </c>
      <c r="E51" s="299"/>
      <c r="F51" s="299"/>
      <c r="G51" s="299"/>
      <c r="H51" s="299"/>
      <c r="I51" s="299"/>
      <c r="J51" s="299"/>
      <c r="K51" s="297"/>
    </row>
    <row r="52" s="1" customFormat="1" ht="25.5" customHeight="1">
      <c r="B52" s="295"/>
      <c r="C52" s="296" t="s">
        <v>847</v>
      </c>
      <c r="D52" s="296"/>
      <c r="E52" s="296"/>
      <c r="F52" s="296"/>
      <c r="G52" s="296"/>
      <c r="H52" s="296"/>
      <c r="I52" s="296"/>
      <c r="J52" s="296"/>
      <c r="K52" s="297"/>
    </row>
    <row r="53" s="1" customFormat="1" ht="5.25" customHeight="1">
      <c r="B53" s="295"/>
      <c r="C53" s="298"/>
      <c r="D53" s="298"/>
      <c r="E53" s="298"/>
      <c r="F53" s="298"/>
      <c r="G53" s="298"/>
      <c r="H53" s="298"/>
      <c r="I53" s="298"/>
      <c r="J53" s="298"/>
      <c r="K53" s="297"/>
    </row>
    <row r="54" s="1" customFormat="1" ht="15" customHeight="1">
      <c r="B54" s="295"/>
      <c r="C54" s="299" t="s">
        <v>848</v>
      </c>
      <c r="D54" s="299"/>
      <c r="E54" s="299"/>
      <c r="F54" s="299"/>
      <c r="G54" s="299"/>
      <c r="H54" s="299"/>
      <c r="I54" s="299"/>
      <c r="J54" s="299"/>
      <c r="K54" s="297"/>
    </row>
    <row r="55" s="1" customFormat="1" ht="15" customHeight="1">
      <c r="B55" s="295"/>
      <c r="C55" s="299" t="s">
        <v>849</v>
      </c>
      <c r="D55" s="299"/>
      <c r="E55" s="299"/>
      <c r="F55" s="299"/>
      <c r="G55" s="299"/>
      <c r="H55" s="299"/>
      <c r="I55" s="299"/>
      <c r="J55" s="299"/>
      <c r="K55" s="297"/>
    </row>
    <row r="56" s="1" customFormat="1" ht="12.75" customHeight="1">
      <c r="B56" s="295"/>
      <c r="C56" s="299"/>
      <c r="D56" s="299"/>
      <c r="E56" s="299"/>
      <c r="F56" s="299"/>
      <c r="G56" s="299"/>
      <c r="H56" s="299"/>
      <c r="I56" s="299"/>
      <c r="J56" s="299"/>
      <c r="K56" s="297"/>
    </row>
    <row r="57" s="1" customFormat="1" ht="15" customHeight="1">
      <c r="B57" s="295"/>
      <c r="C57" s="299" t="s">
        <v>850</v>
      </c>
      <c r="D57" s="299"/>
      <c r="E57" s="299"/>
      <c r="F57" s="299"/>
      <c r="G57" s="299"/>
      <c r="H57" s="299"/>
      <c r="I57" s="299"/>
      <c r="J57" s="299"/>
      <c r="K57" s="297"/>
    </row>
    <row r="58" s="1" customFormat="1" ht="15" customHeight="1">
      <c r="B58" s="295"/>
      <c r="C58" s="301"/>
      <c r="D58" s="299" t="s">
        <v>851</v>
      </c>
      <c r="E58" s="299"/>
      <c r="F58" s="299"/>
      <c r="G58" s="299"/>
      <c r="H58" s="299"/>
      <c r="I58" s="299"/>
      <c r="J58" s="299"/>
      <c r="K58" s="297"/>
    </row>
    <row r="59" s="1" customFormat="1" ht="15" customHeight="1">
      <c r="B59" s="295"/>
      <c r="C59" s="301"/>
      <c r="D59" s="299" t="s">
        <v>852</v>
      </c>
      <c r="E59" s="299"/>
      <c r="F59" s="299"/>
      <c r="G59" s="299"/>
      <c r="H59" s="299"/>
      <c r="I59" s="299"/>
      <c r="J59" s="299"/>
      <c r="K59" s="297"/>
    </row>
    <row r="60" s="1" customFormat="1" ht="15" customHeight="1">
      <c r="B60" s="295"/>
      <c r="C60" s="301"/>
      <c r="D60" s="299" t="s">
        <v>853</v>
      </c>
      <c r="E60" s="299"/>
      <c r="F60" s="299"/>
      <c r="G60" s="299"/>
      <c r="H60" s="299"/>
      <c r="I60" s="299"/>
      <c r="J60" s="299"/>
      <c r="K60" s="297"/>
    </row>
    <row r="61" s="1" customFormat="1" ht="15" customHeight="1">
      <c r="B61" s="295"/>
      <c r="C61" s="301"/>
      <c r="D61" s="299" t="s">
        <v>854</v>
      </c>
      <c r="E61" s="299"/>
      <c r="F61" s="299"/>
      <c r="G61" s="299"/>
      <c r="H61" s="299"/>
      <c r="I61" s="299"/>
      <c r="J61" s="299"/>
      <c r="K61" s="297"/>
    </row>
    <row r="62" s="1" customFormat="1" ht="15" customHeight="1">
      <c r="B62" s="295"/>
      <c r="C62" s="301"/>
      <c r="D62" s="304" t="s">
        <v>855</v>
      </c>
      <c r="E62" s="304"/>
      <c r="F62" s="304"/>
      <c r="G62" s="304"/>
      <c r="H62" s="304"/>
      <c r="I62" s="304"/>
      <c r="J62" s="304"/>
      <c r="K62" s="297"/>
    </row>
    <row r="63" s="1" customFormat="1" ht="15" customHeight="1">
      <c r="B63" s="295"/>
      <c r="C63" s="301"/>
      <c r="D63" s="299" t="s">
        <v>856</v>
      </c>
      <c r="E63" s="299"/>
      <c r="F63" s="299"/>
      <c r="G63" s="299"/>
      <c r="H63" s="299"/>
      <c r="I63" s="299"/>
      <c r="J63" s="299"/>
      <c r="K63" s="297"/>
    </row>
    <row r="64" s="1" customFormat="1" ht="12.75" customHeight="1">
      <c r="B64" s="295"/>
      <c r="C64" s="301"/>
      <c r="D64" s="301"/>
      <c r="E64" s="305"/>
      <c r="F64" s="301"/>
      <c r="G64" s="301"/>
      <c r="H64" s="301"/>
      <c r="I64" s="301"/>
      <c r="J64" s="301"/>
      <c r="K64" s="297"/>
    </row>
    <row r="65" s="1" customFormat="1" ht="15" customHeight="1">
      <c r="B65" s="295"/>
      <c r="C65" s="301"/>
      <c r="D65" s="299" t="s">
        <v>857</v>
      </c>
      <c r="E65" s="299"/>
      <c r="F65" s="299"/>
      <c r="G65" s="299"/>
      <c r="H65" s="299"/>
      <c r="I65" s="299"/>
      <c r="J65" s="299"/>
      <c r="K65" s="297"/>
    </row>
    <row r="66" s="1" customFormat="1" ht="15" customHeight="1">
      <c r="B66" s="295"/>
      <c r="C66" s="301"/>
      <c r="D66" s="304" t="s">
        <v>858</v>
      </c>
      <c r="E66" s="304"/>
      <c r="F66" s="304"/>
      <c r="G66" s="304"/>
      <c r="H66" s="304"/>
      <c r="I66" s="304"/>
      <c r="J66" s="304"/>
      <c r="K66" s="297"/>
    </row>
    <row r="67" s="1" customFormat="1" ht="15" customHeight="1">
      <c r="B67" s="295"/>
      <c r="C67" s="301"/>
      <c r="D67" s="299" t="s">
        <v>859</v>
      </c>
      <c r="E67" s="299"/>
      <c r="F67" s="299"/>
      <c r="G67" s="299"/>
      <c r="H67" s="299"/>
      <c r="I67" s="299"/>
      <c r="J67" s="299"/>
      <c r="K67" s="297"/>
    </row>
    <row r="68" s="1" customFormat="1" ht="15" customHeight="1">
      <c r="B68" s="295"/>
      <c r="C68" s="301"/>
      <c r="D68" s="299" t="s">
        <v>860</v>
      </c>
      <c r="E68" s="299"/>
      <c r="F68" s="299"/>
      <c r="G68" s="299"/>
      <c r="H68" s="299"/>
      <c r="I68" s="299"/>
      <c r="J68" s="299"/>
      <c r="K68" s="297"/>
    </row>
    <row r="69" s="1" customFormat="1" ht="15" customHeight="1">
      <c r="B69" s="295"/>
      <c r="C69" s="301"/>
      <c r="D69" s="299" t="s">
        <v>861</v>
      </c>
      <c r="E69" s="299"/>
      <c r="F69" s="299"/>
      <c r="G69" s="299"/>
      <c r="H69" s="299"/>
      <c r="I69" s="299"/>
      <c r="J69" s="299"/>
      <c r="K69" s="297"/>
    </row>
    <row r="70" s="1" customFormat="1" ht="15" customHeight="1">
      <c r="B70" s="295"/>
      <c r="C70" s="301"/>
      <c r="D70" s="299" t="s">
        <v>862</v>
      </c>
      <c r="E70" s="299"/>
      <c r="F70" s="299"/>
      <c r="G70" s="299"/>
      <c r="H70" s="299"/>
      <c r="I70" s="299"/>
      <c r="J70" s="299"/>
      <c r="K70" s="297"/>
    </row>
    <row r="71" s="1" customFormat="1" ht="12.75" customHeight="1">
      <c r="B71" s="306"/>
      <c r="C71" s="307"/>
      <c r="D71" s="307"/>
      <c r="E71" s="307"/>
      <c r="F71" s="307"/>
      <c r="G71" s="307"/>
      <c r="H71" s="307"/>
      <c r="I71" s="307"/>
      <c r="J71" s="307"/>
      <c r="K71" s="308"/>
    </row>
    <row r="72" s="1" customFormat="1" ht="18.75" customHeight="1">
      <c r="B72" s="309"/>
      <c r="C72" s="309"/>
      <c r="D72" s="309"/>
      <c r="E72" s="309"/>
      <c r="F72" s="309"/>
      <c r="G72" s="309"/>
      <c r="H72" s="309"/>
      <c r="I72" s="309"/>
      <c r="J72" s="309"/>
      <c r="K72" s="310"/>
    </row>
    <row r="73" s="1" customFormat="1" ht="18.75" customHeight="1">
      <c r="B73" s="310"/>
      <c r="C73" s="310"/>
      <c r="D73" s="310"/>
      <c r="E73" s="310"/>
      <c r="F73" s="310"/>
      <c r="G73" s="310"/>
      <c r="H73" s="310"/>
      <c r="I73" s="310"/>
      <c r="J73" s="310"/>
      <c r="K73" s="310"/>
    </row>
    <row r="74" s="1" customFormat="1" ht="7.5" customHeight="1">
      <c r="B74" s="311"/>
      <c r="C74" s="312"/>
      <c r="D74" s="312"/>
      <c r="E74" s="312"/>
      <c r="F74" s="312"/>
      <c r="G74" s="312"/>
      <c r="H74" s="312"/>
      <c r="I74" s="312"/>
      <c r="J74" s="312"/>
      <c r="K74" s="313"/>
    </row>
    <row r="75" s="1" customFormat="1" ht="45" customHeight="1">
      <c r="B75" s="314"/>
      <c r="C75" s="315" t="s">
        <v>863</v>
      </c>
      <c r="D75" s="315"/>
      <c r="E75" s="315"/>
      <c r="F75" s="315"/>
      <c r="G75" s="315"/>
      <c r="H75" s="315"/>
      <c r="I75" s="315"/>
      <c r="J75" s="315"/>
      <c r="K75" s="316"/>
    </row>
    <row r="76" s="1" customFormat="1" ht="17.25" customHeight="1">
      <c r="B76" s="314"/>
      <c r="C76" s="317" t="s">
        <v>864</v>
      </c>
      <c r="D76" s="317"/>
      <c r="E76" s="317"/>
      <c r="F76" s="317" t="s">
        <v>865</v>
      </c>
      <c r="G76" s="318"/>
      <c r="H76" s="317" t="s">
        <v>52</v>
      </c>
      <c r="I76" s="317" t="s">
        <v>55</v>
      </c>
      <c r="J76" s="317" t="s">
        <v>866</v>
      </c>
      <c r="K76" s="316"/>
    </row>
    <row r="77" s="1" customFormat="1" ht="17.25" customHeight="1">
      <c r="B77" s="314"/>
      <c r="C77" s="319" t="s">
        <v>867</v>
      </c>
      <c r="D77" s="319"/>
      <c r="E77" s="319"/>
      <c r="F77" s="320" t="s">
        <v>868</v>
      </c>
      <c r="G77" s="321"/>
      <c r="H77" s="319"/>
      <c r="I77" s="319"/>
      <c r="J77" s="319" t="s">
        <v>869</v>
      </c>
      <c r="K77" s="316"/>
    </row>
    <row r="78" s="1" customFormat="1" ht="5.25" customHeight="1">
      <c r="B78" s="314"/>
      <c r="C78" s="322"/>
      <c r="D78" s="322"/>
      <c r="E78" s="322"/>
      <c r="F78" s="322"/>
      <c r="G78" s="323"/>
      <c r="H78" s="322"/>
      <c r="I78" s="322"/>
      <c r="J78" s="322"/>
      <c r="K78" s="316"/>
    </row>
    <row r="79" s="1" customFormat="1" ht="15" customHeight="1">
      <c r="B79" s="314"/>
      <c r="C79" s="302" t="s">
        <v>51</v>
      </c>
      <c r="D79" s="324"/>
      <c r="E79" s="324"/>
      <c r="F79" s="325" t="s">
        <v>870</v>
      </c>
      <c r="G79" s="326"/>
      <c r="H79" s="302" t="s">
        <v>871</v>
      </c>
      <c r="I79" s="302" t="s">
        <v>872</v>
      </c>
      <c r="J79" s="302">
        <v>20</v>
      </c>
      <c r="K79" s="316"/>
    </row>
    <row r="80" s="1" customFormat="1" ht="15" customHeight="1">
      <c r="B80" s="314"/>
      <c r="C80" s="302" t="s">
        <v>873</v>
      </c>
      <c r="D80" s="302"/>
      <c r="E80" s="302"/>
      <c r="F80" s="325" t="s">
        <v>870</v>
      </c>
      <c r="G80" s="326"/>
      <c r="H80" s="302" t="s">
        <v>874</v>
      </c>
      <c r="I80" s="302" t="s">
        <v>872</v>
      </c>
      <c r="J80" s="302">
        <v>120</v>
      </c>
      <c r="K80" s="316"/>
    </row>
    <row r="81" s="1" customFormat="1" ht="15" customHeight="1">
      <c r="B81" s="327"/>
      <c r="C81" s="302" t="s">
        <v>875</v>
      </c>
      <c r="D81" s="302"/>
      <c r="E81" s="302"/>
      <c r="F81" s="325" t="s">
        <v>876</v>
      </c>
      <c r="G81" s="326"/>
      <c r="H81" s="302" t="s">
        <v>877</v>
      </c>
      <c r="I81" s="302" t="s">
        <v>872</v>
      </c>
      <c r="J81" s="302">
        <v>50</v>
      </c>
      <c r="K81" s="316"/>
    </row>
    <row r="82" s="1" customFormat="1" ht="15" customHeight="1">
      <c r="B82" s="327"/>
      <c r="C82" s="302" t="s">
        <v>878</v>
      </c>
      <c r="D82" s="302"/>
      <c r="E82" s="302"/>
      <c r="F82" s="325" t="s">
        <v>870</v>
      </c>
      <c r="G82" s="326"/>
      <c r="H82" s="302" t="s">
        <v>879</v>
      </c>
      <c r="I82" s="302" t="s">
        <v>880</v>
      </c>
      <c r="J82" s="302"/>
      <c r="K82" s="316"/>
    </row>
    <row r="83" s="1" customFormat="1" ht="15" customHeight="1">
      <c r="B83" s="327"/>
      <c r="C83" s="328" t="s">
        <v>881</v>
      </c>
      <c r="D83" s="328"/>
      <c r="E83" s="328"/>
      <c r="F83" s="329" t="s">
        <v>876</v>
      </c>
      <c r="G83" s="328"/>
      <c r="H83" s="328" t="s">
        <v>882</v>
      </c>
      <c r="I83" s="328" t="s">
        <v>872</v>
      </c>
      <c r="J83" s="328">
        <v>15</v>
      </c>
      <c r="K83" s="316"/>
    </row>
    <row r="84" s="1" customFormat="1" ht="15" customHeight="1">
      <c r="B84" s="327"/>
      <c r="C84" s="328" t="s">
        <v>883</v>
      </c>
      <c r="D84" s="328"/>
      <c r="E84" s="328"/>
      <c r="F84" s="329" t="s">
        <v>876</v>
      </c>
      <c r="G84" s="328"/>
      <c r="H84" s="328" t="s">
        <v>884</v>
      </c>
      <c r="I84" s="328" t="s">
        <v>872</v>
      </c>
      <c r="J84" s="328">
        <v>15</v>
      </c>
      <c r="K84" s="316"/>
    </row>
    <row r="85" s="1" customFormat="1" ht="15" customHeight="1">
      <c r="B85" s="327"/>
      <c r="C85" s="328" t="s">
        <v>885</v>
      </c>
      <c r="D85" s="328"/>
      <c r="E85" s="328"/>
      <c r="F85" s="329" t="s">
        <v>876</v>
      </c>
      <c r="G85" s="328"/>
      <c r="H85" s="328" t="s">
        <v>886</v>
      </c>
      <c r="I85" s="328" t="s">
        <v>872</v>
      </c>
      <c r="J85" s="328">
        <v>20</v>
      </c>
      <c r="K85" s="316"/>
    </row>
    <row r="86" s="1" customFormat="1" ht="15" customHeight="1">
      <c r="B86" s="327"/>
      <c r="C86" s="328" t="s">
        <v>887</v>
      </c>
      <c r="D86" s="328"/>
      <c r="E86" s="328"/>
      <c r="F86" s="329" t="s">
        <v>876</v>
      </c>
      <c r="G86" s="328"/>
      <c r="H86" s="328" t="s">
        <v>888</v>
      </c>
      <c r="I86" s="328" t="s">
        <v>872</v>
      </c>
      <c r="J86" s="328">
        <v>20</v>
      </c>
      <c r="K86" s="316"/>
    </row>
    <row r="87" s="1" customFormat="1" ht="15" customHeight="1">
      <c r="B87" s="327"/>
      <c r="C87" s="302" t="s">
        <v>889</v>
      </c>
      <c r="D87" s="302"/>
      <c r="E87" s="302"/>
      <c r="F87" s="325" t="s">
        <v>876</v>
      </c>
      <c r="G87" s="326"/>
      <c r="H87" s="302" t="s">
        <v>890</v>
      </c>
      <c r="I87" s="302" t="s">
        <v>872</v>
      </c>
      <c r="J87" s="302">
        <v>50</v>
      </c>
      <c r="K87" s="316"/>
    </row>
    <row r="88" s="1" customFormat="1" ht="15" customHeight="1">
      <c r="B88" s="327"/>
      <c r="C88" s="302" t="s">
        <v>891</v>
      </c>
      <c r="D88" s="302"/>
      <c r="E88" s="302"/>
      <c r="F88" s="325" t="s">
        <v>876</v>
      </c>
      <c r="G88" s="326"/>
      <c r="H88" s="302" t="s">
        <v>892</v>
      </c>
      <c r="I88" s="302" t="s">
        <v>872</v>
      </c>
      <c r="J88" s="302">
        <v>20</v>
      </c>
      <c r="K88" s="316"/>
    </row>
    <row r="89" s="1" customFormat="1" ht="15" customHeight="1">
      <c r="B89" s="327"/>
      <c r="C89" s="302" t="s">
        <v>893</v>
      </c>
      <c r="D89" s="302"/>
      <c r="E89" s="302"/>
      <c r="F89" s="325" t="s">
        <v>876</v>
      </c>
      <c r="G89" s="326"/>
      <c r="H89" s="302" t="s">
        <v>894</v>
      </c>
      <c r="I89" s="302" t="s">
        <v>872</v>
      </c>
      <c r="J89" s="302">
        <v>20</v>
      </c>
      <c r="K89" s="316"/>
    </row>
    <row r="90" s="1" customFormat="1" ht="15" customHeight="1">
      <c r="B90" s="327"/>
      <c r="C90" s="302" t="s">
        <v>895</v>
      </c>
      <c r="D90" s="302"/>
      <c r="E90" s="302"/>
      <c r="F90" s="325" t="s">
        <v>876</v>
      </c>
      <c r="G90" s="326"/>
      <c r="H90" s="302" t="s">
        <v>896</v>
      </c>
      <c r="I90" s="302" t="s">
        <v>872</v>
      </c>
      <c r="J90" s="302">
        <v>50</v>
      </c>
      <c r="K90" s="316"/>
    </row>
    <row r="91" s="1" customFormat="1" ht="15" customHeight="1">
      <c r="B91" s="327"/>
      <c r="C91" s="302" t="s">
        <v>897</v>
      </c>
      <c r="D91" s="302"/>
      <c r="E91" s="302"/>
      <c r="F91" s="325" t="s">
        <v>876</v>
      </c>
      <c r="G91" s="326"/>
      <c r="H91" s="302" t="s">
        <v>897</v>
      </c>
      <c r="I91" s="302" t="s">
        <v>872</v>
      </c>
      <c r="J91" s="302">
        <v>50</v>
      </c>
      <c r="K91" s="316"/>
    </row>
    <row r="92" s="1" customFormat="1" ht="15" customHeight="1">
      <c r="B92" s="327"/>
      <c r="C92" s="302" t="s">
        <v>898</v>
      </c>
      <c r="D92" s="302"/>
      <c r="E92" s="302"/>
      <c r="F92" s="325" t="s">
        <v>876</v>
      </c>
      <c r="G92" s="326"/>
      <c r="H92" s="302" t="s">
        <v>899</v>
      </c>
      <c r="I92" s="302" t="s">
        <v>872</v>
      </c>
      <c r="J92" s="302">
        <v>255</v>
      </c>
      <c r="K92" s="316"/>
    </row>
    <row r="93" s="1" customFormat="1" ht="15" customHeight="1">
      <c r="B93" s="327"/>
      <c r="C93" s="302" t="s">
        <v>900</v>
      </c>
      <c r="D93" s="302"/>
      <c r="E93" s="302"/>
      <c r="F93" s="325" t="s">
        <v>870</v>
      </c>
      <c r="G93" s="326"/>
      <c r="H93" s="302" t="s">
        <v>901</v>
      </c>
      <c r="I93" s="302" t="s">
        <v>902</v>
      </c>
      <c r="J93" s="302"/>
      <c r="K93" s="316"/>
    </row>
    <row r="94" s="1" customFormat="1" ht="15" customHeight="1">
      <c r="B94" s="327"/>
      <c r="C94" s="302" t="s">
        <v>903</v>
      </c>
      <c r="D94" s="302"/>
      <c r="E94" s="302"/>
      <c r="F94" s="325" t="s">
        <v>870</v>
      </c>
      <c r="G94" s="326"/>
      <c r="H94" s="302" t="s">
        <v>904</v>
      </c>
      <c r="I94" s="302" t="s">
        <v>905</v>
      </c>
      <c r="J94" s="302"/>
      <c r="K94" s="316"/>
    </row>
    <row r="95" s="1" customFormat="1" ht="15" customHeight="1">
      <c r="B95" s="327"/>
      <c r="C95" s="302" t="s">
        <v>906</v>
      </c>
      <c r="D95" s="302"/>
      <c r="E95" s="302"/>
      <c r="F95" s="325" t="s">
        <v>870</v>
      </c>
      <c r="G95" s="326"/>
      <c r="H95" s="302" t="s">
        <v>906</v>
      </c>
      <c r="I95" s="302" t="s">
        <v>905</v>
      </c>
      <c r="J95" s="302"/>
      <c r="K95" s="316"/>
    </row>
    <row r="96" s="1" customFormat="1" ht="15" customHeight="1">
      <c r="B96" s="327"/>
      <c r="C96" s="302" t="s">
        <v>36</v>
      </c>
      <c r="D96" s="302"/>
      <c r="E96" s="302"/>
      <c r="F96" s="325" t="s">
        <v>870</v>
      </c>
      <c r="G96" s="326"/>
      <c r="H96" s="302" t="s">
        <v>907</v>
      </c>
      <c r="I96" s="302" t="s">
        <v>905</v>
      </c>
      <c r="J96" s="302"/>
      <c r="K96" s="316"/>
    </row>
    <row r="97" s="1" customFormat="1" ht="15" customHeight="1">
      <c r="B97" s="327"/>
      <c r="C97" s="302" t="s">
        <v>46</v>
      </c>
      <c r="D97" s="302"/>
      <c r="E97" s="302"/>
      <c r="F97" s="325" t="s">
        <v>870</v>
      </c>
      <c r="G97" s="326"/>
      <c r="H97" s="302" t="s">
        <v>908</v>
      </c>
      <c r="I97" s="302" t="s">
        <v>905</v>
      </c>
      <c r="J97" s="302"/>
      <c r="K97" s="316"/>
    </row>
    <row r="98" s="1" customFormat="1" ht="15" customHeight="1">
      <c r="B98" s="330"/>
      <c r="C98" s="331"/>
      <c r="D98" s="331"/>
      <c r="E98" s="331"/>
      <c r="F98" s="331"/>
      <c r="G98" s="331"/>
      <c r="H98" s="331"/>
      <c r="I98" s="331"/>
      <c r="J98" s="331"/>
      <c r="K98" s="332"/>
    </row>
    <row r="99" s="1" customFormat="1" ht="18.75" customHeight="1">
      <c r="B99" s="333"/>
      <c r="C99" s="334"/>
      <c r="D99" s="334"/>
      <c r="E99" s="334"/>
      <c r="F99" s="334"/>
      <c r="G99" s="334"/>
      <c r="H99" s="334"/>
      <c r="I99" s="334"/>
      <c r="J99" s="334"/>
      <c r="K99" s="333"/>
    </row>
    <row r="100" s="1" customFormat="1" ht="18.75" customHeight="1">
      <c r="B100" s="310"/>
      <c r="C100" s="310"/>
      <c r="D100" s="310"/>
      <c r="E100" s="310"/>
      <c r="F100" s="310"/>
      <c r="G100" s="310"/>
      <c r="H100" s="310"/>
      <c r="I100" s="310"/>
      <c r="J100" s="310"/>
      <c r="K100" s="310"/>
    </row>
    <row r="101" s="1" customFormat="1" ht="7.5" customHeight="1">
      <c r="B101" s="311"/>
      <c r="C101" s="312"/>
      <c r="D101" s="312"/>
      <c r="E101" s="312"/>
      <c r="F101" s="312"/>
      <c r="G101" s="312"/>
      <c r="H101" s="312"/>
      <c r="I101" s="312"/>
      <c r="J101" s="312"/>
      <c r="K101" s="313"/>
    </row>
    <row r="102" s="1" customFormat="1" ht="45" customHeight="1">
      <c r="B102" s="314"/>
      <c r="C102" s="315" t="s">
        <v>909</v>
      </c>
      <c r="D102" s="315"/>
      <c r="E102" s="315"/>
      <c r="F102" s="315"/>
      <c r="G102" s="315"/>
      <c r="H102" s="315"/>
      <c r="I102" s="315"/>
      <c r="J102" s="315"/>
      <c r="K102" s="316"/>
    </row>
    <row r="103" s="1" customFormat="1" ht="17.25" customHeight="1">
      <c r="B103" s="314"/>
      <c r="C103" s="317" t="s">
        <v>864</v>
      </c>
      <c r="D103" s="317"/>
      <c r="E103" s="317"/>
      <c r="F103" s="317" t="s">
        <v>865</v>
      </c>
      <c r="G103" s="318"/>
      <c r="H103" s="317" t="s">
        <v>52</v>
      </c>
      <c r="I103" s="317" t="s">
        <v>55</v>
      </c>
      <c r="J103" s="317" t="s">
        <v>866</v>
      </c>
      <c r="K103" s="316"/>
    </row>
    <row r="104" s="1" customFormat="1" ht="17.25" customHeight="1">
      <c r="B104" s="314"/>
      <c r="C104" s="319" t="s">
        <v>867</v>
      </c>
      <c r="D104" s="319"/>
      <c r="E104" s="319"/>
      <c r="F104" s="320" t="s">
        <v>868</v>
      </c>
      <c r="G104" s="321"/>
      <c r="H104" s="319"/>
      <c r="I104" s="319"/>
      <c r="J104" s="319" t="s">
        <v>869</v>
      </c>
      <c r="K104" s="316"/>
    </row>
    <row r="105" s="1" customFormat="1" ht="5.25" customHeight="1">
      <c r="B105" s="314"/>
      <c r="C105" s="317"/>
      <c r="D105" s="317"/>
      <c r="E105" s="317"/>
      <c r="F105" s="317"/>
      <c r="G105" s="335"/>
      <c r="H105" s="317"/>
      <c r="I105" s="317"/>
      <c r="J105" s="317"/>
      <c r="K105" s="316"/>
    </row>
    <row r="106" s="1" customFormat="1" ht="15" customHeight="1">
      <c r="B106" s="314"/>
      <c r="C106" s="302" t="s">
        <v>51</v>
      </c>
      <c r="D106" s="324"/>
      <c r="E106" s="324"/>
      <c r="F106" s="325" t="s">
        <v>870</v>
      </c>
      <c r="G106" s="302"/>
      <c r="H106" s="302" t="s">
        <v>910</v>
      </c>
      <c r="I106" s="302" t="s">
        <v>872</v>
      </c>
      <c r="J106" s="302">
        <v>20</v>
      </c>
      <c r="K106" s="316"/>
    </row>
    <row r="107" s="1" customFormat="1" ht="15" customHeight="1">
      <c r="B107" s="314"/>
      <c r="C107" s="302" t="s">
        <v>873</v>
      </c>
      <c r="D107" s="302"/>
      <c r="E107" s="302"/>
      <c r="F107" s="325" t="s">
        <v>870</v>
      </c>
      <c r="G107" s="302"/>
      <c r="H107" s="302" t="s">
        <v>910</v>
      </c>
      <c r="I107" s="302" t="s">
        <v>872</v>
      </c>
      <c r="J107" s="302">
        <v>120</v>
      </c>
      <c r="K107" s="316"/>
    </row>
    <row r="108" s="1" customFormat="1" ht="15" customHeight="1">
      <c r="B108" s="327"/>
      <c r="C108" s="302" t="s">
        <v>875</v>
      </c>
      <c r="D108" s="302"/>
      <c r="E108" s="302"/>
      <c r="F108" s="325" t="s">
        <v>876</v>
      </c>
      <c r="G108" s="302"/>
      <c r="H108" s="302" t="s">
        <v>910</v>
      </c>
      <c r="I108" s="302" t="s">
        <v>872</v>
      </c>
      <c r="J108" s="302">
        <v>50</v>
      </c>
      <c r="K108" s="316"/>
    </row>
    <row r="109" s="1" customFormat="1" ht="15" customHeight="1">
      <c r="B109" s="327"/>
      <c r="C109" s="302" t="s">
        <v>878</v>
      </c>
      <c r="D109" s="302"/>
      <c r="E109" s="302"/>
      <c r="F109" s="325" t="s">
        <v>870</v>
      </c>
      <c r="G109" s="302"/>
      <c r="H109" s="302" t="s">
        <v>910</v>
      </c>
      <c r="I109" s="302" t="s">
        <v>880</v>
      </c>
      <c r="J109" s="302"/>
      <c r="K109" s="316"/>
    </row>
    <row r="110" s="1" customFormat="1" ht="15" customHeight="1">
      <c r="B110" s="327"/>
      <c r="C110" s="302" t="s">
        <v>889</v>
      </c>
      <c r="D110" s="302"/>
      <c r="E110" s="302"/>
      <c r="F110" s="325" t="s">
        <v>876</v>
      </c>
      <c r="G110" s="302"/>
      <c r="H110" s="302" t="s">
        <v>910</v>
      </c>
      <c r="I110" s="302" t="s">
        <v>872</v>
      </c>
      <c r="J110" s="302">
        <v>50</v>
      </c>
      <c r="K110" s="316"/>
    </row>
    <row r="111" s="1" customFormat="1" ht="15" customHeight="1">
      <c r="B111" s="327"/>
      <c r="C111" s="302" t="s">
        <v>897</v>
      </c>
      <c r="D111" s="302"/>
      <c r="E111" s="302"/>
      <c r="F111" s="325" t="s">
        <v>876</v>
      </c>
      <c r="G111" s="302"/>
      <c r="H111" s="302" t="s">
        <v>910</v>
      </c>
      <c r="I111" s="302" t="s">
        <v>872</v>
      </c>
      <c r="J111" s="302">
        <v>50</v>
      </c>
      <c r="K111" s="316"/>
    </row>
    <row r="112" s="1" customFormat="1" ht="15" customHeight="1">
      <c r="B112" s="327"/>
      <c r="C112" s="302" t="s">
        <v>895</v>
      </c>
      <c r="D112" s="302"/>
      <c r="E112" s="302"/>
      <c r="F112" s="325" t="s">
        <v>876</v>
      </c>
      <c r="G112" s="302"/>
      <c r="H112" s="302" t="s">
        <v>910</v>
      </c>
      <c r="I112" s="302" t="s">
        <v>872</v>
      </c>
      <c r="J112" s="302">
        <v>50</v>
      </c>
      <c r="K112" s="316"/>
    </row>
    <row r="113" s="1" customFormat="1" ht="15" customHeight="1">
      <c r="B113" s="327"/>
      <c r="C113" s="302" t="s">
        <v>51</v>
      </c>
      <c r="D113" s="302"/>
      <c r="E113" s="302"/>
      <c r="F113" s="325" t="s">
        <v>870</v>
      </c>
      <c r="G113" s="302"/>
      <c r="H113" s="302" t="s">
        <v>911</v>
      </c>
      <c r="I113" s="302" t="s">
        <v>872</v>
      </c>
      <c r="J113" s="302">
        <v>20</v>
      </c>
      <c r="K113" s="316"/>
    </row>
    <row r="114" s="1" customFormat="1" ht="15" customHeight="1">
      <c r="B114" s="327"/>
      <c r="C114" s="302" t="s">
        <v>912</v>
      </c>
      <c r="D114" s="302"/>
      <c r="E114" s="302"/>
      <c r="F114" s="325" t="s">
        <v>870</v>
      </c>
      <c r="G114" s="302"/>
      <c r="H114" s="302" t="s">
        <v>913</v>
      </c>
      <c r="I114" s="302" t="s">
        <v>872</v>
      </c>
      <c r="J114" s="302">
        <v>120</v>
      </c>
      <c r="K114" s="316"/>
    </row>
    <row r="115" s="1" customFormat="1" ht="15" customHeight="1">
      <c r="B115" s="327"/>
      <c r="C115" s="302" t="s">
        <v>36</v>
      </c>
      <c r="D115" s="302"/>
      <c r="E115" s="302"/>
      <c r="F115" s="325" t="s">
        <v>870</v>
      </c>
      <c r="G115" s="302"/>
      <c r="H115" s="302" t="s">
        <v>914</v>
      </c>
      <c r="I115" s="302" t="s">
        <v>905</v>
      </c>
      <c r="J115" s="302"/>
      <c r="K115" s="316"/>
    </row>
    <row r="116" s="1" customFormat="1" ht="15" customHeight="1">
      <c r="B116" s="327"/>
      <c r="C116" s="302" t="s">
        <v>46</v>
      </c>
      <c r="D116" s="302"/>
      <c r="E116" s="302"/>
      <c r="F116" s="325" t="s">
        <v>870</v>
      </c>
      <c r="G116" s="302"/>
      <c r="H116" s="302" t="s">
        <v>915</v>
      </c>
      <c r="I116" s="302" t="s">
        <v>905</v>
      </c>
      <c r="J116" s="302"/>
      <c r="K116" s="316"/>
    </row>
    <row r="117" s="1" customFormat="1" ht="15" customHeight="1">
      <c r="B117" s="327"/>
      <c r="C117" s="302" t="s">
        <v>55</v>
      </c>
      <c r="D117" s="302"/>
      <c r="E117" s="302"/>
      <c r="F117" s="325" t="s">
        <v>870</v>
      </c>
      <c r="G117" s="302"/>
      <c r="H117" s="302" t="s">
        <v>916</v>
      </c>
      <c r="I117" s="302" t="s">
        <v>917</v>
      </c>
      <c r="J117" s="302"/>
      <c r="K117" s="316"/>
    </row>
    <row r="118" s="1" customFormat="1" ht="15" customHeight="1">
      <c r="B118" s="330"/>
      <c r="C118" s="336"/>
      <c r="D118" s="336"/>
      <c r="E118" s="336"/>
      <c r="F118" s="336"/>
      <c r="G118" s="336"/>
      <c r="H118" s="336"/>
      <c r="I118" s="336"/>
      <c r="J118" s="336"/>
      <c r="K118" s="332"/>
    </row>
    <row r="119" s="1" customFormat="1" ht="18.75" customHeight="1">
      <c r="B119" s="337"/>
      <c r="C119" s="338"/>
      <c r="D119" s="338"/>
      <c r="E119" s="338"/>
      <c r="F119" s="339"/>
      <c r="G119" s="338"/>
      <c r="H119" s="338"/>
      <c r="I119" s="338"/>
      <c r="J119" s="338"/>
      <c r="K119" s="337"/>
    </row>
    <row r="120" s="1" customFormat="1" ht="18.75" customHeight="1">
      <c r="B120" s="310"/>
      <c r="C120" s="310"/>
      <c r="D120" s="310"/>
      <c r="E120" s="310"/>
      <c r="F120" s="310"/>
      <c r="G120" s="310"/>
      <c r="H120" s="310"/>
      <c r="I120" s="310"/>
      <c r="J120" s="310"/>
      <c r="K120" s="310"/>
    </row>
    <row r="121" s="1" customFormat="1" ht="7.5" customHeight="1">
      <c r="B121" s="340"/>
      <c r="C121" s="341"/>
      <c r="D121" s="341"/>
      <c r="E121" s="341"/>
      <c r="F121" s="341"/>
      <c r="G121" s="341"/>
      <c r="H121" s="341"/>
      <c r="I121" s="341"/>
      <c r="J121" s="341"/>
      <c r="K121" s="342"/>
    </row>
    <row r="122" s="1" customFormat="1" ht="45" customHeight="1">
      <c r="B122" s="343"/>
      <c r="C122" s="293" t="s">
        <v>918</v>
      </c>
      <c r="D122" s="293"/>
      <c r="E122" s="293"/>
      <c r="F122" s="293"/>
      <c r="G122" s="293"/>
      <c r="H122" s="293"/>
      <c r="I122" s="293"/>
      <c r="J122" s="293"/>
      <c r="K122" s="344"/>
    </row>
    <row r="123" s="1" customFormat="1" ht="17.25" customHeight="1">
      <c r="B123" s="345"/>
      <c r="C123" s="317" t="s">
        <v>864</v>
      </c>
      <c r="D123" s="317"/>
      <c r="E123" s="317"/>
      <c r="F123" s="317" t="s">
        <v>865</v>
      </c>
      <c r="G123" s="318"/>
      <c r="H123" s="317" t="s">
        <v>52</v>
      </c>
      <c r="I123" s="317" t="s">
        <v>55</v>
      </c>
      <c r="J123" s="317" t="s">
        <v>866</v>
      </c>
      <c r="K123" s="346"/>
    </row>
    <row r="124" s="1" customFormat="1" ht="17.25" customHeight="1">
      <c r="B124" s="345"/>
      <c r="C124" s="319" t="s">
        <v>867</v>
      </c>
      <c r="D124" s="319"/>
      <c r="E124" s="319"/>
      <c r="F124" s="320" t="s">
        <v>868</v>
      </c>
      <c r="G124" s="321"/>
      <c r="H124" s="319"/>
      <c r="I124" s="319"/>
      <c r="J124" s="319" t="s">
        <v>869</v>
      </c>
      <c r="K124" s="346"/>
    </row>
    <row r="125" s="1" customFormat="1" ht="5.25" customHeight="1">
      <c r="B125" s="347"/>
      <c r="C125" s="322"/>
      <c r="D125" s="322"/>
      <c r="E125" s="322"/>
      <c r="F125" s="322"/>
      <c r="G125" s="348"/>
      <c r="H125" s="322"/>
      <c r="I125" s="322"/>
      <c r="J125" s="322"/>
      <c r="K125" s="349"/>
    </row>
    <row r="126" s="1" customFormat="1" ht="15" customHeight="1">
      <c r="B126" s="347"/>
      <c r="C126" s="302" t="s">
        <v>873</v>
      </c>
      <c r="D126" s="324"/>
      <c r="E126" s="324"/>
      <c r="F126" s="325" t="s">
        <v>870</v>
      </c>
      <c r="G126" s="302"/>
      <c r="H126" s="302" t="s">
        <v>910</v>
      </c>
      <c r="I126" s="302" t="s">
        <v>872</v>
      </c>
      <c r="J126" s="302">
        <v>120</v>
      </c>
      <c r="K126" s="350"/>
    </row>
    <row r="127" s="1" customFormat="1" ht="15" customHeight="1">
      <c r="B127" s="347"/>
      <c r="C127" s="302" t="s">
        <v>919</v>
      </c>
      <c r="D127" s="302"/>
      <c r="E127" s="302"/>
      <c r="F127" s="325" t="s">
        <v>870</v>
      </c>
      <c r="G127" s="302"/>
      <c r="H127" s="302" t="s">
        <v>920</v>
      </c>
      <c r="I127" s="302" t="s">
        <v>872</v>
      </c>
      <c r="J127" s="302" t="s">
        <v>921</v>
      </c>
      <c r="K127" s="350"/>
    </row>
    <row r="128" s="1" customFormat="1" ht="15" customHeight="1">
      <c r="B128" s="347"/>
      <c r="C128" s="302" t="s">
        <v>818</v>
      </c>
      <c r="D128" s="302"/>
      <c r="E128" s="302"/>
      <c r="F128" s="325" t="s">
        <v>870</v>
      </c>
      <c r="G128" s="302"/>
      <c r="H128" s="302" t="s">
        <v>922</v>
      </c>
      <c r="I128" s="302" t="s">
        <v>872</v>
      </c>
      <c r="J128" s="302" t="s">
        <v>921</v>
      </c>
      <c r="K128" s="350"/>
    </row>
    <row r="129" s="1" customFormat="1" ht="15" customHeight="1">
      <c r="B129" s="347"/>
      <c r="C129" s="302" t="s">
        <v>881</v>
      </c>
      <c r="D129" s="302"/>
      <c r="E129" s="302"/>
      <c r="F129" s="325" t="s">
        <v>876</v>
      </c>
      <c r="G129" s="302"/>
      <c r="H129" s="302" t="s">
        <v>882</v>
      </c>
      <c r="I129" s="302" t="s">
        <v>872</v>
      </c>
      <c r="J129" s="302">
        <v>15</v>
      </c>
      <c r="K129" s="350"/>
    </row>
    <row r="130" s="1" customFormat="1" ht="15" customHeight="1">
      <c r="B130" s="347"/>
      <c r="C130" s="328" t="s">
        <v>883</v>
      </c>
      <c r="D130" s="328"/>
      <c r="E130" s="328"/>
      <c r="F130" s="329" t="s">
        <v>876</v>
      </c>
      <c r="G130" s="328"/>
      <c r="H130" s="328" t="s">
        <v>884</v>
      </c>
      <c r="I130" s="328" t="s">
        <v>872</v>
      </c>
      <c r="J130" s="328">
        <v>15</v>
      </c>
      <c r="K130" s="350"/>
    </row>
    <row r="131" s="1" customFormat="1" ht="15" customHeight="1">
      <c r="B131" s="347"/>
      <c r="C131" s="328" t="s">
        <v>885</v>
      </c>
      <c r="D131" s="328"/>
      <c r="E131" s="328"/>
      <c r="F131" s="329" t="s">
        <v>876</v>
      </c>
      <c r="G131" s="328"/>
      <c r="H131" s="328" t="s">
        <v>886</v>
      </c>
      <c r="I131" s="328" t="s">
        <v>872</v>
      </c>
      <c r="J131" s="328">
        <v>20</v>
      </c>
      <c r="K131" s="350"/>
    </row>
    <row r="132" s="1" customFormat="1" ht="15" customHeight="1">
      <c r="B132" s="347"/>
      <c r="C132" s="328" t="s">
        <v>887</v>
      </c>
      <c r="D132" s="328"/>
      <c r="E132" s="328"/>
      <c r="F132" s="329" t="s">
        <v>876</v>
      </c>
      <c r="G132" s="328"/>
      <c r="H132" s="328" t="s">
        <v>888</v>
      </c>
      <c r="I132" s="328" t="s">
        <v>872</v>
      </c>
      <c r="J132" s="328">
        <v>20</v>
      </c>
      <c r="K132" s="350"/>
    </row>
    <row r="133" s="1" customFormat="1" ht="15" customHeight="1">
      <c r="B133" s="347"/>
      <c r="C133" s="302" t="s">
        <v>875</v>
      </c>
      <c r="D133" s="302"/>
      <c r="E133" s="302"/>
      <c r="F133" s="325" t="s">
        <v>876</v>
      </c>
      <c r="G133" s="302"/>
      <c r="H133" s="302" t="s">
        <v>910</v>
      </c>
      <c r="I133" s="302" t="s">
        <v>872</v>
      </c>
      <c r="J133" s="302">
        <v>50</v>
      </c>
      <c r="K133" s="350"/>
    </row>
    <row r="134" s="1" customFormat="1" ht="15" customHeight="1">
      <c r="B134" s="347"/>
      <c r="C134" s="302" t="s">
        <v>889</v>
      </c>
      <c r="D134" s="302"/>
      <c r="E134" s="302"/>
      <c r="F134" s="325" t="s">
        <v>876</v>
      </c>
      <c r="G134" s="302"/>
      <c r="H134" s="302" t="s">
        <v>910</v>
      </c>
      <c r="I134" s="302" t="s">
        <v>872</v>
      </c>
      <c r="J134" s="302">
        <v>50</v>
      </c>
      <c r="K134" s="350"/>
    </row>
    <row r="135" s="1" customFormat="1" ht="15" customHeight="1">
      <c r="B135" s="347"/>
      <c r="C135" s="302" t="s">
        <v>895</v>
      </c>
      <c r="D135" s="302"/>
      <c r="E135" s="302"/>
      <c r="F135" s="325" t="s">
        <v>876</v>
      </c>
      <c r="G135" s="302"/>
      <c r="H135" s="302" t="s">
        <v>910</v>
      </c>
      <c r="I135" s="302" t="s">
        <v>872</v>
      </c>
      <c r="J135" s="302">
        <v>50</v>
      </c>
      <c r="K135" s="350"/>
    </row>
    <row r="136" s="1" customFormat="1" ht="15" customHeight="1">
      <c r="B136" s="347"/>
      <c r="C136" s="302" t="s">
        <v>897</v>
      </c>
      <c r="D136" s="302"/>
      <c r="E136" s="302"/>
      <c r="F136" s="325" t="s">
        <v>876</v>
      </c>
      <c r="G136" s="302"/>
      <c r="H136" s="302" t="s">
        <v>910</v>
      </c>
      <c r="I136" s="302" t="s">
        <v>872</v>
      </c>
      <c r="J136" s="302">
        <v>50</v>
      </c>
      <c r="K136" s="350"/>
    </row>
    <row r="137" s="1" customFormat="1" ht="15" customHeight="1">
      <c r="B137" s="347"/>
      <c r="C137" s="302" t="s">
        <v>898</v>
      </c>
      <c r="D137" s="302"/>
      <c r="E137" s="302"/>
      <c r="F137" s="325" t="s">
        <v>876</v>
      </c>
      <c r="G137" s="302"/>
      <c r="H137" s="302" t="s">
        <v>923</v>
      </c>
      <c r="I137" s="302" t="s">
        <v>872</v>
      </c>
      <c r="J137" s="302">
        <v>255</v>
      </c>
      <c r="K137" s="350"/>
    </row>
    <row r="138" s="1" customFormat="1" ht="15" customHeight="1">
      <c r="B138" s="347"/>
      <c r="C138" s="302" t="s">
        <v>900</v>
      </c>
      <c r="D138" s="302"/>
      <c r="E138" s="302"/>
      <c r="F138" s="325" t="s">
        <v>870</v>
      </c>
      <c r="G138" s="302"/>
      <c r="H138" s="302" t="s">
        <v>924</v>
      </c>
      <c r="I138" s="302" t="s">
        <v>902</v>
      </c>
      <c r="J138" s="302"/>
      <c r="K138" s="350"/>
    </row>
    <row r="139" s="1" customFormat="1" ht="15" customHeight="1">
      <c r="B139" s="347"/>
      <c r="C139" s="302" t="s">
        <v>903</v>
      </c>
      <c r="D139" s="302"/>
      <c r="E139" s="302"/>
      <c r="F139" s="325" t="s">
        <v>870</v>
      </c>
      <c r="G139" s="302"/>
      <c r="H139" s="302" t="s">
        <v>925</v>
      </c>
      <c r="I139" s="302" t="s">
        <v>905</v>
      </c>
      <c r="J139" s="302"/>
      <c r="K139" s="350"/>
    </row>
    <row r="140" s="1" customFormat="1" ht="15" customHeight="1">
      <c r="B140" s="347"/>
      <c r="C140" s="302" t="s">
        <v>906</v>
      </c>
      <c r="D140" s="302"/>
      <c r="E140" s="302"/>
      <c r="F140" s="325" t="s">
        <v>870</v>
      </c>
      <c r="G140" s="302"/>
      <c r="H140" s="302" t="s">
        <v>906</v>
      </c>
      <c r="I140" s="302" t="s">
        <v>905</v>
      </c>
      <c r="J140" s="302"/>
      <c r="K140" s="350"/>
    </row>
    <row r="141" s="1" customFormat="1" ht="15" customHeight="1">
      <c r="B141" s="347"/>
      <c r="C141" s="302" t="s">
        <v>36</v>
      </c>
      <c r="D141" s="302"/>
      <c r="E141" s="302"/>
      <c r="F141" s="325" t="s">
        <v>870</v>
      </c>
      <c r="G141" s="302"/>
      <c r="H141" s="302" t="s">
        <v>926</v>
      </c>
      <c r="I141" s="302" t="s">
        <v>905</v>
      </c>
      <c r="J141" s="302"/>
      <c r="K141" s="350"/>
    </row>
    <row r="142" s="1" customFormat="1" ht="15" customHeight="1">
      <c r="B142" s="347"/>
      <c r="C142" s="302" t="s">
        <v>927</v>
      </c>
      <c r="D142" s="302"/>
      <c r="E142" s="302"/>
      <c r="F142" s="325" t="s">
        <v>870</v>
      </c>
      <c r="G142" s="302"/>
      <c r="H142" s="302" t="s">
        <v>928</v>
      </c>
      <c r="I142" s="302" t="s">
        <v>905</v>
      </c>
      <c r="J142" s="302"/>
      <c r="K142" s="350"/>
    </row>
    <row r="143" s="1" customFormat="1" ht="15" customHeight="1">
      <c r="B143" s="351"/>
      <c r="C143" s="352"/>
      <c r="D143" s="352"/>
      <c r="E143" s="352"/>
      <c r="F143" s="352"/>
      <c r="G143" s="352"/>
      <c r="H143" s="352"/>
      <c r="I143" s="352"/>
      <c r="J143" s="352"/>
      <c r="K143" s="353"/>
    </row>
    <row r="144" s="1" customFormat="1" ht="18.75" customHeight="1">
      <c r="B144" s="338"/>
      <c r="C144" s="338"/>
      <c r="D144" s="338"/>
      <c r="E144" s="338"/>
      <c r="F144" s="339"/>
      <c r="G144" s="338"/>
      <c r="H144" s="338"/>
      <c r="I144" s="338"/>
      <c r="J144" s="338"/>
      <c r="K144" s="338"/>
    </row>
    <row r="145" s="1" customFormat="1" ht="18.75" customHeight="1">
      <c r="B145" s="310"/>
      <c r="C145" s="310"/>
      <c r="D145" s="310"/>
      <c r="E145" s="310"/>
      <c r="F145" s="310"/>
      <c r="G145" s="310"/>
      <c r="H145" s="310"/>
      <c r="I145" s="310"/>
      <c r="J145" s="310"/>
      <c r="K145" s="310"/>
    </row>
    <row r="146" s="1" customFormat="1" ht="7.5" customHeight="1">
      <c r="B146" s="311"/>
      <c r="C146" s="312"/>
      <c r="D146" s="312"/>
      <c r="E146" s="312"/>
      <c r="F146" s="312"/>
      <c r="G146" s="312"/>
      <c r="H146" s="312"/>
      <c r="I146" s="312"/>
      <c r="J146" s="312"/>
      <c r="K146" s="313"/>
    </row>
    <row r="147" s="1" customFormat="1" ht="45" customHeight="1">
      <c r="B147" s="314"/>
      <c r="C147" s="315" t="s">
        <v>929</v>
      </c>
      <c r="D147" s="315"/>
      <c r="E147" s="315"/>
      <c r="F147" s="315"/>
      <c r="G147" s="315"/>
      <c r="H147" s="315"/>
      <c r="I147" s="315"/>
      <c r="J147" s="315"/>
      <c r="K147" s="316"/>
    </row>
    <row r="148" s="1" customFormat="1" ht="17.25" customHeight="1">
      <c r="B148" s="314"/>
      <c r="C148" s="317" t="s">
        <v>864</v>
      </c>
      <c r="D148" s="317"/>
      <c r="E148" s="317"/>
      <c r="F148" s="317" t="s">
        <v>865</v>
      </c>
      <c r="G148" s="318"/>
      <c r="H148" s="317" t="s">
        <v>52</v>
      </c>
      <c r="I148" s="317" t="s">
        <v>55</v>
      </c>
      <c r="J148" s="317" t="s">
        <v>866</v>
      </c>
      <c r="K148" s="316"/>
    </row>
    <row r="149" s="1" customFormat="1" ht="17.25" customHeight="1">
      <c r="B149" s="314"/>
      <c r="C149" s="319" t="s">
        <v>867</v>
      </c>
      <c r="D149" s="319"/>
      <c r="E149" s="319"/>
      <c r="F149" s="320" t="s">
        <v>868</v>
      </c>
      <c r="G149" s="321"/>
      <c r="H149" s="319"/>
      <c r="I149" s="319"/>
      <c r="J149" s="319" t="s">
        <v>869</v>
      </c>
      <c r="K149" s="316"/>
    </row>
    <row r="150" s="1" customFormat="1" ht="5.25" customHeight="1">
      <c r="B150" s="327"/>
      <c r="C150" s="322"/>
      <c r="D150" s="322"/>
      <c r="E150" s="322"/>
      <c r="F150" s="322"/>
      <c r="G150" s="323"/>
      <c r="H150" s="322"/>
      <c r="I150" s="322"/>
      <c r="J150" s="322"/>
      <c r="K150" s="350"/>
    </row>
    <row r="151" s="1" customFormat="1" ht="15" customHeight="1">
      <c r="B151" s="327"/>
      <c r="C151" s="354" t="s">
        <v>873</v>
      </c>
      <c r="D151" s="302"/>
      <c r="E151" s="302"/>
      <c r="F151" s="355" t="s">
        <v>870</v>
      </c>
      <c r="G151" s="302"/>
      <c r="H151" s="354" t="s">
        <v>910</v>
      </c>
      <c r="I151" s="354" t="s">
        <v>872</v>
      </c>
      <c r="J151" s="354">
        <v>120</v>
      </c>
      <c r="K151" s="350"/>
    </row>
    <row r="152" s="1" customFormat="1" ht="15" customHeight="1">
      <c r="B152" s="327"/>
      <c r="C152" s="354" t="s">
        <v>919</v>
      </c>
      <c r="D152" s="302"/>
      <c r="E152" s="302"/>
      <c r="F152" s="355" t="s">
        <v>870</v>
      </c>
      <c r="G152" s="302"/>
      <c r="H152" s="354" t="s">
        <v>930</v>
      </c>
      <c r="I152" s="354" t="s">
        <v>872</v>
      </c>
      <c r="J152" s="354" t="s">
        <v>921</v>
      </c>
      <c r="K152" s="350"/>
    </row>
    <row r="153" s="1" customFormat="1" ht="15" customHeight="1">
      <c r="B153" s="327"/>
      <c r="C153" s="354" t="s">
        <v>818</v>
      </c>
      <c r="D153" s="302"/>
      <c r="E153" s="302"/>
      <c r="F153" s="355" t="s">
        <v>870</v>
      </c>
      <c r="G153" s="302"/>
      <c r="H153" s="354" t="s">
        <v>931</v>
      </c>
      <c r="I153" s="354" t="s">
        <v>872</v>
      </c>
      <c r="J153" s="354" t="s">
        <v>921</v>
      </c>
      <c r="K153" s="350"/>
    </row>
    <row r="154" s="1" customFormat="1" ht="15" customHeight="1">
      <c r="B154" s="327"/>
      <c r="C154" s="354" t="s">
        <v>875</v>
      </c>
      <c r="D154" s="302"/>
      <c r="E154" s="302"/>
      <c r="F154" s="355" t="s">
        <v>876</v>
      </c>
      <c r="G154" s="302"/>
      <c r="H154" s="354" t="s">
        <v>910</v>
      </c>
      <c r="I154" s="354" t="s">
        <v>872</v>
      </c>
      <c r="J154" s="354">
        <v>50</v>
      </c>
      <c r="K154" s="350"/>
    </row>
    <row r="155" s="1" customFormat="1" ht="15" customHeight="1">
      <c r="B155" s="327"/>
      <c r="C155" s="354" t="s">
        <v>878</v>
      </c>
      <c r="D155" s="302"/>
      <c r="E155" s="302"/>
      <c r="F155" s="355" t="s">
        <v>870</v>
      </c>
      <c r="G155" s="302"/>
      <c r="H155" s="354" t="s">
        <v>910</v>
      </c>
      <c r="I155" s="354" t="s">
        <v>880</v>
      </c>
      <c r="J155" s="354"/>
      <c r="K155" s="350"/>
    </row>
    <row r="156" s="1" customFormat="1" ht="15" customHeight="1">
      <c r="B156" s="327"/>
      <c r="C156" s="354" t="s">
        <v>889</v>
      </c>
      <c r="D156" s="302"/>
      <c r="E156" s="302"/>
      <c r="F156" s="355" t="s">
        <v>876</v>
      </c>
      <c r="G156" s="302"/>
      <c r="H156" s="354" t="s">
        <v>910</v>
      </c>
      <c r="I156" s="354" t="s">
        <v>872</v>
      </c>
      <c r="J156" s="354">
        <v>50</v>
      </c>
      <c r="K156" s="350"/>
    </row>
    <row r="157" s="1" customFormat="1" ht="15" customHeight="1">
      <c r="B157" s="327"/>
      <c r="C157" s="354" t="s">
        <v>897</v>
      </c>
      <c r="D157" s="302"/>
      <c r="E157" s="302"/>
      <c r="F157" s="355" t="s">
        <v>876</v>
      </c>
      <c r="G157" s="302"/>
      <c r="H157" s="354" t="s">
        <v>910</v>
      </c>
      <c r="I157" s="354" t="s">
        <v>872</v>
      </c>
      <c r="J157" s="354">
        <v>50</v>
      </c>
      <c r="K157" s="350"/>
    </row>
    <row r="158" s="1" customFormat="1" ht="15" customHeight="1">
      <c r="B158" s="327"/>
      <c r="C158" s="354" t="s">
        <v>895</v>
      </c>
      <c r="D158" s="302"/>
      <c r="E158" s="302"/>
      <c r="F158" s="355" t="s">
        <v>876</v>
      </c>
      <c r="G158" s="302"/>
      <c r="H158" s="354" t="s">
        <v>910</v>
      </c>
      <c r="I158" s="354" t="s">
        <v>872</v>
      </c>
      <c r="J158" s="354">
        <v>50</v>
      </c>
      <c r="K158" s="350"/>
    </row>
    <row r="159" s="1" customFormat="1" ht="15" customHeight="1">
      <c r="B159" s="327"/>
      <c r="C159" s="354" t="s">
        <v>88</v>
      </c>
      <c r="D159" s="302"/>
      <c r="E159" s="302"/>
      <c r="F159" s="355" t="s">
        <v>870</v>
      </c>
      <c r="G159" s="302"/>
      <c r="H159" s="354" t="s">
        <v>932</v>
      </c>
      <c r="I159" s="354" t="s">
        <v>872</v>
      </c>
      <c r="J159" s="354" t="s">
        <v>933</v>
      </c>
      <c r="K159" s="350"/>
    </row>
    <row r="160" s="1" customFormat="1" ht="15" customHeight="1">
      <c r="B160" s="327"/>
      <c r="C160" s="354" t="s">
        <v>934</v>
      </c>
      <c r="D160" s="302"/>
      <c r="E160" s="302"/>
      <c r="F160" s="355" t="s">
        <v>870</v>
      </c>
      <c r="G160" s="302"/>
      <c r="H160" s="354" t="s">
        <v>935</v>
      </c>
      <c r="I160" s="354" t="s">
        <v>905</v>
      </c>
      <c r="J160" s="354"/>
      <c r="K160" s="350"/>
    </row>
    <row r="161" s="1" customFormat="1" ht="15" customHeight="1">
      <c r="B161" s="356"/>
      <c r="C161" s="336"/>
      <c r="D161" s="336"/>
      <c r="E161" s="336"/>
      <c r="F161" s="336"/>
      <c r="G161" s="336"/>
      <c r="H161" s="336"/>
      <c r="I161" s="336"/>
      <c r="J161" s="336"/>
      <c r="K161" s="357"/>
    </row>
    <row r="162" s="1" customFormat="1" ht="18.75" customHeight="1">
      <c r="B162" s="338"/>
      <c r="C162" s="348"/>
      <c r="D162" s="348"/>
      <c r="E162" s="348"/>
      <c r="F162" s="358"/>
      <c r="G162" s="348"/>
      <c r="H162" s="348"/>
      <c r="I162" s="348"/>
      <c r="J162" s="348"/>
      <c r="K162" s="338"/>
    </row>
    <row r="163" s="1" customFormat="1" ht="18.75" customHeight="1">
      <c r="B163" s="310"/>
      <c r="C163" s="310"/>
      <c r="D163" s="310"/>
      <c r="E163" s="310"/>
      <c r="F163" s="310"/>
      <c r="G163" s="310"/>
      <c r="H163" s="310"/>
      <c r="I163" s="310"/>
      <c r="J163" s="310"/>
      <c r="K163" s="310"/>
    </row>
    <row r="164" s="1" customFormat="1" ht="7.5" customHeight="1">
      <c r="B164" s="289"/>
      <c r="C164" s="290"/>
      <c r="D164" s="290"/>
      <c r="E164" s="290"/>
      <c r="F164" s="290"/>
      <c r="G164" s="290"/>
      <c r="H164" s="290"/>
      <c r="I164" s="290"/>
      <c r="J164" s="290"/>
      <c r="K164" s="291"/>
    </row>
    <row r="165" s="1" customFormat="1" ht="45" customHeight="1">
      <c r="B165" s="292"/>
      <c r="C165" s="293" t="s">
        <v>936</v>
      </c>
      <c r="D165" s="293"/>
      <c r="E165" s="293"/>
      <c r="F165" s="293"/>
      <c r="G165" s="293"/>
      <c r="H165" s="293"/>
      <c r="I165" s="293"/>
      <c r="J165" s="293"/>
      <c r="K165" s="294"/>
    </row>
    <row r="166" s="1" customFormat="1" ht="17.25" customHeight="1">
      <c r="B166" s="292"/>
      <c r="C166" s="317" t="s">
        <v>864</v>
      </c>
      <c r="D166" s="317"/>
      <c r="E166" s="317"/>
      <c r="F166" s="317" t="s">
        <v>865</v>
      </c>
      <c r="G166" s="359"/>
      <c r="H166" s="360" t="s">
        <v>52</v>
      </c>
      <c r="I166" s="360" t="s">
        <v>55</v>
      </c>
      <c r="J166" s="317" t="s">
        <v>866</v>
      </c>
      <c r="K166" s="294"/>
    </row>
    <row r="167" s="1" customFormat="1" ht="17.25" customHeight="1">
      <c r="B167" s="295"/>
      <c r="C167" s="319" t="s">
        <v>867</v>
      </c>
      <c r="D167" s="319"/>
      <c r="E167" s="319"/>
      <c r="F167" s="320" t="s">
        <v>868</v>
      </c>
      <c r="G167" s="361"/>
      <c r="H167" s="362"/>
      <c r="I167" s="362"/>
      <c r="J167" s="319" t="s">
        <v>869</v>
      </c>
      <c r="K167" s="297"/>
    </row>
    <row r="168" s="1" customFormat="1" ht="5.25" customHeight="1">
      <c r="B168" s="327"/>
      <c r="C168" s="322"/>
      <c r="D168" s="322"/>
      <c r="E168" s="322"/>
      <c r="F168" s="322"/>
      <c r="G168" s="323"/>
      <c r="H168" s="322"/>
      <c r="I168" s="322"/>
      <c r="J168" s="322"/>
      <c r="K168" s="350"/>
    </row>
    <row r="169" s="1" customFormat="1" ht="15" customHeight="1">
      <c r="B169" s="327"/>
      <c r="C169" s="302" t="s">
        <v>873</v>
      </c>
      <c r="D169" s="302"/>
      <c r="E169" s="302"/>
      <c r="F169" s="325" t="s">
        <v>870</v>
      </c>
      <c r="G169" s="302"/>
      <c r="H169" s="302" t="s">
        <v>910</v>
      </c>
      <c r="I169" s="302" t="s">
        <v>872</v>
      </c>
      <c r="J169" s="302">
        <v>120</v>
      </c>
      <c r="K169" s="350"/>
    </row>
    <row r="170" s="1" customFormat="1" ht="15" customHeight="1">
      <c r="B170" s="327"/>
      <c r="C170" s="302" t="s">
        <v>919</v>
      </c>
      <c r="D170" s="302"/>
      <c r="E170" s="302"/>
      <c r="F170" s="325" t="s">
        <v>870</v>
      </c>
      <c r="G170" s="302"/>
      <c r="H170" s="302" t="s">
        <v>920</v>
      </c>
      <c r="I170" s="302" t="s">
        <v>872</v>
      </c>
      <c r="J170" s="302" t="s">
        <v>921</v>
      </c>
      <c r="K170" s="350"/>
    </row>
    <row r="171" s="1" customFormat="1" ht="15" customHeight="1">
      <c r="B171" s="327"/>
      <c r="C171" s="302" t="s">
        <v>818</v>
      </c>
      <c r="D171" s="302"/>
      <c r="E171" s="302"/>
      <c r="F171" s="325" t="s">
        <v>870</v>
      </c>
      <c r="G171" s="302"/>
      <c r="H171" s="302" t="s">
        <v>937</v>
      </c>
      <c r="I171" s="302" t="s">
        <v>872</v>
      </c>
      <c r="J171" s="302" t="s">
        <v>921</v>
      </c>
      <c r="K171" s="350"/>
    </row>
    <row r="172" s="1" customFormat="1" ht="15" customHeight="1">
      <c r="B172" s="327"/>
      <c r="C172" s="302" t="s">
        <v>875</v>
      </c>
      <c r="D172" s="302"/>
      <c r="E172" s="302"/>
      <c r="F172" s="325" t="s">
        <v>876</v>
      </c>
      <c r="G172" s="302"/>
      <c r="H172" s="302" t="s">
        <v>937</v>
      </c>
      <c r="I172" s="302" t="s">
        <v>872</v>
      </c>
      <c r="J172" s="302">
        <v>50</v>
      </c>
      <c r="K172" s="350"/>
    </row>
    <row r="173" s="1" customFormat="1" ht="15" customHeight="1">
      <c r="B173" s="327"/>
      <c r="C173" s="302" t="s">
        <v>878</v>
      </c>
      <c r="D173" s="302"/>
      <c r="E173" s="302"/>
      <c r="F173" s="325" t="s">
        <v>870</v>
      </c>
      <c r="G173" s="302"/>
      <c r="H173" s="302" t="s">
        <v>937</v>
      </c>
      <c r="I173" s="302" t="s">
        <v>880</v>
      </c>
      <c r="J173" s="302"/>
      <c r="K173" s="350"/>
    </row>
    <row r="174" s="1" customFormat="1" ht="15" customHeight="1">
      <c r="B174" s="327"/>
      <c r="C174" s="302" t="s">
        <v>889</v>
      </c>
      <c r="D174" s="302"/>
      <c r="E174" s="302"/>
      <c r="F174" s="325" t="s">
        <v>876</v>
      </c>
      <c r="G174" s="302"/>
      <c r="H174" s="302" t="s">
        <v>937</v>
      </c>
      <c r="I174" s="302" t="s">
        <v>872</v>
      </c>
      <c r="J174" s="302">
        <v>50</v>
      </c>
      <c r="K174" s="350"/>
    </row>
    <row r="175" s="1" customFormat="1" ht="15" customHeight="1">
      <c r="B175" s="327"/>
      <c r="C175" s="302" t="s">
        <v>897</v>
      </c>
      <c r="D175" s="302"/>
      <c r="E175" s="302"/>
      <c r="F175" s="325" t="s">
        <v>876</v>
      </c>
      <c r="G175" s="302"/>
      <c r="H175" s="302" t="s">
        <v>937</v>
      </c>
      <c r="I175" s="302" t="s">
        <v>872</v>
      </c>
      <c r="J175" s="302">
        <v>50</v>
      </c>
      <c r="K175" s="350"/>
    </row>
    <row r="176" s="1" customFormat="1" ht="15" customHeight="1">
      <c r="B176" s="327"/>
      <c r="C176" s="302" t="s">
        <v>895</v>
      </c>
      <c r="D176" s="302"/>
      <c r="E176" s="302"/>
      <c r="F176" s="325" t="s">
        <v>876</v>
      </c>
      <c r="G176" s="302"/>
      <c r="H176" s="302" t="s">
        <v>937</v>
      </c>
      <c r="I176" s="302" t="s">
        <v>872</v>
      </c>
      <c r="J176" s="302">
        <v>50</v>
      </c>
      <c r="K176" s="350"/>
    </row>
    <row r="177" s="1" customFormat="1" ht="15" customHeight="1">
      <c r="B177" s="327"/>
      <c r="C177" s="302" t="s">
        <v>102</v>
      </c>
      <c r="D177" s="302"/>
      <c r="E177" s="302"/>
      <c r="F177" s="325" t="s">
        <v>870</v>
      </c>
      <c r="G177" s="302"/>
      <c r="H177" s="302" t="s">
        <v>938</v>
      </c>
      <c r="I177" s="302" t="s">
        <v>939</v>
      </c>
      <c r="J177" s="302"/>
      <c r="K177" s="350"/>
    </row>
    <row r="178" s="1" customFormat="1" ht="15" customHeight="1">
      <c r="B178" s="327"/>
      <c r="C178" s="302" t="s">
        <v>55</v>
      </c>
      <c r="D178" s="302"/>
      <c r="E178" s="302"/>
      <c r="F178" s="325" t="s">
        <v>870</v>
      </c>
      <c r="G178" s="302"/>
      <c r="H178" s="302" t="s">
        <v>940</v>
      </c>
      <c r="I178" s="302" t="s">
        <v>941</v>
      </c>
      <c r="J178" s="302">
        <v>1</v>
      </c>
      <c r="K178" s="350"/>
    </row>
    <row r="179" s="1" customFormat="1" ht="15" customHeight="1">
      <c r="B179" s="327"/>
      <c r="C179" s="302" t="s">
        <v>51</v>
      </c>
      <c r="D179" s="302"/>
      <c r="E179" s="302"/>
      <c r="F179" s="325" t="s">
        <v>870</v>
      </c>
      <c r="G179" s="302"/>
      <c r="H179" s="302" t="s">
        <v>942</v>
      </c>
      <c r="I179" s="302" t="s">
        <v>872</v>
      </c>
      <c r="J179" s="302">
        <v>20</v>
      </c>
      <c r="K179" s="350"/>
    </row>
    <row r="180" s="1" customFormat="1" ht="15" customHeight="1">
      <c r="B180" s="327"/>
      <c r="C180" s="302" t="s">
        <v>52</v>
      </c>
      <c r="D180" s="302"/>
      <c r="E180" s="302"/>
      <c r="F180" s="325" t="s">
        <v>870</v>
      </c>
      <c r="G180" s="302"/>
      <c r="H180" s="302" t="s">
        <v>943</v>
      </c>
      <c r="I180" s="302" t="s">
        <v>872</v>
      </c>
      <c r="J180" s="302">
        <v>255</v>
      </c>
      <c r="K180" s="350"/>
    </row>
    <row r="181" s="1" customFormat="1" ht="15" customHeight="1">
      <c r="B181" s="327"/>
      <c r="C181" s="302" t="s">
        <v>103</v>
      </c>
      <c r="D181" s="302"/>
      <c r="E181" s="302"/>
      <c r="F181" s="325" t="s">
        <v>870</v>
      </c>
      <c r="G181" s="302"/>
      <c r="H181" s="302" t="s">
        <v>834</v>
      </c>
      <c r="I181" s="302" t="s">
        <v>872</v>
      </c>
      <c r="J181" s="302">
        <v>10</v>
      </c>
      <c r="K181" s="350"/>
    </row>
    <row r="182" s="1" customFormat="1" ht="15" customHeight="1">
      <c r="B182" s="327"/>
      <c r="C182" s="302" t="s">
        <v>104</v>
      </c>
      <c r="D182" s="302"/>
      <c r="E182" s="302"/>
      <c r="F182" s="325" t="s">
        <v>870</v>
      </c>
      <c r="G182" s="302"/>
      <c r="H182" s="302" t="s">
        <v>944</v>
      </c>
      <c r="I182" s="302" t="s">
        <v>905</v>
      </c>
      <c r="J182" s="302"/>
      <c r="K182" s="350"/>
    </row>
    <row r="183" s="1" customFormat="1" ht="15" customHeight="1">
      <c r="B183" s="327"/>
      <c r="C183" s="302" t="s">
        <v>945</v>
      </c>
      <c r="D183" s="302"/>
      <c r="E183" s="302"/>
      <c r="F183" s="325" t="s">
        <v>870</v>
      </c>
      <c r="G183" s="302"/>
      <c r="H183" s="302" t="s">
        <v>946</v>
      </c>
      <c r="I183" s="302" t="s">
        <v>905</v>
      </c>
      <c r="J183" s="302"/>
      <c r="K183" s="350"/>
    </row>
    <row r="184" s="1" customFormat="1" ht="15" customHeight="1">
      <c r="B184" s="327"/>
      <c r="C184" s="302" t="s">
        <v>934</v>
      </c>
      <c r="D184" s="302"/>
      <c r="E184" s="302"/>
      <c r="F184" s="325" t="s">
        <v>870</v>
      </c>
      <c r="G184" s="302"/>
      <c r="H184" s="302" t="s">
        <v>947</v>
      </c>
      <c r="I184" s="302" t="s">
        <v>905</v>
      </c>
      <c r="J184" s="302"/>
      <c r="K184" s="350"/>
    </row>
    <row r="185" s="1" customFormat="1" ht="15" customHeight="1">
      <c r="B185" s="327"/>
      <c r="C185" s="302" t="s">
        <v>106</v>
      </c>
      <c r="D185" s="302"/>
      <c r="E185" s="302"/>
      <c r="F185" s="325" t="s">
        <v>876</v>
      </c>
      <c r="G185" s="302"/>
      <c r="H185" s="302" t="s">
        <v>948</v>
      </c>
      <c r="I185" s="302" t="s">
        <v>872</v>
      </c>
      <c r="J185" s="302">
        <v>50</v>
      </c>
      <c r="K185" s="350"/>
    </row>
    <row r="186" s="1" customFormat="1" ht="15" customHeight="1">
      <c r="B186" s="327"/>
      <c r="C186" s="302" t="s">
        <v>949</v>
      </c>
      <c r="D186" s="302"/>
      <c r="E186" s="302"/>
      <c r="F186" s="325" t="s">
        <v>876</v>
      </c>
      <c r="G186" s="302"/>
      <c r="H186" s="302" t="s">
        <v>950</v>
      </c>
      <c r="I186" s="302" t="s">
        <v>951</v>
      </c>
      <c r="J186" s="302"/>
      <c r="K186" s="350"/>
    </row>
    <row r="187" s="1" customFormat="1" ht="15" customHeight="1">
      <c r="B187" s="327"/>
      <c r="C187" s="302" t="s">
        <v>952</v>
      </c>
      <c r="D187" s="302"/>
      <c r="E187" s="302"/>
      <c r="F187" s="325" t="s">
        <v>876</v>
      </c>
      <c r="G187" s="302"/>
      <c r="H187" s="302" t="s">
        <v>953</v>
      </c>
      <c r="I187" s="302" t="s">
        <v>951</v>
      </c>
      <c r="J187" s="302"/>
      <c r="K187" s="350"/>
    </row>
    <row r="188" s="1" customFormat="1" ht="15" customHeight="1">
      <c r="B188" s="327"/>
      <c r="C188" s="302" t="s">
        <v>954</v>
      </c>
      <c r="D188" s="302"/>
      <c r="E188" s="302"/>
      <c r="F188" s="325" t="s">
        <v>876</v>
      </c>
      <c r="G188" s="302"/>
      <c r="H188" s="302" t="s">
        <v>955</v>
      </c>
      <c r="I188" s="302" t="s">
        <v>951</v>
      </c>
      <c r="J188" s="302"/>
      <c r="K188" s="350"/>
    </row>
    <row r="189" s="1" customFormat="1" ht="15" customHeight="1">
      <c r="B189" s="327"/>
      <c r="C189" s="363" t="s">
        <v>956</v>
      </c>
      <c r="D189" s="302"/>
      <c r="E189" s="302"/>
      <c r="F189" s="325" t="s">
        <v>876</v>
      </c>
      <c r="G189" s="302"/>
      <c r="H189" s="302" t="s">
        <v>957</v>
      </c>
      <c r="I189" s="302" t="s">
        <v>958</v>
      </c>
      <c r="J189" s="364" t="s">
        <v>959</v>
      </c>
      <c r="K189" s="350"/>
    </row>
    <row r="190" s="18" customFormat="1" ht="15" customHeight="1">
      <c r="B190" s="365"/>
      <c r="C190" s="366" t="s">
        <v>960</v>
      </c>
      <c r="D190" s="367"/>
      <c r="E190" s="367"/>
      <c r="F190" s="368" t="s">
        <v>876</v>
      </c>
      <c r="G190" s="367"/>
      <c r="H190" s="367" t="s">
        <v>961</v>
      </c>
      <c r="I190" s="367" t="s">
        <v>958</v>
      </c>
      <c r="J190" s="369" t="s">
        <v>959</v>
      </c>
      <c r="K190" s="370"/>
    </row>
    <row r="191" s="1" customFormat="1" ht="15" customHeight="1">
      <c r="B191" s="327"/>
      <c r="C191" s="363" t="s">
        <v>40</v>
      </c>
      <c r="D191" s="302"/>
      <c r="E191" s="302"/>
      <c r="F191" s="325" t="s">
        <v>870</v>
      </c>
      <c r="G191" s="302"/>
      <c r="H191" s="299" t="s">
        <v>962</v>
      </c>
      <c r="I191" s="302" t="s">
        <v>963</v>
      </c>
      <c r="J191" s="302"/>
      <c r="K191" s="350"/>
    </row>
    <row r="192" s="1" customFormat="1" ht="15" customHeight="1">
      <c r="B192" s="327"/>
      <c r="C192" s="363" t="s">
        <v>964</v>
      </c>
      <c r="D192" s="302"/>
      <c r="E192" s="302"/>
      <c r="F192" s="325" t="s">
        <v>870</v>
      </c>
      <c r="G192" s="302"/>
      <c r="H192" s="302" t="s">
        <v>965</v>
      </c>
      <c r="I192" s="302" t="s">
        <v>905</v>
      </c>
      <c r="J192" s="302"/>
      <c r="K192" s="350"/>
    </row>
    <row r="193" s="1" customFormat="1" ht="15" customHeight="1">
      <c r="B193" s="327"/>
      <c r="C193" s="363" t="s">
        <v>966</v>
      </c>
      <c r="D193" s="302"/>
      <c r="E193" s="302"/>
      <c r="F193" s="325" t="s">
        <v>870</v>
      </c>
      <c r="G193" s="302"/>
      <c r="H193" s="302" t="s">
        <v>967</v>
      </c>
      <c r="I193" s="302" t="s">
        <v>905</v>
      </c>
      <c r="J193" s="302"/>
      <c r="K193" s="350"/>
    </row>
    <row r="194" s="1" customFormat="1" ht="15" customHeight="1">
      <c r="B194" s="327"/>
      <c r="C194" s="363" t="s">
        <v>968</v>
      </c>
      <c r="D194" s="302"/>
      <c r="E194" s="302"/>
      <c r="F194" s="325" t="s">
        <v>876</v>
      </c>
      <c r="G194" s="302"/>
      <c r="H194" s="302" t="s">
        <v>969</v>
      </c>
      <c r="I194" s="302" t="s">
        <v>905</v>
      </c>
      <c r="J194" s="302"/>
      <c r="K194" s="350"/>
    </row>
    <row r="195" s="1" customFormat="1" ht="15" customHeight="1">
      <c r="B195" s="356"/>
      <c r="C195" s="371"/>
      <c r="D195" s="336"/>
      <c r="E195" s="336"/>
      <c r="F195" s="336"/>
      <c r="G195" s="336"/>
      <c r="H195" s="336"/>
      <c r="I195" s="336"/>
      <c r="J195" s="336"/>
      <c r="K195" s="357"/>
    </row>
    <row r="196" s="1" customFormat="1" ht="18.75" customHeight="1">
      <c r="B196" s="338"/>
      <c r="C196" s="348"/>
      <c r="D196" s="348"/>
      <c r="E196" s="348"/>
      <c r="F196" s="358"/>
      <c r="G196" s="348"/>
      <c r="H196" s="348"/>
      <c r="I196" s="348"/>
      <c r="J196" s="348"/>
      <c r="K196" s="338"/>
    </row>
    <row r="197" s="1" customFormat="1" ht="18.75" customHeight="1">
      <c r="B197" s="338"/>
      <c r="C197" s="348"/>
      <c r="D197" s="348"/>
      <c r="E197" s="348"/>
      <c r="F197" s="358"/>
      <c r="G197" s="348"/>
      <c r="H197" s="348"/>
      <c r="I197" s="348"/>
      <c r="J197" s="348"/>
      <c r="K197" s="338"/>
    </row>
    <row r="198" s="1" customFormat="1" ht="18.75" customHeight="1">
      <c r="B198" s="310"/>
      <c r="C198" s="310"/>
      <c r="D198" s="310"/>
      <c r="E198" s="310"/>
      <c r="F198" s="310"/>
      <c r="G198" s="310"/>
      <c r="H198" s="310"/>
      <c r="I198" s="310"/>
      <c r="J198" s="310"/>
      <c r="K198" s="310"/>
    </row>
    <row r="199" s="1" customFormat="1" ht="13.5">
      <c r="B199" s="289"/>
      <c r="C199" s="290"/>
      <c r="D199" s="290"/>
      <c r="E199" s="290"/>
      <c r="F199" s="290"/>
      <c r="G199" s="290"/>
      <c r="H199" s="290"/>
      <c r="I199" s="290"/>
      <c r="J199" s="290"/>
      <c r="K199" s="291"/>
    </row>
    <row r="200" s="1" customFormat="1" ht="21">
      <c r="B200" s="292"/>
      <c r="C200" s="293" t="s">
        <v>970</v>
      </c>
      <c r="D200" s="293"/>
      <c r="E200" s="293"/>
      <c r="F200" s="293"/>
      <c r="G200" s="293"/>
      <c r="H200" s="293"/>
      <c r="I200" s="293"/>
      <c r="J200" s="293"/>
      <c r="K200" s="294"/>
    </row>
    <row r="201" s="1" customFormat="1" ht="25.5" customHeight="1">
      <c r="B201" s="292"/>
      <c r="C201" s="372" t="s">
        <v>971</v>
      </c>
      <c r="D201" s="372"/>
      <c r="E201" s="372"/>
      <c r="F201" s="372" t="s">
        <v>972</v>
      </c>
      <c r="G201" s="373"/>
      <c r="H201" s="372" t="s">
        <v>973</v>
      </c>
      <c r="I201" s="372"/>
      <c r="J201" s="372"/>
      <c r="K201" s="294"/>
    </row>
    <row r="202" s="1" customFormat="1" ht="5.25" customHeight="1">
      <c r="B202" s="327"/>
      <c r="C202" s="322"/>
      <c r="D202" s="322"/>
      <c r="E202" s="322"/>
      <c r="F202" s="322"/>
      <c r="G202" s="348"/>
      <c r="H202" s="322"/>
      <c r="I202" s="322"/>
      <c r="J202" s="322"/>
      <c r="K202" s="350"/>
    </row>
    <row r="203" s="1" customFormat="1" ht="15" customHeight="1">
      <c r="B203" s="327"/>
      <c r="C203" s="302" t="s">
        <v>963</v>
      </c>
      <c r="D203" s="302"/>
      <c r="E203" s="302"/>
      <c r="F203" s="325" t="s">
        <v>41</v>
      </c>
      <c r="G203" s="302"/>
      <c r="H203" s="302" t="s">
        <v>974</v>
      </c>
      <c r="I203" s="302"/>
      <c r="J203" s="302"/>
      <c r="K203" s="350"/>
    </row>
    <row r="204" s="1" customFormat="1" ht="15" customHeight="1">
      <c r="B204" s="327"/>
      <c r="C204" s="302"/>
      <c r="D204" s="302"/>
      <c r="E204" s="302"/>
      <c r="F204" s="325" t="s">
        <v>42</v>
      </c>
      <c r="G204" s="302"/>
      <c r="H204" s="302" t="s">
        <v>975</v>
      </c>
      <c r="I204" s="302"/>
      <c r="J204" s="302"/>
      <c r="K204" s="350"/>
    </row>
    <row r="205" s="1" customFormat="1" ht="15" customHeight="1">
      <c r="B205" s="327"/>
      <c r="C205" s="302"/>
      <c r="D205" s="302"/>
      <c r="E205" s="302"/>
      <c r="F205" s="325" t="s">
        <v>45</v>
      </c>
      <c r="G205" s="302"/>
      <c r="H205" s="302" t="s">
        <v>976</v>
      </c>
      <c r="I205" s="302"/>
      <c r="J205" s="302"/>
      <c r="K205" s="350"/>
    </row>
    <row r="206" s="1" customFormat="1" ht="15" customHeight="1">
      <c r="B206" s="327"/>
      <c r="C206" s="302"/>
      <c r="D206" s="302"/>
      <c r="E206" s="302"/>
      <c r="F206" s="325" t="s">
        <v>43</v>
      </c>
      <c r="G206" s="302"/>
      <c r="H206" s="302" t="s">
        <v>977</v>
      </c>
      <c r="I206" s="302"/>
      <c r="J206" s="302"/>
      <c r="K206" s="350"/>
    </row>
    <row r="207" s="1" customFormat="1" ht="15" customHeight="1">
      <c r="B207" s="327"/>
      <c r="C207" s="302"/>
      <c r="D207" s="302"/>
      <c r="E207" s="302"/>
      <c r="F207" s="325" t="s">
        <v>44</v>
      </c>
      <c r="G207" s="302"/>
      <c r="H207" s="302" t="s">
        <v>978</v>
      </c>
      <c r="I207" s="302"/>
      <c r="J207" s="302"/>
      <c r="K207" s="350"/>
    </row>
    <row r="208" s="1" customFormat="1" ht="15" customHeight="1">
      <c r="B208" s="327"/>
      <c r="C208" s="302"/>
      <c r="D208" s="302"/>
      <c r="E208" s="302"/>
      <c r="F208" s="325"/>
      <c r="G208" s="302"/>
      <c r="H208" s="302"/>
      <c r="I208" s="302"/>
      <c r="J208" s="302"/>
      <c r="K208" s="350"/>
    </row>
    <row r="209" s="1" customFormat="1" ht="15" customHeight="1">
      <c r="B209" s="327"/>
      <c r="C209" s="302" t="s">
        <v>917</v>
      </c>
      <c r="D209" s="302"/>
      <c r="E209" s="302"/>
      <c r="F209" s="325" t="s">
        <v>77</v>
      </c>
      <c r="G209" s="302"/>
      <c r="H209" s="302" t="s">
        <v>979</v>
      </c>
      <c r="I209" s="302"/>
      <c r="J209" s="302"/>
      <c r="K209" s="350"/>
    </row>
    <row r="210" s="1" customFormat="1" ht="15" customHeight="1">
      <c r="B210" s="327"/>
      <c r="C210" s="302"/>
      <c r="D210" s="302"/>
      <c r="E210" s="302"/>
      <c r="F210" s="325" t="s">
        <v>812</v>
      </c>
      <c r="G210" s="302"/>
      <c r="H210" s="302" t="s">
        <v>813</v>
      </c>
      <c r="I210" s="302"/>
      <c r="J210" s="302"/>
      <c r="K210" s="350"/>
    </row>
    <row r="211" s="1" customFormat="1" ht="15" customHeight="1">
      <c r="B211" s="327"/>
      <c r="C211" s="302"/>
      <c r="D211" s="302"/>
      <c r="E211" s="302"/>
      <c r="F211" s="325" t="s">
        <v>810</v>
      </c>
      <c r="G211" s="302"/>
      <c r="H211" s="302" t="s">
        <v>980</v>
      </c>
      <c r="I211" s="302"/>
      <c r="J211" s="302"/>
      <c r="K211" s="350"/>
    </row>
    <row r="212" s="1" customFormat="1" ht="15" customHeight="1">
      <c r="B212" s="374"/>
      <c r="C212" s="302"/>
      <c r="D212" s="302"/>
      <c r="E212" s="302"/>
      <c r="F212" s="325" t="s">
        <v>814</v>
      </c>
      <c r="G212" s="363"/>
      <c r="H212" s="354" t="s">
        <v>815</v>
      </c>
      <c r="I212" s="354"/>
      <c r="J212" s="354"/>
      <c r="K212" s="375"/>
    </row>
    <row r="213" s="1" customFormat="1" ht="15" customHeight="1">
      <c r="B213" s="374"/>
      <c r="C213" s="302"/>
      <c r="D213" s="302"/>
      <c r="E213" s="302"/>
      <c r="F213" s="325" t="s">
        <v>816</v>
      </c>
      <c r="G213" s="363"/>
      <c r="H213" s="354" t="s">
        <v>981</v>
      </c>
      <c r="I213" s="354"/>
      <c r="J213" s="354"/>
      <c r="K213" s="375"/>
    </row>
    <row r="214" s="1" customFormat="1" ht="15" customHeight="1">
      <c r="B214" s="374"/>
      <c r="C214" s="302"/>
      <c r="D214" s="302"/>
      <c r="E214" s="302"/>
      <c r="F214" s="325"/>
      <c r="G214" s="363"/>
      <c r="H214" s="354"/>
      <c r="I214" s="354"/>
      <c r="J214" s="354"/>
      <c r="K214" s="375"/>
    </row>
    <row r="215" s="1" customFormat="1" ht="15" customHeight="1">
      <c r="B215" s="374"/>
      <c r="C215" s="302" t="s">
        <v>941</v>
      </c>
      <c r="D215" s="302"/>
      <c r="E215" s="302"/>
      <c r="F215" s="325">
        <v>1</v>
      </c>
      <c r="G215" s="363"/>
      <c r="H215" s="354" t="s">
        <v>982</v>
      </c>
      <c r="I215" s="354"/>
      <c r="J215" s="354"/>
      <c r="K215" s="375"/>
    </row>
    <row r="216" s="1" customFormat="1" ht="15" customHeight="1">
      <c r="B216" s="374"/>
      <c r="C216" s="302"/>
      <c r="D216" s="302"/>
      <c r="E216" s="302"/>
      <c r="F216" s="325">
        <v>2</v>
      </c>
      <c r="G216" s="363"/>
      <c r="H216" s="354" t="s">
        <v>983</v>
      </c>
      <c r="I216" s="354"/>
      <c r="J216" s="354"/>
      <c r="K216" s="375"/>
    </row>
    <row r="217" s="1" customFormat="1" ht="15" customHeight="1">
      <c r="B217" s="374"/>
      <c r="C217" s="302"/>
      <c r="D217" s="302"/>
      <c r="E217" s="302"/>
      <c r="F217" s="325">
        <v>3</v>
      </c>
      <c r="G217" s="363"/>
      <c r="H217" s="354" t="s">
        <v>984</v>
      </c>
      <c r="I217" s="354"/>
      <c r="J217" s="354"/>
      <c r="K217" s="375"/>
    </row>
    <row r="218" s="1" customFormat="1" ht="15" customHeight="1">
      <c r="B218" s="374"/>
      <c r="C218" s="302"/>
      <c r="D218" s="302"/>
      <c r="E218" s="302"/>
      <c r="F218" s="325">
        <v>4</v>
      </c>
      <c r="G218" s="363"/>
      <c r="H218" s="354" t="s">
        <v>985</v>
      </c>
      <c r="I218" s="354"/>
      <c r="J218" s="354"/>
      <c r="K218" s="375"/>
    </row>
    <row r="219" s="1" customFormat="1" ht="12.75" customHeight="1">
      <c r="B219" s="376"/>
      <c r="C219" s="377"/>
      <c r="D219" s="377"/>
      <c r="E219" s="377"/>
      <c r="F219" s="377"/>
      <c r="G219" s="377"/>
      <c r="H219" s="377"/>
      <c r="I219" s="377"/>
      <c r="J219" s="377"/>
      <c r="K219" s="378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NBLenovo\Miloslav Výskala</dc:creator>
  <cp:lastModifiedBy>NBLenovo\Miloslav Výskala</cp:lastModifiedBy>
  <dcterms:created xsi:type="dcterms:W3CDTF">2026-08-10T08:28:58Z</dcterms:created>
  <dcterms:modified xsi:type="dcterms:W3CDTF">2026-08-10T08:29:02Z</dcterms:modified>
</cp:coreProperties>
</file>