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avrda\Documents\Výběrová řízení 2023\Odstranění závad z revizí el\"/>
    </mc:Choice>
  </mc:AlternateContent>
  <bookViews>
    <workbookView xWindow="0" yWindow="0" windowWidth="0" windowHeight="0"/>
  </bookViews>
  <sheets>
    <sheet name="Rekapitulace stavby" sheetId="1" r:id="rId1"/>
    <sheet name="23-03-01 - ZŠ Habrmanova" sheetId="2" r:id="rId2"/>
    <sheet name="23-03-02 - ZŠ J. Gočára" sheetId="3" r:id="rId3"/>
    <sheet name="23-03-03 - ZŠ M. Horákové" sheetId="4" r:id="rId4"/>
    <sheet name="23-04-12 - ZŠ Malšova Lhota" sheetId="5" r:id="rId5"/>
    <sheet name="23-04-14 - ZŠ Štefcova" sheetId="6" r:id="rId6"/>
    <sheet name="23-04-20 - ZUŠ Habrmanova" sheetId="7" r:id="rId7"/>
    <sheet name="23-04-21 - ZUŠ Na Střezině" sheetId="8" r:id="rId8"/>
    <sheet name="23-04-24 - ZŠ SNP" sheetId="9" r:id="rId9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'23-03-01 - ZŠ Habrmanova'!$C$121:$K$192</definedName>
    <definedName name="_xlnm.Print_Area" localSheetId="1">'23-03-01 - ZŠ Habrmanova'!$C$4:$J$76,'23-03-01 - ZŠ Habrmanova'!$C$82:$J$103,'23-03-01 - ZŠ Habrmanova'!$C$109:$J$192</definedName>
    <definedName name="_xlnm.Print_Titles" localSheetId="1">'23-03-01 - ZŠ Habrmanova'!$121:$121</definedName>
    <definedName name="_xlnm._FilterDatabase" localSheetId="2" hidden="1">'23-03-02 - ZŠ J. Gočára'!$C$121:$K$204</definedName>
    <definedName name="_xlnm.Print_Area" localSheetId="2">'23-03-02 - ZŠ J. Gočára'!$C$4:$J$76,'23-03-02 - ZŠ J. Gočára'!$C$82:$J$103,'23-03-02 - ZŠ J. Gočára'!$C$109:$J$204</definedName>
    <definedName name="_xlnm.Print_Titles" localSheetId="2">'23-03-02 - ZŠ J. Gočára'!$121:$121</definedName>
    <definedName name="_xlnm._FilterDatabase" localSheetId="3" hidden="1">'23-03-03 - ZŠ M. Horákové'!$C$125:$K$251</definedName>
    <definedName name="_xlnm.Print_Area" localSheetId="3">'23-03-03 - ZŠ M. Horákové'!$C$4:$J$76,'23-03-03 - ZŠ M. Horákové'!$C$82:$J$107,'23-03-03 - ZŠ M. Horákové'!$C$113:$J$251</definedName>
    <definedName name="_xlnm.Print_Titles" localSheetId="3">'23-03-03 - ZŠ M. Horákové'!$125:$125</definedName>
    <definedName name="_xlnm._FilterDatabase" localSheetId="4" hidden="1">'23-04-12 - ZŠ Malšova Lhota'!$C$121:$K$156</definedName>
    <definedName name="_xlnm.Print_Area" localSheetId="4">'23-04-12 - ZŠ Malšova Lhota'!$C$4:$J$76,'23-04-12 - ZŠ Malšova Lhota'!$C$82:$J$103,'23-04-12 - ZŠ Malšova Lhota'!$C$109:$J$156</definedName>
    <definedName name="_xlnm.Print_Titles" localSheetId="4">'23-04-12 - ZŠ Malšova Lhota'!$121:$121</definedName>
    <definedName name="_xlnm._FilterDatabase" localSheetId="5" hidden="1">'23-04-14 - ZŠ Štefcova'!$C$122:$K$256</definedName>
    <definedName name="_xlnm.Print_Area" localSheetId="5">'23-04-14 - ZŠ Štefcova'!$C$4:$J$76,'23-04-14 - ZŠ Štefcova'!$C$82:$J$104,'23-04-14 - ZŠ Štefcova'!$C$110:$J$256</definedName>
    <definedName name="_xlnm.Print_Titles" localSheetId="5">'23-04-14 - ZŠ Štefcova'!$122:$122</definedName>
    <definedName name="_xlnm._FilterDatabase" localSheetId="6" hidden="1">'23-04-20 - ZUŠ Habrmanova'!$C$121:$K$176</definedName>
    <definedName name="_xlnm.Print_Area" localSheetId="6">'23-04-20 - ZUŠ Habrmanova'!$C$4:$J$76,'23-04-20 - ZUŠ Habrmanova'!$C$82:$J$103,'23-04-20 - ZUŠ Habrmanova'!$C$109:$J$176</definedName>
    <definedName name="_xlnm.Print_Titles" localSheetId="6">'23-04-20 - ZUŠ Habrmanova'!$121:$121</definedName>
    <definedName name="_xlnm._FilterDatabase" localSheetId="7" hidden="1">'23-04-21 - ZUŠ Na Střezině'!$C$121:$K$152</definedName>
    <definedName name="_xlnm.Print_Area" localSheetId="7">'23-04-21 - ZUŠ Na Střezině'!$C$4:$J$76,'23-04-21 - ZUŠ Na Střezině'!$C$82:$J$103,'23-04-21 - ZUŠ Na Střezině'!$C$109:$J$152</definedName>
    <definedName name="_xlnm.Print_Titles" localSheetId="7">'23-04-21 - ZUŠ Na Střezině'!$121:$121</definedName>
    <definedName name="_xlnm._FilterDatabase" localSheetId="8" hidden="1">'23-04-24 - ZŠ SNP'!$C$119:$K$210</definedName>
    <definedName name="_xlnm.Print_Area" localSheetId="8">'23-04-24 - ZŠ SNP'!$C$4:$J$76,'23-04-24 - ZŠ SNP'!$C$82:$J$101,'23-04-24 - ZŠ SNP'!$C$107:$J$210</definedName>
    <definedName name="_xlnm.Print_Titles" localSheetId="8">'23-04-24 - ZŠ SNP'!$119:$119</definedName>
  </definedNames>
  <calcPr/>
</workbook>
</file>

<file path=xl/calcChain.xml><?xml version="1.0" encoding="utf-8"?>
<calcChain xmlns="http://schemas.openxmlformats.org/spreadsheetml/2006/main">
  <c i="9" l="1" r="J37"/>
  <c r="J36"/>
  <c i="1" r="AY102"/>
  <c i="9" r="J35"/>
  <c i="1" r="AX102"/>
  <c i="9"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89"/>
  <c r="E7"/>
  <c r="E85"/>
  <c i="8" r="J37"/>
  <c r="J36"/>
  <c i="1" r="AY101"/>
  <c i="8" r="J35"/>
  <c i="1" r="AX101"/>
  <c i="8" r="BI151"/>
  <c r="BH151"/>
  <c r="BG151"/>
  <c r="BF151"/>
  <c r="T151"/>
  <c r="T150"/>
  <c r="T149"/>
  <c r="R151"/>
  <c r="R150"/>
  <c r="R149"/>
  <c r="P151"/>
  <c r="P150"/>
  <c r="P149"/>
  <c r="BI147"/>
  <c r="BH147"/>
  <c r="BG147"/>
  <c r="BF147"/>
  <c r="T147"/>
  <c r="T146"/>
  <c r="T145"/>
  <c r="R147"/>
  <c r="R146"/>
  <c r="R145"/>
  <c r="P147"/>
  <c r="P146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92"/>
  <c r="J17"/>
  <c r="J15"/>
  <c r="E15"/>
  <c r="F118"/>
  <c r="J14"/>
  <c r="J12"/>
  <c r="J89"/>
  <c r="E7"/>
  <c r="E112"/>
  <c i="7" r="J37"/>
  <c r="J36"/>
  <c i="1" r="AY100"/>
  <c i="7" r="J35"/>
  <c i="1" r="AX100"/>
  <c i="7" r="BI175"/>
  <c r="BH175"/>
  <c r="BG175"/>
  <c r="BF175"/>
  <c r="T175"/>
  <c r="T174"/>
  <c r="T173"/>
  <c r="R175"/>
  <c r="R174"/>
  <c r="R173"/>
  <c r="P175"/>
  <c r="P174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92"/>
  <c r="J17"/>
  <c r="J15"/>
  <c r="E15"/>
  <c r="F91"/>
  <c r="J14"/>
  <c r="J12"/>
  <c r="J116"/>
  <c r="E7"/>
  <c r="E112"/>
  <c i="6" r="J37"/>
  <c r="J36"/>
  <c i="1" r="AY99"/>
  <c i="6" r="J35"/>
  <c i="1" r="AX99"/>
  <c i="6" r="BI255"/>
  <c r="BH255"/>
  <c r="BG255"/>
  <c r="BF255"/>
  <c r="T255"/>
  <c r="T254"/>
  <c r="T253"/>
  <c r="R255"/>
  <c r="R254"/>
  <c r="R253"/>
  <c r="P255"/>
  <c r="P254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119"/>
  <c r="J20"/>
  <c r="J18"/>
  <c r="E18"/>
  <c r="F120"/>
  <c r="J17"/>
  <c r="J15"/>
  <c r="E15"/>
  <c r="F91"/>
  <c r="J14"/>
  <c r="J12"/>
  <c r="J117"/>
  <c r="E7"/>
  <c r="E113"/>
  <c i="5" r="J37"/>
  <c r="J36"/>
  <c i="1" r="AY98"/>
  <c i="5" r="J35"/>
  <c i="1" r="AX98"/>
  <c i="5" r="BI155"/>
  <c r="BH155"/>
  <c r="BG155"/>
  <c r="BF155"/>
  <c r="T155"/>
  <c r="T154"/>
  <c r="T153"/>
  <c r="R155"/>
  <c r="R154"/>
  <c r="R153"/>
  <c r="P155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91"/>
  <c r="J14"/>
  <c r="J12"/>
  <c r="J116"/>
  <c r="E7"/>
  <c r="E112"/>
  <c i="4" r="J37"/>
  <c r="J36"/>
  <c i="1" r="AY97"/>
  <c i="4" r="J35"/>
  <c i="1" r="AX97"/>
  <c i="4" r="BI250"/>
  <c r="BH250"/>
  <c r="BG250"/>
  <c r="BF250"/>
  <c r="T250"/>
  <c r="T249"/>
  <c r="T248"/>
  <c r="R250"/>
  <c r="R249"/>
  <c r="R248"/>
  <c r="P250"/>
  <c r="P249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T230"/>
  <c r="R231"/>
  <c r="R230"/>
  <c r="P231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T128"/>
  <c r="T127"/>
  <c r="R129"/>
  <c r="R128"/>
  <c r="R127"/>
  <c r="P129"/>
  <c r="P128"/>
  <c r="P127"/>
  <c r="F120"/>
  <c r="E118"/>
  <c r="F89"/>
  <c r="E87"/>
  <c r="J24"/>
  <c r="E24"/>
  <c r="J123"/>
  <c r="J23"/>
  <c r="J21"/>
  <c r="E21"/>
  <c r="J91"/>
  <c r="J20"/>
  <c r="J18"/>
  <c r="E18"/>
  <c r="F92"/>
  <c r="J17"/>
  <c r="J15"/>
  <c r="E15"/>
  <c r="F122"/>
  <c r="J14"/>
  <c r="J12"/>
  <c r="J89"/>
  <c r="E7"/>
  <c r="E116"/>
  <c i="3" r="J37"/>
  <c r="J36"/>
  <c i="1" r="AY96"/>
  <c i="3" r="J35"/>
  <c i="1" r="AX96"/>
  <c i="3" r="BI203"/>
  <c r="BH203"/>
  <c r="BG203"/>
  <c r="BF203"/>
  <c r="T203"/>
  <c r="T202"/>
  <c r="T201"/>
  <c r="R203"/>
  <c r="R202"/>
  <c r="R201"/>
  <c r="P203"/>
  <c r="P202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92"/>
  <c r="J17"/>
  <c r="J15"/>
  <c r="E15"/>
  <c r="F118"/>
  <c r="J14"/>
  <c r="J12"/>
  <c r="J116"/>
  <c r="E7"/>
  <c r="E85"/>
  <c i="2" r="J37"/>
  <c r="J36"/>
  <c i="1" r="AY95"/>
  <c i="2" r="J35"/>
  <c i="1" r="AX95"/>
  <c i="2" r="BI191"/>
  <c r="BH191"/>
  <c r="BG191"/>
  <c r="BF191"/>
  <c r="T191"/>
  <c r="T190"/>
  <c r="T189"/>
  <c r="R191"/>
  <c r="R190"/>
  <c r="R189"/>
  <c r="P191"/>
  <c r="P190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118"/>
  <c r="J14"/>
  <c r="J12"/>
  <c r="J89"/>
  <c r="E7"/>
  <c r="E112"/>
  <c i="1" r="L90"/>
  <c r="AM90"/>
  <c r="AM89"/>
  <c r="L89"/>
  <c r="AM87"/>
  <c r="L87"/>
  <c r="L85"/>
  <c r="L84"/>
  <c i="2" r="BK153"/>
  <c r="J143"/>
  <c r="J125"/>
  <c r="BK183"/>
  <c i="3" r="J173"/>
  <c r="BK151"/>
  <c r="BK175"/>
  <c r="BK199"/>
  <c r="J149"/>
  <c r="J191"/>
  <c r="BK153"/>
  <c r="J169"/>
  <c r="BK133"/>
  <c r="J175"/>
  <c i="4" r="J228"/>
  <c r="J212"/>
  <c r="BK231"/>
  <c r="J220"/>
  <c r="BK144"/>
  <c r="BK188"/>
  <c r="J138"/>
  <c r="BK160"/>
  <c r="BK234"/>
  <c r="BK150"/>
  <c r="BK244"/>
  <c r="J190"/>
  <c r="J204"/>
  <c r="J160"/>
  <c r="J129"/>
  <c r="J174"/>
  <c r="BK146"/>
  <c r="J234"/>
  <c r="J158"/>
  <c r="BK200"/>
  <c i="5" r="J129"/>
  <c r="J127"/>
  <c r="BK141"/>
  <c r="BK143"/>
  <c r="J139"/>
  <c i="6" r="J142"/>
  <c r="BK218"/>
  <c r="BK164"/>
  <c r="BK202"/>
  <c r="BK148"/>
  <c r="BK220"/>
  <c r="J128"/>
  <c r="BK206"/>
  <c r="J150"/>
  <c r="J198"/>
  <c r="BK222"/>
  <c r="BK138"/>
  <c r="J190"/>
  <c r="BK246"/>
  <c r="BK230"/>
  <c r="BK200"/>
  <c r="BK160"/>
  <c r="BK204"/>
  <c r="BK130"/>
  <c i="7" r="BK141"/>
  <c i="9" r="J171"/>
  <c r="J137"/>
  <c r="J127"/>
  <c i="2" r="F36"/>
  <c r="J153"/>
  <c i="3" r="J129"/>
  <c r="BK127"/>
  <c i="4" r="J198"/>
  <c r="J236"/>
  <c r="J136"/>
  <c r="BK208"/>
  <c r="J210"/>
  <c r="BK132"/>
  <c r="J156"/>
  <c r="J164"/>
  <c r="BK246"/>
  <c r="J166"/>
  <c r="J134"/>
  <c r="J244"/>
  <c i="5" r="BK125"/>
  <c i="6" r="BK249"/>
  <c i="9" r="BK207"/>
  <c i="2" r="BK163"/>
  <c r="J133"/>
  <c r="BK187"/>
  <c r="J177"/>
  <c r="BK167"/>
  <c r="J157"/>
  <c r="J147"/>
  <c r="BK137"/>
  <c r="F34"/>
  <c i="3" r="BK131"/>
  <c r="BK183"/>
  <c r="BK161"/>
  <c r="J167"/>
  <c r="BK195"/>
  <c r="BK125"/>
  <c r="BK141"/>
  <c i="4" r="J222"/>
  <c r="BK228"/>
  <c r="BK164"/>
  <c r="BK184"/>
  <c r="BK166"/>
  <c r="BK238"/>
  <c r="BK136"/>
  <c r="BK204"/>
  <c r="J150"/>
  <c r="J162"/>
  <c r="BK240"/>
  <c r="BK156"/>
  <c i="5" r="J135"/>
  <c r="BK135"/>
  <c r="BK139"/>
  <c i="6" r="BK192"/>
  <c r="J232"/>
  <c r="BK182"/>
  <c r="J228"/>
  <c r="BK228"/>
  <c r="J174"/>
  <c r="J126"/>
  <c r="J152"/>
  <c r="J144"/>
  <c r="BK234"/>
  <c r="BK255"/>
  <c r="BK226"/>
  <c r="J162"/>
  <c r="BK166"/>
  <c i="7" r="BK139"/>
  <c r="J127"/>
  <c r="BK149"/>
  <c r="J169"/>
  <c r="J137"/>
  <c r="BK145"/>
  <c i="8" r="J125"/>
  <c r="J139"/>
  <c i="9" r="J205"/>
  <c r="J201"/>
  <c r="BK175"/>
  <c r="BK199"/>
  <c r="J169"/>
  <c r="BK165"/>
  <c r="J135"/>
  <c r="J185"/>
  <c r="BK179"/>
  <c r="BK161"/>
  <c r="J147"/>
  <c r="J189"/>
  <c r="BK169"/>
  <c r="J131"/>
  <c r="BK123"/>
  <c r="J197"/>
  <c r="BK183"/>
  <c r="J143"/>
  <c r="BK125"/>
  <c r="J179"/>
  <c r="BK209"/>
  <c r="BK195"/>
  <c r="J163"/>
  <c r="J203"/>
  <c r="BK147"/>
  <c r="J125"/>
  <c i="2" r="BK165"/>
  <c r="J137"/>
  <c r="J127"/>
  <c r="BK177"/>
  <c r="J169"/>
  <c r="BK155"/>
  <c r="J151"/>
  <c r="J145"/>
  <c r="BK131"/>
  <c r="BK179"/>
  <c i="3" r="BK143"/>
  <c r="J187"/>
  <c r="J177"/>
  <c r="BK179"/>
  <c r="J137"/>
  <c r="J135"/>
  <c r="J141"/>
  <c r="BK137"/>
  <c i="4" r="J231"/>
  <c r="BK210"/>
  <c r="J224"/>
  <c r="BK242"/>
  <c r="BK158"/>
  <c r="BK212"/>
  <c r="BK172"/>
  <c r="J208"/>
  <c r="BK198"/>
  <c r="BK138"/>
  <c r="BK202"/>
  <c r="BK148"/>
  <c r="BK250"/>
  <c r="J184"/>
  <c i="5" r="J155"/>
  <c r="BK155"/>
  <c i="6" r="BK232"/>
  <c r="BK174"/>
  <c r="J242"/>
  <c r="BK154"/>
  <c i="7" r="BK135"/>
  <c r="BK125"/>
  <c r="BK171"/>
  <c r="J175"/>
  <c r="J141"/>
  <c r="J153"/>
  <c i="8" r="BK137"/>
  <c r="BK135"/>
  <c r="BK147"/>
  <c i="2" r="J159"/>
  <c r="J131"/>
  <c r="J183"/>
  <c r="J173"/>
  <c r="J165"/>
  <c r="BK157"/>
  <c r="BK143"/>
  <c i="3" r="J163"/>
  <c i="4" r="BK218"/>
  <c r="J168"/>
  <c r="BK190"/>
  <c r="J170"/>
  <c r="J172"/>
  <c r="BK170"/>
  <c r="J246"/>
  <c r="BK142"/>
  <c r="J152"/>
  <c r="BK182"/>
  <c r="BK194"/>
  <c r="BK154"/>
  <c i="5" r="BK133"/>
  <c r="BK137"/>
  <c r="J133"/>
  <c i="6" r="BK210"/>
  <c r="J220"/>
  <c r="BK212"/>
  <c r="J134"/>
  <c r="J140"/>
  <c r="J222"/>
  <c r="J200"/>
  <c r="J255"/>
  <c r="J148"/>
  <c r="J224"/>
  <c r="J212"/>
  <c r="J136"/>
  <c r="J194"/>
  <c i="7" r="J157"/>
  <c r="BK133"/>
  <c r="J145"/>
  <c r="J147"/>
  <c r="J139"/>
  <c r="J131"/>
  <c i="8" r="J151"/>
  <c r="J141"/>
  <c r="BK131"/>
  <c r="J131"/>
  <c i="1" r="AS94"/>
  <c i="2" r="J34"/>
  <c r="J129"/>
  <c r="J181"/>
  <c i="3" r="BK167"/>
  <c r="BK129"/>
  <c r="J189"/>
  <c r="J185"/>
  <c r="BK165"/>
  <c r="J165"/>
  <c r="J147"/>
  <c r="BK147"/>
  <c r="J195"/>
  <c r="BK173"/>
  <c i="4" r="BK220"/>
  <c r="J196"/>
  <c r="J142"/>
  <c r="J182"/>
  <c r="J218"/>
  <c r="J216"/>
  <c r="BK134"/>
  <c r="BK192"/>
  <c r="BK196"/>
  <c r="J240"/>
  <c r="BK140"/>
  <c r="BK206"/>
  <c i="5" r="BK145"/>
  <c r="BK149"/>
  <c r="J149"/>
  <c r="BK131"/>
  <c i="6" r="J186"/>
  <c r="J210"/>
  <c r="J214"/>
  <c r="BK140"/>
  <c r="BK156"/>
  <c r="BK240"/>
  <c r="J138"/>
  <c r="BK196"/>
  <c r="BK152"/>
  <c r="J226"/>
  <c r="J240"/>
  <c r="J196"/>
  <c r="J130"/>
  <c r="J218"/>
  <c i="7" r="BK151"/>
  <c r="J129"/>
  <c r="J135"/>
  <c r="J159"/>
  <c r="J171"/>
  <c r="BK137"/>
  <c i="8" r="J135"/>
  <c r="J127"/>
  <c r="BK129"/>
  <c i="9" r="J155"/>
  <c r="J175"/>
  <c r="BK153"/>
  <c r="J187"/>
  <c r="J133"/>
  <c i="2" r="F35"/>
  <c r="BK147"/>
  <c r="J139"/>
  <c r="J179"/>
  <c i="3" r="BK145"/>
  <c r="J183"/>
  <c r="J179"/>
  <c r="BK189"/>
  <c r="J155"/>
  <c r="J127"/>
  <c r="BK197"/>
  <c r="BK185"/>
  <c i="4" r="J226"/>
  <c r="BK226"/>
  <c r="BK176"/>
  <c r="BK129"/>
  <c r="J154"/>
  <c r="BK214"/>
  <c r="BK236"/>
  <c r="J148"/>
  <c r="J202"/>
  <c r="J194"/>
  <c r="J250"/>
  <c r="BK168"/>
  <c r="J146"/>
  <c r="J192"/>
  <c i="5" r="J145"/>
  <c r="J137"/>
  <c r="BK129"/>
  <c i="6" r="J234"/>
  <c r="BK136"/>
  <c r="J184"/>
  <c r="J188"/>
  <c r="BK132"/>
  <c r="BK216"/>
  <c r="J192"/>
  <c r="J216"/>
  <c r="J249"/>
  <c r="J238"/>
  <c r="BK198"/>
  <c r="BK144"/>
  <c r="BK224"/>
  <c r="J176"/>
  <c r="BK242"/>
  <c r="J158"/>
  <c i="7" r="BK153"/>
  <c r="BK127"/>
  <c r="J165"/>
  <c r="BK129"/>
  <c r="BK131"/>
  <c r="J149"/>
  <c r="BK159"/>
  <c i="8" r="BK133"/>
  <c r="J133"/>
  <c r="BK139"/>
  <c i="9" r="BK203"/>
  <c r="J177"/>
  <c r="BK171"/>
  <c r="BK197"/>
  <c r="BK167"/>
  <c r="BK143"/>
  <c r="J199"/>
  <c r="BK193"/>
  <c r="J183"/>
  <c r="J173"/>
  <c r="J153"/>
  <c r="J141"/>
  <c r="BK133"/>
  <c r="J167"/>
  <c r="J145"/>
  <c r="J209"/>
  <c r="J195"/>
  <c r="BK191"/>
  <c r="J149"/>
  <c r="J129"/>
  <c r="BK205"/>
  <c r="J157"/>
  <c r="BK159"/>
  <c r="BK135"/>
  <c r="J165"/>
  <c r="J159"/>
  <c r="BK177"/>
  <c r="BK127"/>
  <c i="2" r="BK135"/>
  <c r="J185"/>
  <c r="J175"/>
  <c r="BK169"/>
  <c r="J155"/>
  <c r="J149"/>
  <c r="BK133"/>
  <c r="J187"/>
  <c i="3" r="BK155"/>
  <c r="J125"/>
  <c r="J181"/>
  <c r="J161"/>
  <c r="J197"/>
  <c r="J131"/>
  <c r="BK149"/>
  <c r="J193"/>
  <c r="J145"/>
  <c r="J153"/>
  <c i="4" r="BK224"/>
  <c r="J242"/>
  <c r="J214"/>
  <c r="J140"/>
  <c r="BK152"/>
  <c i="6" r="J146"/>
  <c r="J168"/>
  <c r="J172"/>
  <c r="BK180"/>
  <c r="BK194"/>
  <c r="BK128"/>
  <c r="BK178"/>
  <c r="J164"/>
  <c r="J236"/>
  <c r="BK244"/>
  <c r="J202"/>
  <c r="BK170"/>
  <c r="J246"/>
  <c r="BK168"/>
  <c i="7" r="J34"/>
  <c i="8" r="BK143"/>
  <c r="J137"/>
  <c r="BK141"/>
  <c i="9" r="BK201"/>
  <c r="J161"/>
  <c r="BK139"/>
  <c r="J191"/>
  <c i="2" r="BK139"/>
  <c r="BK125"/>
  <c r="BK175"/>
  <c r="J171"/>
  <c r="J163"/>
  <c r="BK149"/>
  <c r="J141"/>
  <c r="F37"/>
  <c i="3" r="BK169"/>
  <c r="BK191"/>
  <c r="BK177"/>
  <c r="BK203"/>
  <c r="J151"/>
  <c r="J157"/>
  <c r="J133"/>
  <c i="4" r="J188"/>
  <c r="J206"/>
  <c r="J176"/>
  <c r="BK174"/>
  <c r="BK178"/>
  <c r="BK162"/>
  <c r="J178"/>
  <c r="J132"/>
  <c r="J180"/>
  <c r="J238"/>
  <c r="J200"/>
  <c r="BK180"/>
  <c i="5" r="BK151"/>
  <c r="J151"/>
  <c r="BK127"/>
  <c i="6" r="BK236"/>
  <c r="BK186"/>
  <c r="J160"/>
  <c r="J182"/>
  <c r="J178"/>
  <c r="J132"/>
  <c r="BK146"/>
  <c r="BK162"/>
  <c r="BK214"/>
  <c r="BK150"/>
  <c r="BK188"/>
  <c r="J156"/>
  <c r="J251"/>
  <c i="7" r="J125"/>
  <c r="J163"/>
  <c r="J151"/>
  <c r="BK163"/>
  <c r="BK175"/>
  <c r="BK143"/>
  <c i="8" r="J129"/>
  <c r="F34"/>
  <c i="2" r="J191"/>
  <c r="BK141"/>
  <c r="BK129"/>
  <c r="BK191"/>
  <c r="BK181"/>
  <c r="BK173"/>
  <c r="BK171"/>
  <c r="J167"/>
  <c r="BK159"/>
  <c r="BK151"/>
  <c r="BK145"/>
  <c r="J135"/>
  <c r="BK127"/>
  <c r="BK185"/>
  <c i="3" r="BK181"/>
  <c r="J159"/>
  <c r="J139"/>
  <c r="BK187"/>
  <c r="BK163"/>
  <c r="J203"/>
  <c r="BK135"/>
  <c r="BK159"/>
  <c r="J199"/>
  <c r="BK157"/>
  <c r="BK139"/>
  <c r="BK193"/>
  <c r="J143"/>
  <c i="4" r="BK216"/>
  <c r="J144"/>
  <c r="BK222"/>
  <c i="5" r="J131"/>
  <c r="J143"/>
  <c r="J141"/>
  <c r="J125"/>
  <c i="6" r="BK134"/>
  <c r="J204"/>
  <c r="J154"/>
  <c r="BK190"/>
  <c r="BK126"/>
  <c r="BK158"/>
  <c r="BK176"/>
  <c r="BK172"/>
  <c r="J230"/>
  <c r="J166"/>
  <c r="J244"/>
  <c r="BK142"/>
  <c r="J180"/>
  <c r="BK238"/>
  <c r="J206"/>
  <c r="BK184"/>
  <c r="BK251"/>
  <c r="J170"/>
  <c i="7" r="BK169"/>
  <c r="J161"/>
  <c r="BK165"/>
  <c r="J167"/>
  <c r="J143"/>
  <c r="BK161"/>
  <c r="BK167"/>
  <c r="BK147"/>
  <c r="J133"/>
  <c r="BK157"/>
  <c i="8" r="J143"/>
  <c r="BK151"/>
  <c r="J147"/>
  <c r="BK125"/>
  <c r="BK127"/>
  <c i="9" r="BK157"/>
  <c r="BK145"/>
  <c r="J139"/>
  <c r="BK185"/>
  <c r="BK155"/>
  <c r="J151"/>
  <c r="BK129"/>
  <c r="J207"/>
  <c r="J193"/>
  <c r="BK163"/>
  <c r="BK131"/>
  <c r="J123"/>
  <c r="BK189"/>
  <c r="BK137"/>
  <c r="BK141"/>
  <c r="BK173"/>
  <c r="BK151"/>
  <c r="BK149"/>
  <c r="BK187"/>
  <c i="2" l="1" r="P124"/>
  <c r="P123"/>
  <c i="4" r="T131"/>
  <c r="T130"/>
  <c r="BK233"/>
  <c r="J233"/>
  <c r="J104"/>
  <c i="5" r="BK124"/>
  <c r="J124"/>
  <c r="J98"/>
  <c i="6" r="R248"/>
  <c i="2" r="T124"/>
  <c r="T123"/>
  <c i="3" r="T172"/>
  <c r="T171"/>
  <c i="4" r="BK131"/>
  <c r="J131"/>
  <c r="J100"/>
  <c r="R233"/>
  <c i="7" r="R156"/>
  <c r="R155"/>
  <c i="4" r="R187"/>
  <c r="R186"/>
  <c i="6" r="R209"/>
  <c r="R208"/>
  <c i="7" r="BK156"/>
  <c r="BK155"/>
  <c r="J155"/>
  <c r="J99"/>
  <c i="2" r="R162"/>
  <c r="R161"/>
  <c i="3" r="T124"/>
  <c r="T123"/>
  <c r="T122"/>
  <c i="4" r="P131"/>
  <c r="P130"/>
  <c r="P233"/>
  <c i="5" r="BK148"/>
  <c r="BK147"/>
  <c r="J147"/>
  <c r="J99"/>
  <c i="7" r="R124"/>
  <c r="R123"/>
  <c r="R122"/>
  <c i="8" r="P124"/>
  <c r="P123"/>
  <c r="P122"/>
  <c i="1" r="AU101"/>
  <c i="9" r="P122"/>
  <c r="P121"/>
  <c i="2" r="BK162"/>
  <c r="BK161"/>
  <c r="J161"/>
  <c r="J99"/>
  <c i="5" r="T124"/>
  <c r="T123"/>
  <c i="6" r="R125"/>
  <c r="R124"/>
  <c r="T248"/>
  <c i="3" r="R172"/>
  <c r="R171"/>
  <c i="5" r="P124"/>
  <c r="P123"/>
  <c i="6" r="T209"/>
  <c r="T208"/>
  <c i="7" r="P156"/>
  <c r="P155"/>
  <c i="9" r="BK122"/>
  <c r="J122"/>
  <c r="J98"/>
  <c i="2" r="BK124"/>
  <c r="J124"/>
  <c r="J98"/>
  <c i="3" r="BK124"/>
  <c r="BK123"/>
  <c r="J123"/>
  <c r="J97"/>
  <c i="4" r="P187"/>
  <c r="P186"/>
  <c i="5" r="P148"/>
  <c r="P147"/>
  <c i="6" r="P209"/>
  <c i="8" r="BK124"/>
  <c r="J124"/>
  <c r="J98"/>
  <c i="9" r="T122"/>
  <c r="T121"/>
  <c i="2" r="T162"/>
  <c r="T161"/>
  <c i="3" r="P124"/>
  <c r="P123"/>
  <c i="4" r="BK187"/>
  <c i="5" r="R148"/>
  <c r="R147"/>
  <c i="7" r="BK124"/>
  <c r="J124"/>
  <c r="J98"/>
  <c i="9" r="R122"/>
  <c r="R121"/>
  <c i="2" r="P162"/>
  <c r="P161"/>
  <c i="3" r="BK172"/>
  <c r="BK171"/>
  <c r="J171"/>
  <c r="J99"/>
  <c i="4" r="T233"/>
  <c i="5" r="T148"/>
  <c r="T147"/>
  <c i="6" r="BK209"/>
  <c r="J209"/>
  <c r="J100"/>
  <c i="7" r="T124"/>
  <c r="T123"/>
  <c i="9" r="BK182"/>
  <c r="J182"/>
  <c r="J100"/>
  <c i="6" r="P125"/>
  <c r="P124"/>
  <c r="P248"/>
  <c i="9" r="T182"/>
  <c r="T181"/>
  <c i="2" r="R124"/>
  <c r="R123"/>
  <c i="3" r="P172"/>
  <c r="P171"/>
  <c i="4" r="R131"/>
  <c r="R130"/>
  <c r="R126"/>
  <c i="5" r="R124"/>
  <c r="R123"/>
  <c r="R122"/>
  <c i="6" r="T125"/>
  <c r="T124"/>
  <c r="T123"/>
  <c i="7" r="T156"/>
  <c r="T155"/>
  <c i="8" r="T124"/>
  <c r="T123"/>
  <c r="T122"/>
  <c i="9" r="R182"/>
  <c r="R181"/>
  <c i="3" r="R124"/>
  <c r="R123"/>
  <c r="R122"/>
  <c i="4" r="T187"/>
  <c r="T186"/>
  <c i="6" r="BK125"/>
  <c r="J125"/>
  <c r="J98"/>
  <c r="BK248"/>
  <c r="J248"/>
  <c r="J101"/>
  <c i="7" r="P124"/>
  <c r="P123"/>
  <c r="P122"/>
  <c i="1" r="AU100"/>
  <c i="8" r="R124"/>
  <c r="R123"/>
  <c r="R122"/>
  <c i="9" r="P182"/>
  <c r="P181"/>
  <c i="5" r="BK154"/>
  <c r="J154"/>
  <c r="J102"/>
  <c i="7" r="BK174"/>
  <c r="J174"/>
  <c r="J102"/>
  <c i="8" r="BK146"/>
  <c r="J146"/>
  <c r="J100"/>
  <c r="BK150"/>
  <c r="J150"/>
  <c r="J102"/>
  <c i="2" r="BK190"/>
  <c r="J190"/>
  <c r="J102"/>
  <c i="4" r="BK128"/>
  <c r="J128"/>
  <c r="J98"/>
  <c i="6" r="BK254"/>
  <c r="J254"/>
  <c r="J103"/>
  <c i="4" r="BK230"/>
  <c r="J230"/>
  <c r="J103"/>
  <c i="3" r="BK202"/>
  <c r="J202"/>
  <c r="J102"/>
  <c i="4" r="BK249"/>
  <c r="BK248"/>
  <c r="J248"/>
  <c r="J105"/>
  <c i="9" r="E110"/>
  <c r="F117"/>
  <c r="BE199"/>
  <c r="BE207"/>
  <c r="BE125"/>
  <c r="BE129"/>
  <c r="BE141"/>
  <c r="BE143"/>
  <c r="BE145"/>
  <c r="BE155"/>
  <c r="BE157"/>
  <c r="BE171"/>
  <c r="BE189"/>
  <c r="BE191"/>
  <c i="8" r="BK123"/>
  <c r="J123"/>
  <c r="J97"/>
  <c i="9" r="BE183"/>
  <c r="BE197"/>
  <c r="J116"/>
  <c r="BE123"/>
  <c r="BE131"/>
  <c r="BE133"/>
  <c r="BE167"/>
  <c r="BE193"/>
  <c r="BE203"/>
  <c r="BE209"/>
  <c i="8" r="BK149"/>
  <c r="J149"/>
  <c r="J101"/>
  <c i="9" r="J114"/>
  <c r="BE127"/>
  <c r="BE169"/>
  <c r="BE173"/>
  <c r="BE175"/>
  <c r="BE185"/>
  <c i="8" r="BK145"/>
  <c r="J145"/>
  <c r="J99"/>
  <c i="9" r="BE137"/>
  <c r="BE139"/>
  <c r="BE177"/>
  <c r="F116"/>
  <c r="BE135"/>
  <c r="BE149"/>
  <c r="BE205"/>
  <c r="J117"/>
  <c r="BE147"/>
  <c r="BE151"/>
  <c r="BE153"/>
  <c r="BE159"/>
  <c r="BE161"/>
  <c r="BE163"/>
  <c r="BE179"/>
  <c r="BE187"/>
  <c r="BE201"/>
  <c r="BE165"/>
  <c r="BE195"/>
  <c i="7" r="J156"/>
  <c r="J100"/>
  <c i="8" r="E85"/>
  <c r="BE135"/>
  <c r="BE147"/>
  <c i="7" r="BK123"/>
  <c r="J123"/>
  <c r="J97"/>
  <c i="8" r="F119"/>
  <c r="BE133"/>
  <c i="7" r="BK173"/>
  <c r="J173"/>
  <c r="J101"/>
  <c i="8" r="F91"/>
  <c r="J91"/>
  <c r="BE139"/>
  <c r="BE143"/>
  <c r="BE151"/>
  <c r="J116"/>
  <c r="BE125"/>
  <c r="BE129"/>
  <c r="BE131"/>
  <c r="BE141"/>
  <c r="J92"/>
  <c r="BE127"/>
  <c r="BE137"/>
  <c i="1" r="BA101"/>
  <c i="6" r="R123"/>
  <c r="BK208"/>
  <c r="J208"/>
  <c r="J99"/>
  <c i="7" r="BE133"/>
  <c r="BE135"/>
  <c r="BE139"/>
  <c r="BE147"/>
  <c r="BE131"/>
  <c r="BE165"/>
  <c r="BE153"/>
  <c r="BE157"/>
  <c r="BE171"/>
  <c r="BE175"/>
  <c r="BE141"/>
  <c r="BE145"/>
  <c r="BE151"/>
  <c r="BE163"/>
  <c i="6" r="BK124"/>
  <c r="J124"/>
  <c r="J97"/>
  <c i="7" r="J91"/>
  <c r="J92"/>
  <c r="F118"/>
  <c r="BE127"/>
  <c r="BE161"/>
  <c r="E85"/>
  <c r="F119"/>
  <c r="BE129"/>
  <c r="BE169"/>
  <c i="1" r="AW100"/>
  <c i="7" r="J89"/>
  <c r="BE125"/>
  <c r="BE137"/>
  <c r="BE149"/>
  <c r="BE143"/>
  <c r="BE159"/>
  <c r="BE167"/>
  <c i="6" r="J92"/>
  <c r="BE126"/>
  <c r="BE180"/>
  <c r="BE222"/>
  <c r="BE230"/>
  <c r="BE238"/>
  <c r="BE244"/>
  <c r="BE234"/>
  <c r="J91"/>
  <c r="BE162"/>
  <c r="BE190"/>
  <c r="F92"/>
  <c r="BE128"/>
  <c r="BE134"/>
  <c r="BE138"/>
  <c r="BE148"/>
  <c r="BE154"/>
  <c r="BE182"/>
  <c r="BE186"/>
  <c r="BE192"/>
  <c r="BE194"/>
  <c r="BE228"/>
  <c i="5" r="BK123"/>
  <c r="J123"/>
  <c r="J97"/>
  <c r="J148"/>
  <c r="J100"/>
  <c i="6" r="J89"/>
  <c r="F119"/>
  <c r="BE136"/>
  <c r="BE170"/>
  <c r="BE176"/>
  <c r="BE246"/>
  <c r="BE160"/>
  <c r="BE168"/>
  <c r="BE174"/>
  <c r="BE188"/>
  <c r="BE204"/>
  <c r="BE249"/>
  <c r="BE251"/>
  <c r="BE255"/>
  <c r="BE142"/>
  <c r="BE198"/>
  <c r="BE202"/>
  <c r="BE214"/>
  <c i="5" r="BK153"/>
  <c r="J153"/>
  <c r="J101"/>
  <c i="6" r="E85"/>
  <c r="BE140"/>
  <c r="BE152"/>
  <c r="BE210"/>
  <c r="BE220"/>
  <c r="BE132"/>
  <c r="BE144"/>
  <c r="BE146"/>
  <c r="BE166"/>
  <c r="BE232"/>
  <c r="BE150"/>
  <c r="BE164"/>
  <c r="BE178"/>
  <c r="BE184"/>
  <c r="BE158"/>
  <c r="BE172"/>
  <c r="BE196"/>
  <c r="BE200"/>
  <c r="BE236"/>
  <c r="BE130"/>
  <c r="BE156"/>
  <c r="BE206"/>
  <c r="BE212"/>
  <c r="BE216"/>
  <c r="BE218"/>
  <c r="BE224"/>
  <c r="BE226"/>
  <c r="BE240"/>
  <c r="BE242"/>
  <c i="5" r="F118"/>
  <c i="4" r="BK130"/>
  <c r="J130"/>
  <c r="J99"/>
  <c i="5" r="J119"/>
  <c i="4" r="J187"/>
  <c r="J102"/>
  <c i="5" r="J91"/>
  <c r="BE127"/>
  <c r="BE151"/>
  <c i="4" r="J249"/>
  <c r="J106"/>
  <c i="5" r="F92"/>
  <c r="BE135"/>
  <c r="BE137"/>
  <c r="BE139"/>
  <c r="BE129"/>
  <c r="BE149"/>
  <c r="BE155"/>
  <c r="BE133"/>
  <c r="BE141"/>
  <c r="BE145"/>
  <c r="J89"/>
  <c r="BE125"/>
  <c r="BE131"/>
  <c r="E85"/>
  <c r="BE143"/>
  <c i="3" r="J124"/>
  <c r="J98"/>
  <c i="4" r="BE188"/>
  <c r="F91"/>
  <c r="BE194"/>
  <c r="BE202"/>
  <c r="J92"/>
  <c r="F123"/>
  <c r="BE180"/>
  <c r="BE198"/>
  <c r="BE244"/>
  <c r="BE246"/>
  <c r="BE162"/>
  <c r="BE204"/>
  <c r="BE212"/>
  <c i="3" r="J172"/>
  <c r="J100"/>
  <c i="4" r="E85"/>
  <c r="BE146"/>
  <c r="BE148"/>
  <c r="BE172"/>
  <c r="BE182"/>
  <c r="BE214"/>
  <c r="BE238"/>
  <c i="3" r="BK201"/>
  <c r="J201"/>
  <c r="J101"/>
  <c i="4" r="BE250"/>
  <c r="J120"/>
  <c r="BE138"/>
  <c r="BE152"/>
  <c r="BE156"/>
  <c r="BE196"/>
  <c r="BE200"/>
  <c r="BE240"/>
  <c r="J122"/>
  <c r="BE129"/>
  <c r="BE132"/>
  <c r="BE140"/>
  <c r="BE142"/>
  <c r="BE144"/>
  <c r="BE174"/>
  <c r="BE192"/>
  <c r="BE154"/>
  <c r="BE158"/>
  <c r="BE170"/>
  <c r="BE208"/>
  <c r="BE210"/>
  <c r="BE216"/>
  <c r="BE218"/>
  <c r="BE220"/>
  <c r="BE228"/>
  <c r="BE231"/>
  <c r="BE236"/>
  <c r="BE134"/>
  <c r="BE136"/>
  <c r="BE150"/>
  <c r="BE160"/>
  <c r="BE164"/>
  <c r="BE166"/>
  <c r="BE168"/>
  <c r="BE176"/>
  <c r="BE178"/>
  <c r="BE184"/>
  <c r="BE190"/>
  <c r="BE206"/>
  <c r="BE222"/>
  <c r="BE224"/>
  <c r="BE226"/>
  <c r="BE234"/>
  <c r="BE242"/>
  <c i="2" r="R122"/>
  <c r="T122"/>
  <c r="BK189"/>
  <c r="J189"/>
  <c r="J101"/>
  <c i="3" r="J89"/>
  <c r="BE145"/>
  <c r="BE147"/>
  <c r="BE149"/>
  <c r="BE163"/>
  <c r="BE169"/>
  <c r="BE179"/>
  <c r="BE189"/>
  <c r="BE135"/>
  <c r="BE139"/>
  <c r="BE159"/>
  <c r="BE161"/>
  <c r="BE173"/>
  <c r="J91"/>
  <c r="BE131"/>
  <c r="BE137"/>
  <c r="BE143"/>
  <c r="BE185"/>
  <c i="2" r="J162"/>
  <c r="J100"/>
  <c i="3" r="E112"/>
  <c r="F119"/>
  <c r="BE151"/>
  <c r="BE155"/>
  <c r="BE183"/>
  <c r="F91"/>
  <c r="BE129"/>
  <c r="BE133"/>
  <c r="BE141"/>
  <c r="BE157"/>
  <c r="BE167"/>
  <c r="BE177"/>
  <c r="BE191"/>
  <c r="BE199"/>
  <c r="BE203"/>
  <c r="BE125"/>
  <c r="BE127"/>
  <c r="BE195"/>
  <c i="2" r="BK123"/>
  <c r="J123"/>
  <c r="J97"/>
  <c i="3" r="BE175"/>
  <c r="BE181"/>
  <c r="J119"/>
  <c r="BE165"/>
  <c r="BE153"/>
  <c r="BE187"/>
  <c r="BE193"/>
  <c r="BE197"/>
  <c i="2" r="BE181"/>
  <c r="BE183"/>
  <c i="1" r="AW95"/>
  <c i="2" r="F92"/>
  <c r="J116"/>
  <c r="BE129"/>
  <c r="BE131"/>
  <c r="BE135"/>
  <c r="BE139"/>
  <c r="BE141"/>
  <c r="BE143"/>
  <c r="BE145"/>
  <c r="BE147"/>
  <c r="BE149"/>
  <c r="BE151"/>
  <c r="BE153"/>
  <c r="BE155"/>
  <c r="BE157"/>
  <c r="BE163"/>
  <c r="BE165"/>
  <c r="BE167"/>
  <c r="BE169"/>
  <c r="BE171"/>
  <c r="BE173"/>
  <c r="BE175"/>
  <c r="BE177"/>
  <c r="BE179"/>
  <c r="BE185"/>
  <c r="BE187"/>
  <c r="E85"/>
  <c r="J92"/>
  <c i="1" r="BA95"/>
  <c i="2" r="J91"/>
  <c r="BE125"/>
  <c r="BE127"/>
  <c r="BE133"/>
  <c r="BE137"/>
  <c r="BE159"/>
  <c r="BE191"/>
  <c i="1" r="BC95"/>
  <c i="2" r="F91"/>
  <c i="1" r="BB95"/>
  <c r="BD95"/>
  <c i="4" r="F36"/>
  <c i="1" r="BC97"/>
  <c i="8" r="F35"/>
  <c i="1" r="BB101"/>
  <c i="9" r="F37"/>
  <c i="1" r="BD102"/>
  <c i="3" r="F35"/>
  <c i="1" r="BB96"/>
  <c i="5" r="F34"/>
  <c i="1" r="BA98"/>
  <c i="6" r="J34"/>
  <c i="1" r="AW99"/>
  <c i="3" r="F34"/>
  <c i="1" r="BA96"/>
  <c i="5" r="F37"/>
  <c i="1" r="BD98"/>
  <c i="7" r="F37"/>
  <c i="1" r="BD100"/>
  <c i="9" r="F34"/>
  <c i="1" r="BA102"/>
  <c i="4" r="F34"/>
  <c i="1" r="BA97"/>
  <c i="6" r="F34"/>
  <c i="1" r="BA99"/>
  <c i="4" r="F35"/>
  <c i="1" r="BB97"/>
  <c i="7" r="F35"/>
  <c i="1" r="BB100"/>
  <c i="9" r="F36"/>
  <c i="1" r="BC102"/>
  <c i="4" r="J34"/>
  <c i="1" r="AW97"/>
  <c i="6" r="F35"/>
  <c i="1" r="BB99"/>
  <c i="3" r="F36"/>
  <c i="1" r="BC96"/>
  <c i="5" r="F35"/>
  <c i="1" r="BB98"/>
  <c i="8" r="F37"/>
  <c i="1" r="BD101"/>
  <c i="9" r="J34"/>
  <c i="1" r="AW102"/>
  <c i="3" r="F37"/>
  <c i="1" r="BD96"/>
  <c i="5" r="F36"/>
  <c i="1" r="BC98"/>
  <c i="7" r="F36"/>
  <c i="1" r="BC100"/>
  <c i="3" r="J34"/>
  <c i="1" r="AW96"/>
  <c i="5" r="J34"/>
  <c i="1" r="AW98"/>
  <c i="6" r="F37"/>
  <c i="1" r="BD99"/>
  <c i="7" r="F34"/>
  <c i="1" r="BA100"/>
  <c i="8" r="J34"/>
  <c i="1" r="AW101"/>
  <c i="8" r="F36"/>
  <c i="1" r="BC101"/>
  <c i="9" r="F35"/>
  <c i="1" r="BB102"/>
  <c i="4" r="F37"/>
  <c i="1" r="BD97"/>
  <c i="6" r="F36"/>
  <c i="1" r="BC99"/>
  <c i="4" l="1" r="P126"/>
  <c i="1" r="AU97"/>
  <c i="7" r="T122"/>
  <c i="4" r="BK186"/>
  <c r="J186"/>
  <c r="J101"/>
  <c i="9" r="P120"/>
  <c i="1" r="AU102"/>
  <c i="3" r="P122"/>
  <c i="1" r="AU96"/>
  <c i="5" r="P122"/>
  <c i="1" r="AU98"/>
  <c i="9" r="T120"/>
  <c r="R120"/>
  <c i="6" r="P208"/>
  <c r="P123"/>
  <c i="1" r="AU99"/>
  <c i="5" r="T122"/>
  <c i="2" r="P122"/>
  <c i="1" r="AU95"/>
  <c i="4" r="T126"/>
  <c i="6" r="BK253"/>
  <c r="J253"/>
  <c r="J102"/>
  <c i="9" r="BK121"/>
  <c r="J121"/>
  <c r="J97"/>
  <c r="BK181"/>
  <c r="J181"/>
  <c r="J99"/>
  <c i="4" r="BK127"/>
  <c r="J127"/>
  <c r="J97"/>
  <c i="8" r="BK122"/>
  <c r="J122"/>
  <c i="7" r="BK122"/>
  <c r="J122"/>
  <c r="J96"/>
  <c i="6" r="BK123"/>
  <c r="J123"/>
  <c i="5" r="BK122"/>
  <c r="J122"/>
  <c i="4" r="BK126"/>
  <c r="J126"/>
  <c i="3" r="BK122"/>
  <c r="J122"/>
  <c r="J96"/>
  <c i="2" r="BK122"/>
  <c r="J122"/>
  <c r="J96"/>
  <c r="F33"/>
  <c i="1" r="AZ95"/>
  <c i="4" r="J30"/>
  <c i="1" r="AG97"/>
  <c i="5" r="J33"/>
  <c i="1" r="AV98"/>
  <c r="AT98"/>
  <c i="8" r="F33"/>
  <c i="1" r="AZ101"/>
  <c i="3" r="F33"/>
  <c i="1" r="AZ96"/>
  <c i="6" r="J30"/>
  <c i="1" r="AG99"/>
  <c i="7" r="F33"/>
  <c i="1" r="AZ100"/>
  <c r="BD94"/>
  <c r="W33"/>
  <c i="2" r="J33"/>
  <c i="1" r="AV95"/>
  <c r="AT95"/>
  <c i="4" r="J33"/>
  <c i="1" r="AV97"/>
  <c r="AT97"/>
  <c i="9" r="F33"/>
  <c i="1" r="AZ102"/>
  <c i="3" r="J33"/>
  <c i="1" r="AV96"/>
  <c r="AT96"/>
  <c i="7" r="J33"/>
  <c i="1" r="AV100"/>
  <c r="AT100"/>
  <c r="BA94"/>
  <c r="AW94"/>
  <c r="AK30"/>
  <c i="4" r="F33"/>
  <c i="1" r="AZ97"/>
  <c i="8" r="J30"/>
  <c i="1" r="AG101"/>
  <c r="BB94"/>
  <c r="AX94"/>
  <c i="5" r="F33"/>
  <c i="1" r="AZ98"/>
  <c i="6" r="F33"/>
  <c i="1" r="AZ99"/>
  <c i="6" r="J33"/>
  <c i="1" r="AV99"/>
  <c r="AT99"/>
  <c i="5" r="J30"/>
  <c i="1" r="AG98"/>
  <c i="8" r="J33"/>
  <c i="1" r="AV101"/>
  <c r="AT101"/>
  <c i="9" r="J33"/>
  <c i="1" r="AV102"/>
  <c r="AT102"/>
  <c r="BC94"/>
  <c r="W32"/>
  <c i="9" l="1" r="BK120"/>
  <c r="J120"/>
  <c r="J96"/>
  <c i="1" r="AN101"/>
  <c i="8" r="J96"/>
  <c r="J39"/>
  <c i="1" r="AN99"/>
  <c i="6" r="J96"/>
  <c i="1" r="AN98"/>
  <c i="6" r="J39"/>
  <c i="5" r="J96"/>
  <c i="1" r="AN97"/>
  <c i="4" r="J96"/>
  <c i="5" r="J39"/>
  <c i="4" r="J39"/>
  <c i="1" r="AU94"/>
  <c i="2" r="J30"/>
  <c i="1" r="AG95"/>
  <c i="7" r="J30"/>
  <c i="1" r="AG100"/>
  <c r="AN100"/>
  <c r="AY94"/>
  <c i="3" r="J30"/>
  <c i="1" r="AG96"/>
  <c r="AN96"/>
  <c r="W31"/>
  <c r="W30"/>
  <c r="AZ94"/>
  <c r="AV94"/>
  <c r="AK29"/>
  <c i="7" l="1" r="J39"/>
  <c i="3" r="J39"/>
  <c i="2" r="J39"/>
  <c i="1" r="AN95"/>
  <c i="9" r="J30"/>
  <c i="1" r="AG102"/>
  <c r="AG94"/>
  <c r="AK26"/>
  <c r="AK35"/>
  <c r="AT94"/>
  <c r="W29"/>
  <c i="9" l="1" r="J39"/>
  <c i="1" r="AN94"/>
  <c r="AN102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<sst xmlns="http://schemas.openxmlformats.org/spreadsheetml/2006/main">
  <si>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</si>
  <si>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</si>
  <si>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</si>
  <si>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</si>
  <si>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</si>
  <si>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{0e4fa079-deb2-42f6-9d21-fdb0e29bd7ba}</t>
  </si>
  <si>
    <t>0,01</t>
  </si>
  <si>
    <t>21</t>
  </si>
  <si>
    <t>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</si>
  <si>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</si>
  <si>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</si>
  <si>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</si>
  <si>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</si>
  <si>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</si>
  <si>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</si>
  <si>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230323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</si>
  <si>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</si>
  <si>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</si>
  <si>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Odstranění závad z revizí el. - I.etapa</t>
  </si>
  <si>
    <t>KSO:</t>
  </si>
  <si>
    <t>CC-CZ:</t>
  </si>
  <si>
    <t>Místo:</t>
  </si>
  <si>
    <t xml:space="preserve"> </t>
  </si>
  <si>
    <t>Datum:</t>
  </si>
  <si>
    <t>23. 3. 2023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</si>
  <si>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</si>
  <si>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</si>
  <si>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</si>
  <si>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</si>
  <si>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</si>
  <si>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</si>
  <si>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</si>
  <si>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</si>
  <si>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</si>
  <si>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</si>
  <si>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</si>
  <si>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</si>
  <si>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</si>
  <si>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</si>
  <si>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</si>
  <si>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</si>
  <si>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</si>
  <si>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</si>
  <si>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</si>
  <si>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</si>
  <si>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</si>
  <si>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</si>
  <si>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</si>
  <si>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</si>
  <si>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</si>
  <si>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</si>
  <si>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</si>
  <si>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</si>
  <si>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</si>
  <si>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</si>
  <si>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</si>
  <si>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</si>
  <si>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</si>
  <si>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</si>
  <si>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</si>
  <si>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</si>
  <si>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</si>
  <si>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</si>
  <si>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</si>
  <si>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</si>
  <si>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</si>
  <si>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</si>
  <si>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</si>
  <si>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</si>
  <si>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</si>
  <si>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</si>
  <si>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</si>
  <si>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</si>
  <si>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</si>
  <si>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</si>
  <si>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</si>
  <si>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</si>
  <si>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</si>
  <si>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</si>
  <si>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23/03/01</t>
  </si>
  <si>
    <t>ZŠ Habrmanova</t>
  </si>
  <si>
    <t>STA</t>
  </si>
  <si>
    <t>{a3cb62ad-6cba-48e2-91c4-f1152293d526}</t>
  </si>
  <si>
    <t>2</t>
  </si>
  <si>
    <t>23/03/02</t>
  </si>
  <si>
    <t>ZŠ J. Gočára</t>
  </si>
  <si>
    <t>{efa5c357-a2e5-46cb-8b56-95ab1c2cce26}</t>
  </si>
  <si>
    <t>23/03/03</t>
  </si>
  <si>
    <t>ZŠ M. Horákové</t>
  </si>
  <si>
    <t>{ec742e5e-c375-49e7-9b03-a3f86194f001}</t>
  </si>
  <si>
    <t>23/04/12</t>
  </si>
  <si>
    <t>ZŠ Malšova Lhota</t>
  </si>
  <si>
    <t>{4d49b2c7-6859-48ba-99fc-e63bb2f1d57f}</t>
  </si>
  <si>
    <t>23/04/14</t>
  </si>
  <si>
    <t>ZŠ Štefcova</t>
  </si>
  <si>
    <t>{6cfd7599-53d5-42d4-b52d-432df8f16a52}</t>
  </si>
  <si>
    <t>23/04/20</t>
  </si>
  <si>
    <t>ZUŠ Habrmanova</t>
  </si>
  <si>
    <t>{8eb3bed1-50a6-43f0-afec-279afc21ae85}</t>
  </si>
  <si>
    <t>23/04/21</t>
  </si>
  <si>
    <t>ZUŠ Na Střezině</t>
  </si>
  <si>
    <t>{cb24a963-f0d2-44c4-b13b-bd37791ef7c2}</t>
  </si>
  <si>
    <t>23/04/24</t>
  </si>
  <si>
    <t>ZŠ SNP</t>
  </si>
  <si>
    <t>{f123c92c-34fb-47b5-abad-0733b91a764f}</t>
  </si>
  <si>
    <t>KRYCÍ LIST SOUPISU PRACÍ</t>
  </si>
  <si>
    <t>Objekt:</t>
  </si>
  <si>
    <t>23/03/01 - ZŠ Habrmanova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</si>
  <si>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</si>
  <si>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</si>
  <si>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</si>
  <si>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</si>
  <si>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</si>
  <si>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</si>
  <si>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</si>
  <si>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</si>
  <si>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</si>
  <si>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</si>
  <si>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</si>
  <si>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</si>
  <si>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</si>
  <si>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</si>
  <si>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</si>
  <si>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</si>
  <si>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</si>
  <si>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</si>
  <si>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</si>
  <si>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</si>
  <si>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</si>
  <si>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</si>
  <si>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</si>
  <si>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</si>
  <si>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</si>
  <si>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</si>
  <si>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</si>
  <si>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</si>
  <si>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</si>
  <si>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</si>
  <si>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741110511</t>
  </si>
  <si>
    <t>Montáž lišta a kanálek vkládací šířky do 60 mm s víčkem</t>
  </si>
  <si>
    <t>m</t>
  </si>
  <si>
    <t>16</t>
  </si>
  <si>
    <t>1275372878</t>
  </si>
  <si>
    <t>P</t>
  </si>
  <si>
    <t>Poznámka k položce:_x000d_
závada 13/4;13/5;13/7;13/10</t>
  </si>
  <si>
    <t>M</t>
  </si>
  <si>
    <t>34571009</t>
  </si>
  <si>
    <t>lišta elektroinstalační vkládací 11x10mm</t>
  </si>
  <si>
    <t>32</t>
  </si>
  <si>
    <t>-832379279</t>
  </si>
  <si>
    <t>Poznámka k položce:_x000d_
závada 13/4;13/7;13/10</t>
  </si>
  <si>
    <t>3</t>
  </si>
  <si>
    <t>741112021</t>
  </si>
  <si>
    <t>Montáž krabice nástěnná plastová čtyřhranná do 100x100 mm</t>
  </si>
  <si>
    <t>kus</t>
  </si>
  <si>
    <t>524915633</t>
  </si>
  <si>
    <t>Poznámka k položce:_x000d_
závada 13/5;13/8;13/10</t>
  </si>
  <si>
    <t>4</t>
  </si>
  <si>
    <t>34571478</t>
  </si>
  <si>
    <t xml:space="preserve">KRABICE PŘÍSTROJOVÁ LK 80X28/1_HB - </t>
  </si>
  <si>
    <t>-1076454432</t>
  </si>
  <si>
    <t>5</t>
  </si>
  <si>
    <t>741112351</t>
  </si>
  <si>
    <t>Otevření nebo uzavření krabice víčkem na šroubky</t>
  </si>
  <si>
    <t>110435245</t>
  </si>
  <si>
    <t>Poznámka k položce:_x000d_
závada 13/5;13/10</t>
  </si>
  <si>
    <t>6</t>
  </si>
  <si>
    <t>34571552</t>
  </si>
  <si>
    <t xml:space="preserve">víčko krabice </t>
  </si>
  <si>
    <t>-1891760059</t>
  </si>
  <si>
    <t>7</t>
  </si>
  <si>
    <t>741120101</t>
  </si>
  <si>
    <t>Montáž vodič Cu izolovaný plný a laněný s PVC pláštěm žíla 0,15-16 mm2 zatažený (např. CY, CHAH-V)</t>
  </si>
  <si>
    <t>1634777493</t>
  </si>
  <si>
    <t xml:space="preserve">Poznámka k položce:_x000d_
závada 13/4; 13/7;_x000d_
</t>
  </si>
  <si>
    <t>8</t>
  </si>
  <si>
    <t>34140844</t>
  </si>
  <si>
    <t>vodič propojovací jádro Cu lanované izolace PVC 450/750V (H07V-R) 1x6mm2</t>
  </si>
  <si>
    <t>356335385</t>
  </si>
  <si>
    <t>Poznámka k položce:_x000d_
závada 13/4; 13/7;</t>
  </si>
  <si>
    <t>9</t>
  </si>
  <si>
    <t>741120201</t>
  </si>
  <si>
    <t>Montáž vodič Cu izolovaný plný a laněný s PVC pláštěm žíla 1,5-16 mm2 volně (např. CY, CHAH-V)</t>
  </si>
  <si>
    <t>-694942436</t>
  </si>
  <si>
    <t>Poznámka k položce:_x000d_
závada 13/9</t>
  </si>
  <si>
    <t>10</t>
  </si>
  <si>
    <t>34567024</t>
  </si>
  <si>
    <t>oko kabelové Cu lisovací lehčené 6x5</t>
  </si>
  <si>
    <t>1230707404</t>
  </si>
  <si>
    <t>11</t>
  </si>
  <si>
    <t>741122211</t>
  </si>
  <si>
    <t>Montáž kabel Cu plný kulatý žíla 3x1,5 až 6 mm2 uložený volně (např. CYKY)</t>
  </si>
  <si>
    <t>1778582566</t>
  </si>
  <si>
    <t>12</t>
  </si>
  <si>
    <t>34111036</t>
  </si>
  <si>
    <t>kabel instalační jádro Cu plné izolace PVC plášť PVC 450/750V (CYKY) 3x2,5mm2</t>
  </si>
  <si>
    <t>1958637967</t>
  </si>
  <si>
    <t>Poznámka k položce:_x000d_
CYKY, průměr kabelu 9,5mm_x000d_
závada 13/5;13/10</t>
  </si>
  <si>
    <t>13</t>
  </si>
  <si>
    <t>741310001</t>
  </si>
  <si>
    <t>Montáž spínač nástěnný 1-jednopólový prostředí normální se zapojením vodičů</t>
  </si>
  <si>
    <t>1716852117</t>
  </si>
  <si>
    <t>Poznámka k položce:_x000d_
závada 13/8</t>
  </si>
  <si>
    <t>14</t>
  </si>
  <si>
    <t>741313001</t>
  </si>
  <si>
    <t>Montáž zásuvka (polo)zapuštěná šroubové připojení 2P+PE se zapojením vodičů</t>
  </si>
  <si>
    <t>858935435</t>
  </si>
  <si>
    <t>Poznámka k položce:_x000d_
závada 13/1;13/2;13/3;13/10</t>
  </si>
  <si>
    <t>741313813</t>
  </si>
  <si>
    <t>Demontáž spínačů nástěnných normálních do 10 A šroubových se zachováním funkčnosti do 2 svorek</t>
  </si>
  <si>
    <t>-1104929093</t>
  </si>
  <si>
    <t>741316823</t>
  </si>
  <si>
    <t>Demontáž zásuvek domovních normální prostředí do 16A zapuštěných šroubových se zachováním funkčnosti 2P+PE</t>
  </si>
  <si>
    <t>-176479544</t>
  </si>
  <si>
    <t>Poznámka k položce:_x000d_
závada 13/1;13/2;13/3;13/5;13/10</t>
  </si>
  <si>
    <t>17</t>
  </si>
  <si>
    <t>741852902</t>
  </si>
  <si>
    <t>Zjištění závad u svítidel zářivkových 2-trubicových pro prostředí normální</t>
  </si>
  <si>
    <t>64</t>
  </si>
  <si>
    <t>1501869415</t>
  </si>
  <si>
    <t>Poznámka k položce:_x000d_
včetně výměny trubice_x000d_
závada 13/6;</t>
  </si>
  <si>
    <t>18</t>
  </si>
  <si>
    <t>34751014</t>
  </si>
  <si>
    <t>zářivka lineární 36W G13 denní bílá</t>
  </si>
  <si>
    <t>256</t>
  </si>
  <si>
    <t>-973911755</t>
  </si>
  <si>
    <t>Poznámka k položce:_x000d_
závada 13/6;</t>
  </si>
  <si>
    <t>Práce a dodávky M</t>
  </si>
  <si>
    <t>21-M</t>
  </si>
  <si>
    <t>Elektromontáže</t>
  </si>
  <si>
    <t>19</t>
  </si>
  <si>
    <t>210100001</t>
  </si>
  <si>
    <t>Ukončení vodičů v rozváděči nebo na přístroji včetně zapojení průřezu žíly do 2,5 mm2</t>
  </si>
  <si>
    <t>54031893</t>
  </si>
  <si>
    <t>Poznámka k položce:_x000d_
závada 2/3</t>
  </si>
  <si>
    <t>20</t>
  </si>
  <si>
    <t>210100002</t>
  </si>
  <si>
    <t>Ukončení vodičů v rozváděči nebo na přístroji včetně zapojení průřezu žíly do 6 mm2</t>
  </si>
  <si>
    <t>725958091</t>
  </si>
  <si>
    <t>Poznámka k položce:_x000d_
závada 3/7</t>
  </si>
  <si>
    <t>210100005</t>
  </si>
  <si>
    <t>Ukončení vodičů v rozváděči nebo na přístroji včetně zapojení průřezu žíly do 35 mm2</t>
  </si>
  <si>
    <t>-203555776</t>
  </si>
  <si>
    <t>Poznámka k položce:_x000d_
závada 3/8</t>
  </si>
  <si>
    <t>22</t>
  </si>
  <si>
    <t>210192671</t>
  </si>
  <si>
    <t xml:space="preserve">oprava krytí rozvaděče </t>
  </si>
  <si>
    <t>791524006</t>
  </si>
  <si>
    <t>Poznámka k položce:_x000d_
včetně potřebného materiálu _x000d_
závada 2/1, 2/4; 3/6</t>
  </si>
  <si>
    <t>23</t>
  </si>
  <si>
    <t>34562230</t>
  </si>
  <si>
    <t>svorka řadová šroubovací RSA nízkého napětí a průřezem vodiče 16mm2</t>
  </si>
  <si>
    <t>1334362980</t>
  </si>
  <si>
    <t>Poznámka k položce:_x000d_
včetně demontáže stávajících a montáže nových_x000d_
závada 2/2</t>
  </si>
  <si>
    <t>24</t>
  </si>
  <si>
    <t>RM01</t>
  </si>
  <si>
    <t xml:space="preserve">označení vodičů a vývodů </t>
  </si>
  <si>
    <t>kpl</t>
  </si>
  <si>
    <t>1385959895</t>
  </si>
  <si>
    <t>Poznámka k položce:_x000d_
závada 3/5; 4/1; 6/1;7/1; 8/1;9/1;10/1;12/1;</t>
  </si>
  <si>
    <t>25</t>
  </si>
  <si>
    <t>35421000</t>
  </si>
  <si>
    <t>krytka koncová pro 2-3fázové přípojnice</t>
  </si>
  <si>
    <t>128</t>
  </si>
  <si>
    <t>-365373198</t>
  </si>
  <si>
    <t>Poznámka k položce:_x000d_
závada 5/1</t>
  </si>
  <si>
    <t>26</t>
  </si>
  <si>
    <t>-2007757181</t>
  </si>
  <si>
    <t>Poznámka k položce:_x000d_
H07V-R, průměr vodiče 4,7mm_x000d_
závada 5/2</t>
  </si>
  <si>
    <t>27</t>
  </si>
  <si>
    <t>895182293</t>
  </si>
  <si>
    <t>Poznámka k položce:_x000d_
závada 5/2</t>
  </si>
  <si>
    <t>28</t>
  </si>
  <si>
    <t>RM02</t>
  </si>
  <si>
    <t>Údržba rozvaděče - odstranění nečistot a prachu</t>
  </si>
  <si>
    <t>-1388770756</t>
  </si>
  <si>
    <t>Poznámka k položce:_x000d_
závada 10/2</t>
  </si>
  <si>
    <t>29</t>
  </si>
  <si>
    <t>35889206</t>
  </si>
  <si>
    <t>Proudový chránič s nadproudovou ochranou 10A</t>
  </si>
  <si>
    <t>-620484648</t>
  </si>
  <si>
    <t>Poznámka k položce:_x000d_
závada 11/1</t>
  </si>
  <si>
    <t>30</t>
  </si>
  <si>
    <t>RM03</t>
  </si>
  <si>
    <t>Údržba rozvaděče - doplnění výrobního štítku</t>
  </si>
  <si>
    <t>-555807893</t>
  </si>
  <si>
    <t>Poznámka k položce:_x000d_
závada 12/2</t>
  </si>
  <si>
    <t>31</t>
  </si>
  <si>
    <t>429RM04</t>
  </si>
  <si>
    <t>Rukojeť DV-KLV plastová zámku rozvodnice</t>
  </si>
  <si>
    <t>72225536</t>
  </si>
  <si>
    <t>Poznámka k položce:_x000d_
závada 12/3</t>
  </si>
  <si>
    <t>VRN</t>
  </si>
  <si>
    <t>Vedlejší rozpočtové náklady</t>
  </si>
  <si>
    <t>VRN9</t>
  </si>
  <si>
    <t>Ostatní náklady</t>
  </si>
  <si>
    <t>091002000</t>
  </si>
  <si>
    <t>Ostatní náklady související s objektem</t>
  </si>
  <si>
    <t>1024</t>
  </si>
  <si>
    <t>-308051276</t>
  </si>
  <si>
    <t>Poznámka k položce:_x000d_
zařízení staveniště, doprava zaměstnanců, a pod..</t>
  </si>
  <si>
    <t>23/03/02 - ZŠ J. Gočára</t>
  </si>
  <si>
    <t>97939980</t>
  </si>
  <si>
    <t>Poznámka k položce:_x000d_
závada 20/6;20/18;</t>
  </si>
  <si>
    <t>951172686</t>
  </si>
  <si>
    <t>-636576103</t>
  </si>
  <si>
    <t>Poznámka k položce:_x000d_
závada 20/6;</t>
  </si>
  <si>
    <t>37735094</t>
  </si>
  <si>
    <t>Poznámka k položce:_x000d_
závada20/6;</t>
  </si>
  <si>
    <t>-891463892</t>
  </si>
  <si>
    <t>484992769</t>
  </si>
  <si>
    <t>242243952</t>
  </si>
  <si>
    <t>34111030</t>
  </si>
  <si>
    <t>kabel instalační jádro Cu plné izolace PVC plášť PVC 450/750V (CYKY) 3x1,5mm2</t>
  </si>
  <si>
    <t>1241923147</t>
  </si>
  <si>
    <t>Poznámka k položce:_x000d_
závada 20/18;</t>
  </si>
  <si>
    <t>-383801998</t>
  </si>
  <si>
    <t>Poznámka k položce:_x000d_
20/6;</t>
  </si>
  <si>
    <t>229341790</t>
  </si>
  <si>
    <t>Poznámka k položce:_x000d_
závada 20/2;20/5;20/6;20/13;</t>
  </si>
  <si>
    <t>34555202</t>
  </si>
  <si>
    <t>zásuvka zápustná jednonásobná chráněná, šroubové svorky</t>
  </si>
  <si>
    <t>-1724101077</t>
  </si>
  <si>
    <t>Poznámka k položce:_x000d_
závada 20/2;20/13;</t>
  </si>
  <si>
    <t>734688484</t>
  </si>
  <si>
    <t>741320165</t>
  </si>
  <si>
    <t>Montáž jističů třípólových nn do 25 A ve skříni se zapojením vodičů</t>
  </si>
  <si>
    <t>167806658</t>
  </si>
  <si>
    <t>Poznámka k položce:_x000d_
závada 18/2;</t>
  </si>
  <si>
    <t>35822163</t>
  </si>
  <si>
    <t>jistič 3-pólový 16 A vypínací charakteristika B vypínací schopnost 6 kA</t>
  </si>
  <si>
    <t>1701871480</t>
  </si>
  <si>
    <t>741322855</t>
  </si>
  <si>
    <t>Demontáž jistič třípólový nn do 25 A ze skříně</t>
  </si>
  <si>
    <t>-388904878</t>
  </si>
  <si>
    <t>Poznámka k položce:_x000d_
závada 18/2</t>
  </si>
  <si>
    <t>741372062</t>
  </si>
  <si>
    <t>Montáž svítidlo LED interiérové přisazené stropní hranaté nebo kruhové přes 0,09 do 0,36 m2 se zapojením vodičů</t>
  </si>
  <si>
    <t>177944043</t>
  </si>
  <si>
    <t>34825003</t>
  </si>
  <si>
    <t>LED nouzové svítidlo, IP65, 3 hod svícení, 230V, bílé</t>
  </si>
  <si>
    <t>-220935520</t>
  </si>
  <si>
    <t>741850933</t>
  </si>
  <si>
    <t>Zjištění závad na silnoproudé instalaci ve školách s více než 5 místnostmi</t>
  </si>
  <si>
    <t>2057488313</t>
  </si>
  <si>
    <t>Poznámka k položce:_x000d_
závada 20/15;</t>
  </si>
  <si>
    <t>-598503857</t>
  </si>
  <si>
    <t>Poznámka k položce:_x000d_
včetně výměny trubice_x000d_
závada 20/1;20/3;20/4;20/7;20/11;20/12;20/16;20/17;</t>
  </si>
  <si>
    <t>741852941</t>
  </si>
  <si>
    <t>Zjištění závad u svítidel žárovkových</t>
  </si>
  <si>
    <t>1075287352</t>
  </si>
  <si>
    <t>Poznámka k položce:_x000d_
závada 20/10;20/14;</t>
  </si>
  <si>
    <t>34774102</t>
  </si>
  <si>
    <t>žárovka LED E27/6W</t>
  </si>
  <si>
    <t>1435182707</t>
  </si>
  <si>
    <t>741854915</t>
  </si>
  <si>
    <t>doplnění bezpečnostního označení rozvaděče</t>
  </si>
  <si>
    <t>1673656028</t>
  </si>
  <si>
    <t>Poznámka k položce:_x000d_
závada 10/1;20/7;</t>
  </si>
  <si>
    <t>-1619611344</t>
  </si>
  <si>
    <t>Poznámka k položce:_x000d_
závada 20/1;20/3;20/4;20/7;20/11;20/16;20/17;</t>
  </si>
  <si>
    <t>-86729650</t>
  </si>
  <si>
    <t>Poznámka k položce:_x000d_
závada 3/1</t>
  </si>
  <si>
    <t>-2028064525</t>
  </si>
  <si>
    <t>Poznámka k položce:_x000d_
závada 5/2;7/2;8/1;17/2;</t>
  </si>
  <si>
    <t>210120511</t>
  </si>
  <si>
    <t>Montáž chráničů do 100 A se zapojením vodičů</t>
  </si>
  <si>
    <t>-886755363</t>
  </si>
  <si>
    <t>Poznámka k položce:_x000d_
závada 5/3;7/3;17/2;17/3</t>
  </si>
  <si>
    <t>-990081428</t>
  </si>
  <si>
    <t>Poznámka k položce:_x000d_
včetně potřebného materiálu _x000d_
závada 9/1;9/2;</t>
  </si>
  <si>
    <t>218120511</t>
  </si>
  <si>
    <t>Demontáž chrániče do 100 A s odpojením vodičů</t>
  </si>
  <si>
    <t>-481482376</t>
  </si>
  <si>
    <t>Proudový chránič s nadproudovou ochranou 16A</t>
  </si>
  <si>
    <t>-1104848091</t>
  </si>
  <si>
    <t>Poznámka k položce:_x000d_
závada 5/3;7/3</t>
  </si>
  <si>
    <t>35889206.1</t>
  </si>
  <si>
    <t>1497262510</t>
  </si>
  <si>
    <t>Poznámka k položce:_x000d_
závada 17/2;17/3</t>
  </si>
  <si>
    <t>uzavírání plastové zámku rozvodnice</t>
  </si>
  <si>
    <t>-226978578</t>
  </si>
  <si>
    <t>Poznámka k položce:_x000d_
závada 6/1;14/1;</t>
  </si>
  <si>
    <t>429RM04.1</t>
  </si>
  <si>
    <t>ABB Knoflík ''Tahem zapni/Stiskem vypni'' pro 3P spínače černá D60069</t>
  </si>
  <si>
    <t>-2010278929</t>
  </si>
  <si>
    <t>Poznámka k položce:_x000d_
závada 19/1</t>
  </si>
  <si>
    <t>33</t>
  </si>
  <si>
    <t>-1673078400</t>
  </si>
  <si>
    <t>Poznámka k položce:_x000d_
závada 5/1;7/1;10/2;11/1;12/1;13/2;18/1;</t>
  </si>
  <si>
    <t>34</t>
  </si>
  <si>
    <t>Údržba rozvaděče - oprava hlavice hlavního vypínače</t>
  </si>
  <si>
    <t>-527305357</t>
  </si>
  <si>
    <t>Poznámka k položce:_x000d_
závada 2/1</t>
  </si>
  <si>
    <t>35</t>
  </si>
  <si>
    <t>RM02.1</t>
  </si>
  <si>
    <t>477927128</t>
  </si>
  <si>
    <t>Poznámka k položce:_x000d_
závada 4/1;15/1;16/1;</t>
  </si>
  <si>
    <t>36</t>
  </si>
  <si>
    <t>RM02.2</t>
  </si>
  <si>
    <t>Údržba rozvaděče - oprava rámu rozvaděče</t>
  </si>
  <si>
    <t>338804532</t>
  </si>
  <si>
    <t>Poznámka k položce:_x000d_
závada 13/3</t>
  </si>
  <si>
    <t>37</t>
  </si>
  <si>
    <t>-1087111980</t>
  </si>
  <si>
    <t>Poznámka k položce:_x000d_
závada 3/2;13/1;</t>
  </si>
  <si>
    <t>38</t>
  </si>
  <si>
    <t>-643731976</t>
  </si>
  <si>
    <t>23/03/03 - ZŠ M. Horákové</t>
  </si>
  <si>
    <t>HSV - Práce a dodávky HSV</t>
  </si>
  <si>
    <t xml:space="preserve">    997 - Přesun sutě</t>
  </si>
  <si>
    <t xml:space="preserve">    22-M - Montáže technologických zařízení pro dopravní stavby</t>
  </si>
  <si>
    <t xml:space="preserve">    46-M - Zemní práce při extr.mont.pracích</t>
  </si>
  <si>
    <t>HSV</t>
  </si>
  <si>
    <t>Práce a dodávky HSV</t>
  </si>
  <si>
    <t>997</t>
  </si>
  <si>
    <t>Přesun sutě</t>
  </si>
  <si>
    <t>997013869</t>
  </si>
  <si>
    <t>Poplatek za uložení stavebního odpadu na recyklační skládce (skládkovné) ze směsí betonu, cihel a keramických výrobků kód odpadu 17 01 07</t>
  </si>
  <si>
    <t>t</t>
  </si>
  <si>
    <t>-1671087709</t>
  </si>
  <si>
    <t>741112071</t>
  </si>
  <si>
    <t>Montáž krabice přístrojová lištová plast jednoduchá</t>
  </si>
  <si>
    <t>-801116794</t>
  </si>
  <si>
    <t>Poznámka k položce:_x000d_
závada 30/11;30/27;32/4;</t>
  </si>
  <si>
    <t>1000112380</t>
  </si>
  <si>
    <t xml:space="preserve">KOPOS V 68 HA  VÍČKO KE KRUH.KRABICI</t>
  </si>
  <si>
    <t>-1795851330</t>
  </si>
  <si>
    <t>Poznámka k položce:_x000d_
závada 30/27;</t>
  </si>
  <si>
    <t>34571476</t>
  </si>
  <si>
    <t>krabice lištová PVC přístrojová čtvercová 80x80mm hluboká</t>
  </si>
  <si>
    <t>813158385</t>
  </si>
  <si>
    <t>Poznámka k položce:_x000d_
závada 30/11;32/4;</t>
  </si>
  <si>
    <t>741310211</t>
  </si>
  <si>
    <t>Montáž ovladač (polo)zapuštěný šroubové připojení 0/1-tlačítkový vypínací se zapojením vodičů</t>
  </si>
  <si>
    <t>-251364816</t>
  </si>
  <si>
    <t>Poznámka k položce:_x000d_
závady 30/7;30/20;30/28;30/31;30/40;</t>
  </si>
  <si>
    <t>1000004776</t>
  </si>
  <si>
    <t>ABB 3553-01289 B1 Spínač jednopólový, řazení 1 02-Classic</t>
  </si>
  <si>
    <t>-1802000006</t>
  </si>
  <si>
    <t>Poznámka k položce:_x000d_
závady 30/7;</t>
  </si>
  <si>
    <t>741311813</t>
  </si>
  <si>
    <t>Demontáž spínačů nástěnných normálních do 10 A šroubových bez zachování funkčnosti do 2 svorek</t>
  </si>
  <si>
    <t>1858879142</t>
  </si>
  <si>
    <t>1137508710</t>
  </si>
  <si>
    <t>Poznámka k položce:_x000d_
závada 30/1;30/3;30/8;30/9;30/11;30/14;30/20;30/26;30/34;30/39;</t>
  </si>
  <si>
    <t>359323193</t>
  </si>
  <si>
    <t>Poznámka k položce:_x000d_
závada 30/9;</t>
  </si>
  <si>
    <t>ABB.5513AC02357B</t>
  </si>
  <si>
    <t>Zásuvka dvojnásobná s ochr. kolíky, s clonkami, s natočenou dutinou Tango®</t>
  </si>
  <si>
    <t>-1710773615</t>
  </si>
  <si>
    <t>Poznámka k položce:_x000d_
bílá_x000d_
závada 30/1;30/11;30/14;</t>
  </si>
  <si>
    <t>1413776316</t>
  </si>
  <si>
    <t>Poznámka k položce:_x000d_
závada 30/1;30/3;30/8;30/9;30/11;30/14;30/20;30/26;30/27;_x000d_
30/34;30/39;</t>
  </si>
  <si>
    <t>741320931</t>
  </si>
  <si>
    <t>Výměna pojistkových vložek nožových velikosti do 400 A</t>
  </si>
  <si>
    <t>642868309</t>
  </si>
  <si>
    <t>Poznámka k položce:_x000d_
závada 26/1;26/2;27/4;27/5;29/6;</t>
  </si>
  <si>
    <t>35825232</t>
  </si>
  <si>
    <t>pojistka nožová 50A nízkoztrátová 4,74W, provedení normální, charakteristika gG</t>
  </si>
  <si>
    <t>-610993126</t>
  </si>
  <si>
    <t>Poznámka k položce:_x000d_
Závada 29/6;</t>
  </si>
  <si>
    <t>35825236</t>
  </si>
  <si>
    <t>pojistka nožová 80A nízkoztrátová 6,94W, provedení normální, charakteristika gG</t>
  </si>
  <si>
    <t>-1631796314</t>
  </si>
  <si>
    <t>Poznámka k položce:_x000d_
závada 26/2</t>
  </si>
  <si>
    <t>35825418</t>
  </si>
  <si>
    <t>pojistka nožová výkonová 100A charakteristiky aM, montážní velikosti NH00</t>
  </si>
  <si>
    <t>-1997036872</t>
  </si>
  <si>
    <t>Poznámka k položce:_x000d_
závada 27/4;</t>
  </si>
  <si>
    <t>35825399</t>
  </si>
  <si>
    <t>pojistka nožová výkonová 40A provedení normální charakteristika aM</t>
  </si>
  <si>
    <t>1763024717</t>
  </si>
  <si>
    <t>Poznámka k položce:_x000d_
závada 27/5;</t>
  </si>
  <si>
    <t>741371843</t>
  </si>
  <si>
    <t>Demontáž svítidla interiérového se standardní paticí nebo int. zdrojem LED přisazeného stropního přes 0,09 m2 do 0,36 m2 bez zachování funkčnosti</t>
  </si>
  <si>
    <t>-1827926660</t>
  </si>
  <si>
    <t>Poznámka k položce:_x000d_
závada 30/13;30/18;30/23;30/32;30/38;30/41;30/42;30/43;</t>
  </si>
  <si>
    <t>-1783857585</t>
  </si>
  <si>
    <t>Poznámka k položce:_x000d_
závada 30/13;30/17;30/18;30/23;30/32;30/38;30/41;30/42;30/43;</t>
  </si>
  <si>
    <t>svítidlo interiérové stropní přisazené kruhové D 300-450mm 1900-2500lm</t>
  </si>
  <si>
    <t>-1376507506</t>
  </si>
  <si>
    <t>741390921</t>
  </si>
  <si>
    <t>Výměna plastových krytů zaklapávacích zářivkových svítidel</t>
  </si>
  <si>
    <t>-1732938166</t>
  </si>
  <si>
    <t>Poznámka k položce:_x000d_
30/2;</t>
  </si>
  <si>
    <t>10.021.328</t>
  </si>
  <si>
    <t>MODUS Kryt na svítidlo KL 2x36W plexi</t>
  </si>
  <si>
    <t>1248561098</t>
  </si>
  <si>
    <t>741850932</t>
  </si>
  <si>
    <t>Zjištění závad na silnoproudé instalaci ve školách do 3 až 5 místností</t>
  </si>
  <si>
    <t>-611066627</t>
  </si>
  <si>
    <t>Poznámka k položce:_x000d_
závada 30/12;_x000d_
včetně opravy elektroinstalace zásuvky</t>
  </si>
  <si>
    <t>-1572166221</t>
  </si>
  <si>
    <t>Poznámka k položce:_x000d_
závada 7/3;</t>
  </si>
  <si>
    <t>1374518142</t>
  </si>
  <si>
    <t>Poznámka k položce:_x000d_
včetně výměny trubice_x000d_
závada 30/2;30/15;30/25;30/32;30/35;30/36;32/2;32/3;</t>
  </si>
  <si>
    <t>2126960181</t>
  </si>
  <si>
    <t>Poznámka k položce:_x000d_
závada 30/2;30/16;30/33;30/35;30/36;32/2;</t>
  </si>
  <si>
    <t>741852904</t>
  </si>
  <si>
    <t>Zjištění závad u svítidel zářivkových 4-trubicových pro prostředí normální</t>
  </si>
  <si>
    <t>-104462621</t>
  </si>
  <si>
    <t>Poznámka k položce:_x000d_
včetně výměny trubic _x000d_
závada 30/16;30/22;</t>
  </si>
  <si>
    <t>2075985328</t>
  </si>
  <si>
    <t>Poznámka k položce:_x000d_
závada 30/4;30/6;30/10;30/19;30/21;30/24;30/30;</t>
  </si>
  <si>
    <t>1735673334</t>
  </si>
  <si>
    <t>Poznámka k položce:_x000d_
závada 30/4;30/6;30/19;30/24;30/30;</t>
  </si>
  <si>
    <t>1000310799</t>
  </si>
  <si>
    <t>ABB D60069 Knoflík "Tahem zapni / Stiskem vypni" pro 3P spínače (35303-10, 35303-71, 35363-10, 35363</t>
  </si>
  <si>
    <t>752419918</t>
  </si>
  <si>
    <t>Poznámka k položce:_x000d_
včetně montáže_x000d_
závada 30/5;</t>
  </si>
  <si>
    <t>935089423</t>
  </si>
  <si>
    <t>Poznámka k položce:_x000d_
závada 32/1;</t>
  </si>
  <si>
    <t>210100004</t>
  </si>
  <si>
    <t>Ukončení vodičů v rozváděči nebo na přístroji včetně zapojení průřezu žíly do 25 mm2</t>
  </si>
  <si>
    <t>-2107095981</t>
  </si>
  <si>
    <t>Poznámka k položce:_x000d_
závada 25/2</t>
  </si>
  <si>
    <t>-311561377</t>
  </si>
  <si>
    <t>Poznámka k položce:_x000d_
závada 7/2;7/4;8/2;8/3;10/2;16/2;18/2;18/3;20/2;20/3;20/4;</t>
  </si>
  <si>
    <t>559954386</t>
  </si>
  <si>
    <t>Poznámka k položce:_x000d_
včetně potřebného materiálu _x000d_
závada 9/1;11/1;12/1;</t>
  </si>
  <si>
    <t>210220002</t>
  </si>
  <si>
    <t>Montáž uzemňovacích vedení vodičů FeZn pomocí svorek na povrchu drátem nebo lanem do průměru 10 mm</t>
  </si>
  <si>
    <t>1073513423</t>
  </si>
  <si>
    <t>Zámek rozvaděče ALMAT 2</t>
  </si>
  <si>
    <t>1901856763</t>
  </si>
  <si>
    <t>Poznámka k položce:_x000d_
závada 29/4;</t>
  </si>
  <si>
    <t>8500038044</t>
  </si>
  <si>
    <t>Drát zemnicí FeZn 10 mm</t>
  </si>
  <si>
    <t>kg</t>
  </si>
  <si>
    <t>1409959737</t>
  </si>
  <si>
    <t>210290451</t>
  </si>
  <si>
    <t>Výměna části jisticích přístrojů velikosti hlavice do 25 A</t>
  </si>
  <si>
    <t>-439533310</t>
  </si>
  <si>
    <t>Poznámka k položce:_x000d_
závada 23/2;</t>
  </si>
  <si>
    <t>1000119603</t>
  </si>
  <si>
    <t>EATON 25D27 25D27 Pojistka T gG/gL 500V AC 25A DII/E27</t>
  </si>
  <si>
    <t>-1705047634</t>
  </si>
  <si>
    <t>39</t>
  </si>
  <si>
    <t>210801311</t>
  </si>
  <si>
    <t>Montáž vodiče Cu izolovaného plného nebo laněného s PVC pláštěm do 1 kV žíla 1,5 až 16 mm2 uloženého volně (např. CY, CHAH-V)</t>
  </si>
  <si>
    <t>-657093385</t>
  </si>
  <si>
    <t>40</t>
  </si>
  <si>
    <t>218100108</t>
  </si>
  <si>
    <t>Odpojení vodičů ze svorkovnice průřezu žíly do 25 mm2</t>
  </si>
  <si>
    <t>-119045483</t>
  </si>
  <si>
    <t>41</t>
  </si>
  <si>
    <t>-1950213421</t>
  </si>
  <si>
    <t xml:space="preserve">Poznámka k položce:_x000d_
závada 7/2;7/4;8/2;8/3;10/2;16/2;18/2;18/3;20/2;20/3;20/4;_x000d_
</t>
  </si>
  <si>
    <t>42</t>
  </si>
  <si>
    <t>248439619</t>
  </si>
  <si>
    <t>Poznámka k položce:_x000d_
závada7/2;8/2;18/2;20/2;</t>
  </si>
  <si>
    <t>43</t>
  </si>
  <si>
    <t>ks</t>
  </si>
  <si>
    <t>840935007</t>
  </si>
  <si>
    <t>Poznámka k položce:_x000d_
závada 2/1;4/1;5/1;6/1;15/1;17/1;24/1;24/2;27/3;28/4;29/5;</t>
  </si>
  <si>
    <t>44</t>
  </si>
  <si>
    <t>1784505557</t>
  </si>
  <si>
    <t>Poznámka k položce:_x000d_
závada 3/1;9/2;19/1;21/1;22/1;23/1;</t>
  </si>
  <si>
    <t>45</t>
  </si>
  <si>
    <t>-1378494515</t>
  </si>
  <si>
    <t>Poznámka k položce:_x000d_
závada 7/1;8/1;10/1;13/1;14/1;16/1;18/1;20/1;</t>
  </si>
  <si>
    <t>46</t>
  </si>
  <si>
    <t>-140418966</t>
  </si>
  <si>
    <t>Poznámka k položce:_x000d_
závada 7/4;8/3;10/2;16/2;18/3;20/3;20/4;</t>
  </si>
  <si>
    <t>47</t>
  </si>
  <si>
    <t>-1588744979</t>
  </si>
  <si>
    <t>Poznámka k položce:_x000d_
závada 27/1;28/2;29/2;</t>
  </si>
  <si>
    <t>48</t>
  </si>
  <si>
    <t>Údržba rozvaděče - doplnění bezpečnostního značení</t>
  </si>
  <si>
    <t>771194504</t>
  </si>
  <si>
    <t>Poznámka k položce:_x000d_
závada 28/1;29/1;</t>
  </si>
  <si>
    <t>49</t>
  </si>
  <si>
    <t>RM04</t>
  </si>
  <si>
    <t xml:space="preserve">Údržba rozvaděče - výměna třmínků pro kabely, očištění od koroze, konzervace </t>
  </si>
  <si>
    <t>20860712</t>
  </si>
  <si>
    <t>Poznámka k položce:_x000d_
závada 31/1;</t>
  </si>
  <si>
    <t>22-M</t>
  </si>
  <si>
    <t>Montáže technologických zařízení pro dopravní stavby</t>
  </si>
  <si>
    <t>50</t>
  </si>
  <si>
    <t>228260045</t>
  </si>
  <si>
    <t>Demontáž krabice uložené na povrchu</t>
  </si>
  <si>
    <t>1483882335</t>
  </si>
  <si>
    <t>46-M</t>
  </si>
  <si>
    <t>Zemní práce při extr.mont.pracích</t>
  </si>
  <si>
    <t>51</t>
  </si>
  <si>
    <t>35711832</t>
  </si>
  <si>
    <t>skříň rozpojovací jistící kompaktní pilíř celoplastové provedení výzbroj 3x sada pojistkové spodky nožové velikosti 1 (SR301/NKW1)</t>
  </si>
  <si>
    <t>1978218825</t>
  </si>
  <si>
    <t>52</t>
  </si>
  <si>
    <t>460905131</t>
  </si>
  <si>
    <t>Montáž kompaktního plastového pilíře pro rozvod nn samostatého š přes 55 do 75 cm (např. SR301)</t>
  </si>
  <si>
    <t>67331534</t>
  </si>
  <si>
    <t>53</t>
  </si>
  <si>
    <t>468061112</t>
  </si>
  <si>
    <t>Bourání pilíře ze zdiva cihelného skříně v do 60 cm a š přes 90 do 150 cm</t>
  </si>
  <si>
    <t>723868680</t>
  </si>
  <si>
    <t>54</t>
  </si>
  <si>
    <t>469972111</t>
  </si>
  <si>
    <t>Odvoz suti a vybouraných hmot při elektromontážích do 1 km</t>
  </si>
  <si>
    <t>-1734456806</t>
  </si>
  <si>
    <t>55</t>
  </si>
  <si>
    <t>469972121</t>
  </si>
  <si>
    <t>Příplatek k odvozu suti a vybouraných hmot při elektromontážích za každý další 1 km</t>
  </si>
  <si>
    <t>459278801</t>
  </si>
  <si>
    <t>56</t>
  </si>
  <si>
    <t>469981111</t>
  </si>
  <si>
    <t>Přesun hmot pro pomocné stavební práce při elektromotážích</t>
  </si>
  <si>
    <t>242036059</t>
  </si>
  <si>
    <t>57</t>
  </si>
  <si>
    <t>469981211</t>
  </si>
  <si>
    <t>Příplatek k přesunu hmot pro pomocné stavební práce při elektromotážích ZKD 1000 m</t>
  </si>
  <si>
    <t>1374602532</t>
  </si>
  <si>
    <t>58</t>
  </si>
  <si>
    <t>-184188293</t>
  </si>
  <si>
    <t>23/04/12 - ZŠ Malšova Lhota</t>
  </si>
  <si>
    <t>1632049451</t>
  </si>
  <si>
    <t>Poznámka k položce:_x000d_
závada 5/7;</t>
  </si>
  <si>
    <t>-1788367149</t>
  </si>
  <si>
    <t>1042780223</t>
  </si>
  <si>
    <t>Poznámka k položce:_x000d_
závada5/7;</t>
  </si>
  <si>
    <t>1802300063</t>
  </si>
  <si>
    <t>Poznámka k položce:_x000d_
Závada 5/7;</t>
  </si>
  <si>
    <t>1546572877</t>
  </si>
  <si>
    <t>Poznámka k položce:_x000d_
závada 5/1;5/3;5/4;5/6;5/8;</t>
  </si>
  <si>
    <t>-739569206</t>
  </si>
  <si>
    <t>741370032</t>
  </si>
  <si>
    <t>Montáž svítidlo žárovkové bytové nástěnné přisazené 1 zdroj se sklem</t>
  </si>
  <si>
    <t>-212847193</t>
  </si>
  <si>
    <t>741374845</t>
  </si>
  <si>
    <t>Demontáž svítidla interiérového se standardní paticí přisazeného nástěnného přes 0,09 do 0,36 m2 se zachováním funkčnosti</t>
  </si>
  <si>
    <t>-1920618169</t>
  </si>
  <si>
    <t>883117848</t>
  </si>
  <si>
    <t>Poznámka k položce:_x000d_
závada 5/2;</t>
  </si>
  <si>
    <t>-1376491115</t>
  </si>
  <si>
    <t>Poznámka k položce:_x000d_
včetně výměny trubice_x000d_
závada 5/5;</t>
  </si>
  <si>
    <t>1782991745</t>
  </si>
  <si>
    <t>Poznámka k položce:_x000d_
závada 5/5;</t>
  </si>
  <si>
    <t>-375724242</t>
  </si>
  <si>
    <t>Poznámka k položce:_x000d_
závada 2/1;</t>
  </si>
  <si>
    <t>1982018824</t>
  </si>
  <si>
    <t>Poznámka k položce:_x000d_
závada 3/1;4/1;</t>
  </si>
  <si>
    <t>-1088805084</t>
  </si>
  <si>
    <t>23/04/14 - ZŠ Štefcova</t>
  </si>
  <si>
    <t>861402635</t>
  </si>
  <si>
    <t>Poznámka k položce:_x000d_
závada 1/2;1/10;1/17;1/19;1/24;1/26;1/27;1/28;1/30;1/29;</t>
  </si>
  <si>
    <t>1258646013</t>
  </si>
  <si>
    <t>1083403243</t>
  </si>
  <si>
    <t>1185271</t>
  </si>
  <si>
    <t>KRABICE LISTOVA LK 80X16 T HB</t>
  </si>
  <si>
    <t>1856176345</t>
  </si>
  <si>
    <t>Poznámka k položce:_x000d_
závada 1/10;1/17;1/19;1/24;1/26;1/27;1/28;1/30;1/29;</t>
  </si>
  <si>
    <t>741112352</t>
  </si>
  <si>
    <t>Otevření nebo uzavření krabice plastové víčkem na 2 šrouby</t>
  </si>
  <si>
    <t>1967649939</t>
  </si>
  <si>
    <t>Poznámka k položce:_x000d_
závada 1/17;1/19;1/24;1/26;1/27;1/28;1/30;1/29;</t>
  </si>
  <si>
    <t>34571551</t>
  </si>
  <si>
    <t>víčko krabic z PH, D 80mm</t>
  </si>
  <si>
    <t>-1760510162</t>
  </si>
  <si>
    <t>Poznámka k položce:_x000d_
závada 1/18;1/24;1/26;1/27;1/28;1/30;1/29;</t>
  </si>
  <si>
    <t>34571498</t>
  </si>
  <si>
    <t xml:space="preserve">víčko lištové krabice 80x80mm </t>
  </si>
  <si>
    <t>959987353</t>
  </si>
  <si>
    <t>Poznámka k položce:_x000d_
závada 1/17;</t>
  </si>
  <si>
    <t>-1998944049</t>
  </si>
  <si>
    <t>127053332</t>
  </si>
  <si>
    <t>Poznámka k položce:_x000d_
1/17;1/19;1/24;1/26;1/27;1/28;1/30;1/29;</t>
  </si>
  <si>
    <t>741130005</t>
  </si>
  <si>
    <t>Ukončení vodič izolovaný do 10 mm2 v rozváděči nebo na přístroji</t>
  </si>
  <si>
    <t>1051905634</t>
  </si>
  <si>
    <t>Poznámka k položce:_x000d_
závada 8/4;</t>
  </si>
  <si>
    <t>34567026</t>
  </si>
  <si>
    <t>oko kabelové Cu lisovací lehčené 10x6</t>
  </si>
  <si>
    <t>-973429827</t>
  </si>
  <si>
    <t>Poznámka k položce:_x000d_
závada 8/4;1/8;</t>
  </si>
  <si>
    <t>-1889214711</t>
  </si>
  <si>
    <t>Poznámka k položce:_x000d_
závada 1/9;1/16;</t>
  </si>
  <si>
    <t>34535000</t>
  </si>
  <si>
    <t>spínač kompletní, zápustný, jednopólový, řazení 1, šroubové svorky</t>
  </si>
  <si>
    <t>-1772418886</t>
  </si>
  <si>
    <t>Poznámka k položce:_x000d_
závada 1/16;</t>
  </si>
  <si>
    <t>-854823899</t>
  </si>
  <si>
    <t>Poznámka k položce:_x000d_
závada 20/2;20/5;20/6;20/13;1/10;1/12;1/14;1/15;1/18;1/20;1/21;1/24;2/5ŠJ;1/26;1/27;1/28;1/30;_x000d_
1/29;</t>
  </si>
  <si>
    <t>912392774</t>
  </si>
  <si>
    <t>Poznámka k položce:_x000d_
závada 1/26;1/27;1/28;1/30;</t>
  </si>
  <si>
    <t>1010048453</t>
  </si>
  <si>
    <t xml:space="preserve"> Trojnásobný rámeček - vodorovný </t>
  </si>
  <si>
    <t>1733893193</t>
  </si>
  <si>
    <t>Poznámka k položce:_x000d_
závada 1/20;</t>
  </si>
  <si>
    <t>741313331</t>
  </si>
  <si>
    <t>Montáž zásuvek průmyslových vestavných provedení IP 44 2P+PE 16 A se zapojením vodičů</t>
  </si>
  <si>
    <t>-1768241124</t>
  </si>
  <si>
    <t>Poznámka k položce:_x000d_
závada 4/3;</t>
  </si>
  <si>
    <t>35811329</t>
  </si>
  <si>
    <t>zásuvka vestavná 16A - 3pól, řazení 2P+PE IP44, bezšroubové svorky</t>
  </si>
  <si>
    <t>-1446849894</t>
  </si>
  <si>
    <t>741313873</t>
  </si>
  <si>
    <t>Demontáž spínačů zapuštěných normálních do 10 A šroubových se zachováním funkčnosti do 2 svorek</t>
  </si>
  <si>
    <t>-2114666046</t>
  </si>
  <si>
    <t>741315863</t>
  </si>
  <si>
    <t>Demontáž zásuvek průmyslových nástěnných venkovních šroubových bez zachování funkčnosti 2P+PE</t>
  </si>
  <si>
    <t>-1166110472</t>
  </si>
  <si>
    <t>266705409</t>
  </si>
  <si>
    <t>Poznámka k položce:_x000d_
závada1/2;1/10;1/12;1/14;1/15;1/18;1/21;1/24;2/5ŠJ;1/26;1/27;1/28;1/30;1/29;</t>
  </si>
  <si>
    <t>741320105</t>
  </si>
  <si>
    <t>Montáž jističů jednopólových nn do 25 A ve skříni se zapojením vodičů</t>
  </si>
  <si>
    <t>942707941</t>
  </si>
  <si>
    <t>Poznámka k položce:_x000d_
závada 1/1ŠJ;</t>
  </si>
  <si>
    <t>10.060.237</t>
  </si>
  <si>
    <t>SEZ Podložka Retrofit KT1 pod jističe</t>
  </si>
  <si>
    <t>1124011584</t>
  </si>
  <si>
    <t>35822119</t>
  </si>
  <si>
    <t>jistič 1-pólový 13 A vypínací charakteristika B vypínací schopnost 6 kA</t>
  </si>
  <si>
    <t>1916041959</t>
  </si>
  <si>
    <t>35822177</t>
  </si>
  <si>
    <t>jistič 3-pólový 40 A vypínací charakteristika B vypínací schopnost 6 kA</t>
  </si>
  <si>
    <t>1314520556</t>
  </si>
  <si>
    <t>Poznámka k položce:_x000d_
závada 27/2;</t>
  </si>
  <si>
    <t>-86739320</t>
  </si>
  <si>
    <t>Poznámka k položce:_x000d_
závada 28/3;</t>
  </si>
  <si>
    <t>35822168</t>
  </si>
  <si>
    <t>jistič 3-pólový 20 A vypínací charakteristika B vypínací schopnost 6 kA</t>
  </si>
  <si>
    <t>73469434</t>
  </si>
  <si>
    <t>741320175</t>
  </si>
  <si>
    <t>Montáž jističů třípólových nn do 63 A ve skříni se zapojením vodičů</t>
  </si>
  <si>
    <t>182200607</t>
  </si>
  <si>
    <t>741322815</t>
  </si>
  <si>
    <t>Demontáž jistič jednopólový nn do 25 A ze skříně</t>
  </si>
  <si>
    <t>577940697</t>
  </si>
  <si>
    <t>Poznámka k položce:_x000d_
závada 22/3;29/2;1/1ŠJ;</t>
  </si>
  <si>
    <t>-592873770</t>
  </si>
  <si>
    <t>Poznámka k položce:_x000d_
závada 27/2;28/3;</t>
  </si>
  <si>
    <t>741330311</t>
  </si>
  <si>
    <t>Montáž ovladač tlačítkový vestavný komplet 1 tlačítkový</t>
  </si>
  <si>
    <t>442467388</t>
  </si>
  <si>
    <t>Poznámka k položce:_x000d_
závada 2/1ŠJ;</t>
  </si>
  <si>
    <t>1000190447</t>
  </si>
  <si>
    <t xml:space="preserve"> Označ. štítek nouzového zastavení, IP66, D=90mm, CZ</t>
  </si>
  <si>
    <t>1484435202</t>
  </si>
  <si>
    <t>RMAT0001</t>
  </si>
  <si>
    <t>ovladač tlačítkový vestavný</t>
  </si>
  <si>
    <t>-510343720</t>
  </si>
  <si>
    <t>741371004</t>
  </si>
  <si>
    <t>Montáž svítidlo zářivkové bytové stropní přisazené 2 zdroje s krytem</t>
  </si>
  <si>
    <t>-285996641</t>
  </si>
  <si>
    <t>Poznámka k položce:_x000d_
závada 1/3;</t>
  </si>
  <si>
    <t>741374823</t>
  </si>
  <si>
    <t>Demontáž osvětlovacího modulového systému zářivkového dl přes 1100 mm se zachováním funkčnosti</t>
  </si>
  <si>
    <t>-1837550009</t>
  </si>
  <si>
    <t>-1178159808</t>
  </si>
  <si>
    <t>Poznámka k položce:_x000d_
závada 1/5;1/6;2/3ŠJ;</t>
  </si>
  <si>
    <t>-678613063</t>
  </si>
  <si>
    <t>Poznámka k položce:_x000d_
včetně výměny trubice_x000d_
závada 1/1;1/4;2/2ŠJ;2/4ŠJ;2/6ŠJ;</t>
  </si>
  <si>
    <t>-1345271407</t>
  </si>
  <si>
    <t>Poznámka k položce:_x000d_
závada 1/1;1/4;1/13;2/2ŠJ;2/4ŠJ;2/6ŠJ;</t>
  </si>
  <si>
    <t>-1585911264</t>
  </si>
  <si>
    <t>Poznámka k položce:_x000d_
včetně výměny trubic _x000d_
závada 1/13;</t>
  </si>
  <si>
    <t>-747170177</t>
  </si>
  <si>
    <t>Poznámka k položce:_x000d_
závada 1/11;1/22;1/23;1/25;1/31;</t>
  </si>
  <si>
    <t>1190406282</t>
  </si>
  <si>
    <t>Poznámka k položce:_x000d_
závada 1/11;1/22;1/23;1/24;1/31;</t>
  </si>
  <si>
    <t>308983597</t>
  </si>
  <si>
    <t>Poznámka k položce:_x000d_
závada 4/4;27/1;</t>
  </si>
  <si>
    <t>-74511377</t>
  </si>
  <si>
    <t>Poznámka k položce:_x000d_
závada 9/2;22/3;29/2;</t>
  </si>
  <si>
    <t>4988340424</t>
  </si>
  <si>
    <t>NOARK 111148 Ex9NLE EL 1PN B16 30mA Jednomodulový Elektronický proud. chránič s nadpr. ochr., Icn=6k</t>
  </si>
  <si>
    <t>1721473029</t>
  </si>
  <si>
    <t>Poznámka k položce:_x000d_
závada 29/2;</t>
  </si>
  <si>
    <t>chránič proudový 4pólový 25A pracovního proudu 0,03A</t>
  </si>
  <si>
    <t>1407950074</t>
  </si>
  <si>
    <t>Poznámka k položce:_x000d_
závada 9/2;</t>
  </si>
  <si>
    <t>-371288337</t>
  </si>
  <si>
    <t>Poznámka k položce:_x000d_
včetně potřebného materiálu _x000d_
závada 2/1;</t>
  </si>
  <si>
    <t>1131696774</t>
  </si>
  <si>
    <t>Poznámka k položce:_x000d_
závada 2/3;3/1;15/1;18/1;21/2;1/8;</t>
  </si>
  <si>
    <t>960755012</t>
  </si>
  <si>
    <t>Poznámka k položce:_x000d_
závada 5/2;6/2;7/2;17/2;26/3;</t>
  </si>
  <si>
    <t>-1388979359</t>
  </si>
  <si>
    <t>Poznámka k položce:_x000d_
závada 22/3;</t>
  </si>
  <si>
    <t>-1265709824</t>
  </si>
  <si>
    <t>Poznámka k položce:_x000d_
závada 3/2;8/1;</t>
  </si>
  <si>
    <t>PKB.607607</t>
  </si>
  <si>
    <t>H07V-U 6 ZZ</t>
  </si>
  <si>
    <t>-1961711612</t>
  </si>
  <si>
    <t>Poznámka k položce:_x000d_
závada 2/3;1/8;</t>
  </si>
  <si>
    <t>PKB.607610</t>
  </si>
  <si>
    <t>H07V-U 10 SM</t>
  </si>
  <si>
    <t>-892406048</t>
  </si>
  <si>
    <t>Poznámka k položce:_x000d_
závada 3/1;15/1;18/1;21/2;</t>
  </si>
  <si>
    <t>1118744091</t>
  </si>
  <si>
    <t>1143659052</t>
  </si>
  <si>
    <t>Poznámka k položce:_x000d_
závada 2/2;2/4;3/3;5/3;6/1;8/3;11/1;12/2;21/1;22/1;23/1;24/1;25/2;28/1;29/1;</t>
  </si>
  <si>
    <t>370851466</t>
  </si>
  <si>
    <t>Poznámka k položce:_x000d_
závada 3/2;8/1;19/2;</t>
  </si>
  <si>
    <t>-1815748361</t>
  </si>
  <si>
    <t>Poznámka k položce:_x000d_
závada 3/4;6/3;8/2;</t>
  </si>
  <si>
    <t>RM03.1</t>
  </si>
  <si>
    <t>2013571150</t>
  </si>
  <si>
    <t>Poznámka k položce:_x000d_
závada 4/2;5/1;7/1;9/1;10/1;12/1;14/1;17/1;20/1;25/1;26/2;30/1;</t>
  </si>
  <si>
    <t>RM05</t>
  </si>
  <si>
    <t>Údržba rozvaděče - doplnění trvanlivého názvu na dveře</t>
  </si>
  <si>
    <t>536242368</t>
  </si>
  <si>
    <t>Poznámka k položce:_x000d_
závada 4/1;13/1;26/1;</t>
  </si>
  <si>
    <t>59</t>
  </si>
  <si>
    <t>RM06</t>
  </si>
  <si>
    <t>Údržba rozvaděče - oprava dveří /otevírání dveří</t>
  </si>
  <si>
    <t>-637002384</t>
  </si>
  <si>
    <t>Poznámka k položce:_x000d_
závada 13/2;16/1;19/1;26/5;</t>
  </si>
  <si>
    <t>60</t>
  </si>
  <si>
    <t>RM07</t>
  </si>
  <si>
    <t>Údržba rozvaděče - odstranění koroze</t>
  </si>
  <si>
    <t>122923877</t>
  </si>
  <si>
    <t>Poznámka k položce:_x000d_
závada 24/2;</t>
  </si>
  <si>
    <t>61</t>
  </si>
  <si>
    <t>-2120001066</t>
  </si>
  <si>
    <t>Poznámka k položce:_x000d_
závada 1/2;</t>
  </si>
  <si>
    <t>62</t>
  </si>
  <si>
    <t>228270501</t>
  </si>
  <si>
    <t>Demontáž vodiče Cu silnoproudého volně uloženého ve žlabu nebo lávce CYA, CYAF do 35 mm2</t>
  </si>
  <si>
    <t>-209355612</t>
  </si>
  <si>
    <t>Poznámka k položce:_x000d_
závada 2/3;3/1;</t>
  </si>
  <si>
    <t>63</t>
  </si>
  <si>
    <t>1905598677</t>
  </si>
  <si>
    <t>23/04/20 - ZUŠ Habrmanova</t>
  </si>
  <si>
    <t>741210833</t>
  </si>
  <si>
    <t>Demontáž rozvodnic plastových na povrchu s krytím do IPx4 plochou přes 0,2 m2</t>
  </si>
  <si>
    <t>-31701161</t>
  </si>
  <si>
    <t>Poznámka k položce:_x000d_
závada 5/1;</t>
  </si>
  <si>
    <t>741220004</t>
  </si>
  <si>
    <t>Montáž skříň přístrojová plastová nebo hliníková rozměr 250x250-640x320 mm prázdná</t>
  </si>
  <si>
    <t>2041705295</t>
  </si>
  <si>
    <t>Poznámka k položce:_x000d_
závada 5/1;3/1;</t>
  </si>
  <si>
    <t>1000141035</t>
  </si>
  <si>
    <t>Oceloplastová rozvodnicová skříň pro zapuštěnou montáž</t>
  </si>
  <si>
    <t>-858427299</t>
  </si>
  <si>
    <t>Poznámka k položce:_x000d_
závada 3/1;3/2;</t>
  </si>
  <si>
    <t>10.716.966</t>
  </si>
  <si>
    <t xml:space="preserve"> Skříň na omítku,neprůhledné dveře IP40</t>
  </si>
  <si>
    <t>-2101301532</t>
  </si>
  <si>
    <t>2074148846</t>
  </si>
  <si>
    <t>Poznámka k položce:_x000d_
závada 8/6;</t>
  </si>
  <si>
    <t>-854817988</t>
  </si>
  <si>
    <t>1889198073</t>
  </si>
  <si>
    <t>Poznámka k položce:_x000d_
závada 2/1;5/1;3/1;3/2;</t>
  </si>
  <si>
    <t>35822122</t>
  </si>
  <si>
    <t>jistič 1-pólový 16 A vypínací charakteristika B vypínací schopnost 6 kA</t>
  </si>
  <si>
    <t>-521316921</t>
  </si>
  <si>
    <t>-42108685</t>
  </si>
  <si>
    <t>Poznámka k položce:_x000d_
závada 28/3;5/1;</t>
  </si>
  <si>
    <t>-100532259</t>
  </si>
  <si>
    <t>2143506616</t>
  </si>
  <si>
    <t>Poznámka k položce:_x000d_
závada 5/1;3/1;3/2;</t>
  </si>
  <si>
    <t>-1843358324</t>
  </si>
  <si>
    <t>613801961</t>
  </si>
  <si>
    <t>Poznámka k položce:_x000d_
závada 8/1;8/4;8/5;</t>
  </si>
  <si>
    <t>345432090</t>
  </si>
  <si>
    <t>Poznámka k položce:_x000d_
včetně výměny trubice_x000d_
závada 8/2;8/3;</t>
  </si>
  <si>
    <t>707154818</t>
  </si>
  <si>
    <t>Poznámka k položce:_x000d_
závada8/2;8/3;</t>
  </si>
  <si>
    <t>-2024566825</t>
  </si>
  <si>
    <t>Poznámka k položce:_x000d_
závada 7/1;</t>
  </si>
  <si>
    <t>210192632</t>
  </si>
  <si>
    <t>Montáž skříní kabelových na zdivo cihelné, typ KS II</t>
  </si>
  <si>
    <t>m2</t>
  </si>
  <si>
    <t>648961707</t>
  </si>
  <si>
    <t>-1811627990</t>
  </si>
  <si>
    <t xml:space="preserve">Poznámka k položce:_x000d_
závada 7/1;_x000d_
</t>
  </si>
  <si>
    <t>-717456799</t>
  </si>
  <si>
    <t>218192632</t>
  </si>
  <si>
    <t>Demontáž skříní kabelových ze zdiva cihelného typ KS II</t>
  </si>
  <si>
    <t>-1261328873</t>
  </si>
  <si>
    <t>1982166005</t>
  </si>
  <si>
    <t>Poznámka k položce:_x000d_
závada 2/2;4/3;</t>
  </si>
  <si>
    <t>Údržba rozvaděče - oprava držáku připojnice PE-N</t>
  </si>
  <si>
    <t>-1781592076</t>
  </si>
  <si>
    <t>Poznámka k položce:_x000d_
závada 4/1;6/1;</t>
  </si>
  <si>
    <t>Údržba rozvaděče - oprava vnitřního krytu</t>
  </si>
  <si>
    <t>44877698</t>
  </si>
  <si>
    <t>Poznámka k položce:_x000d_
závada 4/2;</t>
  </si>
  <si>
    <t>-1418571148</t>
  </si>
  <si>
    <t>23/04/21 - ZUŠ Na Střezině</t>
  </si>
  <si>
    <t>-913019402</t>
  </si>
  <si>
    <t>Poznámka k položce:_x000d_
závada 4/10;4/13;</t>
  </si>
  <si>
    <t>-1525531729</t>
  </si>
  <si>
    <t>-683314782</t>
  </si>
  <si>
    <t>Poznámka k položce:_x000d_
závady 4/3;4/11;4/16;4/19;4/21;4/25;</t>
  </si>
  <si>
    <t>1039130158</t>
  </si>
  <si>
    <t>1018776229</t>
  </si>
  <si>
    <t>Poznámka k položce:_x000d_
závada 4/4;4/5;4/6;4/8;4/9;4/12;4/14;4/15;4/17;</t>
  </si>
  <si>
    <t>34555201</t>
  </si>
  <si>
    <t>zásuvka zápustná dvojnásobná chráněná, šroubové svorky</t>
  </si>
  <si>
    <t>842759683</t>
  </si>
  <si>
    <t>Poznámka k položce:_x000d_
závada 4/8;</t>
  </si>
  <si>
    <t>-570530397</t>
  </si>
  <si>
    <t>Poznámka k položce:_x000d_
závada4/4;4/5;4/6;4/8;4/9;4/12;4/14;4/15;4/17;</t>
  </si>
  <si>
    <t>489961138</t>
  </si>
  <si>
    <t>Poznámka k položce:_x000d_
včetně výměny trubice_x000d_
závada 4/1;4/2;4/7;4/18;4/22;4/23;4/24;</t>
  </si>
  <si>
    <t>1936995553</t>
  </si>
  <si>
    <t>Poznámka k položce:_x000d_
závada 4/1;4/2;4/7;4/18;4/20;4/22;4/23;4/24;</t>
  </si>
  <si>
    <t>1956744430</t>
  </si>
  <si>
    <t>-1748407117</t>
  </si>
  <si>
    <t>-1136646690</t>
  </si>
  <si>
    <t>23/04/24 - ZŠ SNP</t>
  </si>
  <si>
    <t>-1543379492</t>
  </si>
  <si>
    <t>Poznámka k položce:_x000d_
závada 16/1;16/2;16/9;</t>
  </si>
  <si>
    <t>179318573</t>
  </si>
  <si>
    <t>Poznámka k položce:_x000d_
závada16/1;16/2;16/9;</t>
  </si>
  <si>
    <t>260233258</t>
  </si>
  <si>
    <t>978003833</t>
  </si>
  <si>
    <t>884742159</t>
  </si>
  <si>
    <t>1360992094</t>
  </si>
  <si>
    <t>-1614430490</t>
  </si>
  <si>
    <t>Poznámka k položce:_x000d_
závada 16/2;</t>
  </si>
  <si>
    <t>-1340172854</t>
  </si>
  <si>
    <t>Poznámka k položce:_x000d_
závada 16/1;16/9;</t>
  </si>
  <si>
    <t>1753126287</t>
  </si>
  <si>
    <t>Poznámka k položce:_x000d_
závada 3/1;</t>
  </si>
  <si>
    <t>-560813082</t>
  </si>
  <si>
    <t>741231002</t>
  </si>
  <si>
    <t>Montáž svorkovnice do rozvaděčů - řadová vodič do 6 mm2 se zapojením vodičů</t>
  </si>
  <si>
    <t>-30642864</t>
  </si>
  <si>
    <t>1000223067</t>
  </si>
  <si>
    <t>BEČOV A131151 Řadová svorka RSA 4 A - hnědá</t>
  </si>
  <si>
    <t>807716426</t>
  </si>
  <si>
    <t>1000189380</t>
  </si>
  <si>
    <t xml:space="preserve">KOPOS TS35 D1.0 XX  LIŠTA DIN TS35 DER HOLÁ</t>
  </si>
  <si>
    <t>-1441939230</t>
  </si>
  <si>
    <t>-753520590</t>
  </si>
  <si>
    <t>Poznámka k položce:_x000d_
závada 16/2;16/13;</t>
  </si>
  <si>
    <t>580696076</t>
  </si>
  <si>
    <t>Poznámka k položce:_x000d_
závada 16/1;16/7;</t>
  </si>
  <si>
    <t>-746463604</t>
  </si>
  <si>
    <t>-2029055835</t>
  </si>
  <si>
    <t>Poznámka k položce:_x000d_
závada16/1;16/7;</t>
  </si>
  <si>
    <t>-701073319</t>
  </si>
  <si>
    <t>Poznámka k položce:_x000d_
závada 14/3;</t>
  </si>
  <si>
    <t>35822171</t>
  </si>
  <si>
    <t>jistič 3-pólový 25 A vypínací charakteristika B vypínací schopnost 6 kA</t>
  </si>
  <si>
    <t>-659047855</t>
  </si>
  <si>
    <t>2033033916</t>
  </si>
  <si>
    <t>907973605</t>
  </si>
  <si>
    <t>Poznámka k položce:_x000d_
závada 16/3;16/4;16/5;16/8;16/17;</t>
  </si>
  <si>
    <t>-2104546535</t>
  </si>
  <si>
    <t>LED svítidlo interiérové stropní přisazené kruhové D 300-450mm 1900-2500lm</t>
  </si>
  <si>
    <t>1969951928</t>
  </si>
  <si>
    <t>Poznámka k položce:_x000d_
závada16/3;16/4;16/5;16/8;16/17;</t>
  </si>
  <si>
    <t>-213201998</t>
  </si>
  <si>
    <t>Poznámka k položce:_x000d_
závada 16/18;</t>
  </si>
  <si>
    <t>1672003671</t>
  </si>
  <si>
    <t>Poznámka k položce:_x000d_
včetně výměny trubice_x000d_
závada 16/6;16/10;16/11;16/12;16/14;16/16;16/19;16/20;</t>
  </si>
  <si>
    <t>1231112</t>
  </si>
  <si>
    <t>ZARIVKA KRUHOVA FC 32W/865 G10Q</t>
  </si>
  <si>
    <t>-1475449112</t>
  </si>
  <si>
    <t>Poznámka k položce:_x000d_
závada 16/6;16/11;16/12;</t>
  </si>
  <si>
    <t>2036910377</t>
  </si>
  <si>
    <t>Poznámka k položce:_x000d_
závada 16/10;16/14;16/16;16/19;16/20;</t>
  </si>
  <si>
    <t>-759678634</t>
  </si>
  <si>
    <t>Poznámka k položce:_x000d_
závada 16/15;</t>
  </si>
  <si>
    <t>1998847317</t>
  </si>
  <si>
    <t>-913464199</t>
  </si>
  <si>
    <t>Poznámka k položce:_x000d_
závada 14/5;</t>
  </si>
  <si>
    <t>34141026</t>
  </si>
  <si>
    <t>vodič propojovací flexibilní jádro Cu lanované izolace PVC 450/750V (H07V-K) 1x4mm2</t>
  </si>
  <si>
    <t>1329913798</t>
  </si>
  <si>
    <t>791148484</t>
  </si>
  <si>
    <t>Poznámka k položce:_x000d_
závada 2/2;</t>
  </si>
  <si>
    <t>-1552908843</t>
  </si>
  <si>
    <t>Poznámka k položce:_x000d_
včetně potřebného materiálu _x000d_
závada 11/1;14/2;</t>
  </si>
  <si>
    <t>-2111528107</t>
  </si>
  <si>
    <t xml:space="preserve">Poznámka k položce:_x000d_
závada 2/2;_x000d_
</t>
  </si>
  <si>
    <t>-1976692270</t>
  </si>
  <si>
    <t>-441938121</t>
  </si>
  <si>
    <t>Poznámka k položce:_x000d_
závada 2/1;6/1;7/2;8/1;9/1;12/1;13/1;14/1;15/1;</t>
  </si>
  <si>
    <t>-79019297</t>
  </si>
  <si>
    <t>Poznámka k položce:_x000d_
závada 4/1;9/2;</t>
  </si>
  <si>
    <t>-245020087</t>
  </si>
  <si>
    <t>Poznámka k položce:_x000d_
závada 7/4;</t>
  </si>
  <si>
    <t>-1599058057</t>
  </si>
  <si>
    <t>Poznámka k položce:_x000d_
závada 10/1;</t>
  </si>
  <si>
    <t>-1667293420</t>
  </si>
  <si>
    <t>-452426858</t>
  </si>
  <si>
    <t>-955795220</t>
  </si>
  <si>
    <t>Poznámka k položce:_x000d_
závada 8/2;10/2;13/2;</t>
  </si>
  <si>
    <t>363341572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</si>
</sst>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9</v>
      </c>
    </row>
    <row r="4" s="1" customFormat="1" ht="24.96" customHeight="1">
      <c r="B4" s="18"/>
      <c r="C4" s="19"/>
      <c r="D4" s="20" t="s">
        <v>10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11</v>
      </c>
      <c r="BE4" s="22" t="s">
        <v>12</v>
      </c>
      <c r="BS4" s="14" t="s">
        <v>13</v>
      </c>
    </row>
    <row r="5" s="1" customFormat="1" ht="12" customHeight="1">
      <c r="B5" s="18"/>
      <c r="C5" s="19"/>
      <c r="D5" s="23" t="s">
        <v>14</v>
      </c>
      <c r="E5" s="19"/>
      <c r="F5" s="19"/>
      <c r="G5" s="19"/>
      <c r="H5" s="19"/>
      <c r="I5" s="19"/>
      <c r="J5" s="19"/>
      <c r="K5" s="24" t="s">
        <v>15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16</v>
      </c>
      <c r="BS5" s="14" t="s">
        <v>6</v>
      </c>
    </row>
    <row r="6" s="1" customFormat="1" ht="36.96" customHeight="1">
      <c r="B6" s="18"/>
      <c r="C6" s="19"/>
      <c r="D6" s="26" t="s">
        <v>17</v>
      </c>
      <c r="E6" s="19"/>
      <c r="F6" s="19"/>
      <c r="G6" s="19"/>
      <c r="H6" s="19"/>
      <c r="I6" s="19"/>
      <c r="J6" s="19"/>
      <c r="K6" s="27" t="s">
        <v>18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19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20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21</v>
      </c>
      <c r="E8" s="19"/>
      <c r="F8" s="19"/>
      <c r="G8" s="19"/>
      <c r="H8" s="19"/>
      <c r="I8" s="19"/>
      <c r="J8" s="19"/>
      <c r="K8" s="24" t="s">
        <v>22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23</v>
      </c>
      <c r="AL8" s="19"/>
      <c r="AM8" s="19"/>
      <c r="AN8" s="30" t="s">
        <v>24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26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26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26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26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29" t="s">
        <v>39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40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43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49</v>
      </c>
      <c r="AI60" s="39"/>
      <c r="AJ60" s="39"/>
      <c r="AK60" s="39"/>
      <c r="AL60" s="39"/>
      <c r="AM60" s="61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52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49</v>
      </c>
      <c r="AI75" s="39"/>
      <c r="AJ75" s="39"/>
      <c r="AK75" s="39"/>
      <c r="AL75" s="39"/>
      <c r="AM75" s="61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14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230323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17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Odstranění závad z revizí el. - I.etapa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21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23</v>
      </c>
      <c r="AJ87" s="37"/>
      <c r="AK87" s="37"/>
      <c r="AL87" s="37"/>
      <c r="AM87" s="76" t="str">
        <f>IF(AN8= "","",AN8)</f>
        <v>23. 3. 2023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25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54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55</v>
      </c>
      <c r="D92" s="91"/>
      <c r="E92" s="91"/>
      <c r="F92" s="91"/>
      <c r="G92" s="91"/>
      <c r="H92" s="92"/>
      <c r="I92" s="93" t="s">
        <v>56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57</v>
      </c>
      <c r="AH92" s="91"/>
      <c r="AI92" s="91"/>
      <c r="AJ92" s="91"/>
      <c r="AK92" s="91"/>
      <c r="AL92" s="91"/>
      <c r="AM92" s="91"/>
      <c r="AN92" s="93" t="s">
        <v>58</v>
      </c>
      <c r="AO92" s="91"/>
      <c r="AP92" s="95"/>
      <c r="AQ92" s="96" t="s">
        <v>59</v>
      </c>
      <c r="AR92" s="41"/>
      <c r="AS92" s="97" t="s">
        <v>60</v>
      </c>
      <c r="AT92" s="98" t="s">
        <v>61</v>
      </c>
      <c r="AU92" s="98" t="s">
        <v>62</v>
      </c>
      <c r="AV92" s="98" t="s">
        <v>63</v>
      </c>
      <c r="AW92" s="98" t="s">
        <v>64</v>
      </c>
      <c r="AX92" s="98" t="s">
        <v>65</v>
      </c>
      <c r="AY92" s="98" t="s">
        <v>66</v>
      </c>
      <c r="AZ92" s="98" t="s">
        <v>67</v>
      </c>
      <c r="BA92" s="98" t="s">
        <v>68</v>
      </c>
      <c r="BB92" s="98" t="s">
        <v>69</v>
      </c>
      <c r="BC92" s="98" t="s">
        <v>70</v>
      </c>
      <c r="BD92" s="99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72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ROUND(SUM(AG95:AG102),2)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ROUND(SUM(AS95:AS102),2)</f>
        <v>0</v>
      </c>
      <c r="AT94" s="111">
        <f>ROUND(SUM(AV94:AW94),2)</f>
        <v>0</v>
      </c>
      <c r="AU94" s="112">
        <f>ROUND(SUM(AU95:AU102),5)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ROUND(SUM(AZ95:AZ102),2)</f>
        <v>0</v>
      </c>
      <c r="BA94" s="111">
        <f>ROUND(SUM(BA95:BA102),2)</f>
        <v>0</v>
      </c>
      <c r="BB94" s="111">
        <f>ROUND(SUM(BB95:BB102),2)</f>
        <v>0</v>
      </c>
      <c r="BC94" s="111">
        <f>ROUND(SUM(BC95:BC102),2)</f>
        <v>0</v>
      </c>
      <c r="BD94" s="113">
        <f>ROUND(SUM(BD95:BD102),2)</f>
        <v>0</v>
      </c>
      <c r="BE94" s="6"/>
      <c r="BS94" s="114" t="s">
        <v>73</v>
      </c>
      <c r="BT94" s="114" t="s">
        <v>74</v>
      </c>
      <c r="BU94" s="115" t="s">
        <v>75</v>
      </c>
      <c r="BV94" s="114" t="s">
        <v>76</v>
      </c>
      <c r="BW94" s="114" t="s">
        <v>5</v>
      </c>
      <c r="BX94" s="114" t="s">
        <v>77</v>
      </c>
      <c r="CL94" s="114" t="s">
        <v>1</v>
      </c>
    </row>
    <row r="95" s="7" customFormat="1" ht="16.5" customHeight="1">
      <c r="A95" s="116" t="s">
        <v>78</v>
      </c>
      <c r="B95" s="117"/>
      <c r="C95" s="118"/>
      <c r="D95" s="119" t="s">
        <v>79</v>
      </c>
      <c r="E95" s="119"/>
      <c r="F95" s="119"/>
      <c r="G95" s="119"/>
      <c r="H95" s="119"/>
      <c r="I95" s="120"/>
      <c r="J95" s="119" t="s">
        <v>80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'23-03-01 - ZŠ Habrmanova'!J30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'23-03-01 - ZŠ Habrmanova'!P122</f>
        <v>0</v>
      </c>
      <c r="AV95" s="125">
        <f>'23-03-01 - ZŠ Habrmanova'!J33</f>
        <v>0</v>
      </c>
      <c r="AW95" s="125">
        <f>'23-03-01 - ZŠ Habrmanova'!J34</f>
        <v>0</v>
      </c>
      <c r="AX95" s="125">
        <f>'23-03-01 - ZŠ Habrmanova'!J35</f>
        <v>0</v>
      </c>
      <c r="AY95" s="125">
        <f>'23-03-01 - ZŠ Habrmanova'!J36</f>
        <v>0</v>
      </c>
      <c r="AZ95" s="125">
        <f>'23-03-01 - ZŠ Habrmanova'!F33</f>
        <v>0</v>
      </c>
      <c r="BA95" s="125">
        <f>'23-03-01 - ZŠ Habrmanova'!F34</f>
        <v>0</v>
      </c>
      <c r="BB95" s="125">
        <f>'23-03-01 - ZŠ Habrmanova'!F35</f>
        <v>0</v>
      </c>
      <c r="BC95" s="125">
        <f>'23-03-01 - ZŠ Habrmanova'!F36</f>
        <v>0</v>
      </c>
      <c r="BD95" s="127">
        <f>'23-03-01 - ZŠ Habrmanova'!F37</f>
        <v>0</v>
      </c>
      <c r="BE95" s="7"/>
      <c r="BT95" s="128" t="s">
        <v>8</v>
      </c>
      <c r="BV95" s="128" t="s">
        <v>76</v>
      </c>
      <c r="BW95" s="128" t="s">
        <v>82</v>
      </c>
      <c r="BX95" s="128" t="s">
        <v>5</v>
      </c>
      <c r="CL95" s="128" t="s">
        <v>1</v>
      </c>
      <c r="CM95" s="128" t="s">
        <v>83</v>
      </c>
    </row>
    <row r="96" s="7" customFormat="1" ht="16.5" customHeight="1">
      <c r="A96" s="116" t="s">
        <v>78</v>
      </c>
      <c r="B96" s="117"/>
      <c r="C96" s="118"/>
      <c r="D96" s="119" t="s">
        <v>84</v>
      </c>
      <c r="E96" s="119"/>
      <c r="F96" s="119"/>
      <c r="G96" s="119"/>
      <c r="H96" s="119"/>
      <c r="I96" s="120"/>
      <c r="J96" s="119" t="s">
        <v>85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'23-03-02 - ZŠ J. Gočára'!J30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81</v>
      </c>
      <c r="AR96" s="123"/>
      <c r="AS96" s="124">
        <v>0</v>
      </c>
      <c r="AT96" s="125">
        <f>ROUND(SUM(AV96:AW96),2)</f>
        <v>0</v>
      </c>
      <c r="AU96" s="126">
        <f>'23-03-02 - ZŠ J. Gočára'!P122</f>
        <v>0</v>
      </c>
      <c r="AV96" s="125">
        <f>'23-03-02 - ZŠ J. Gočára'!J33</f>
        <v>0</v>
      </c>
      <c r="AW96" s="125">
        <f>'23-03-02 - ZŠ J. Gočára'!J34</f>
        <v>0</v>
      </c>
      <c r="AX96" s="125">
        <f>'23-03-02 - ZŠ J. Gočára'!J35</f>
        <v>0</v>
      </c>
      <c r="AY96" s="125">
        <f>'23-03-02 - ZŠ J. Gočára'!J36</f>
        <v>0</v>
      </c>
      <c r="AZ96" s="125">
        <f>'23-03-02 - ZŠ J. Gočára'!F33</f>
        <v>0</v>
      </c>
      <c r="BA96" s="125">
        <f>'23-03-02 - ZŠ J. Gočára'!F34</f>
        <v>0</v>
      </c>
      <c r="BB96" s="125">
        <f>'23-03-02 - ZŠ J. Gočára'!F35</f>
        <v>0</v>
      </c>
      <c r="BC96" s="125">
        <f>'23-03-02 - ZŠ J. Gočára'!F36</f>
        <v>0</v>
      </c>
      <c r="BD96" s="127">
        <f>'23-03-02 - ZŠ J. Gočára'!F37</f>
        <v>0</v>
      </c>
      <c r="BE96" s="7"/>
      <c r="BT96" s="128" t="s">
        <v>8</v>
      </c>
      <c r="BV96" s="128" t="s">
        <v>76</v>
      </c>
      <c r="BW96" s="128" t="s">
        <v>86</v>
      </c>
      <c r="BX96" s="128" t="s">
        <v>5</v>
      </c>
      <c r="CL96" s="128" t="s">
        <v>1</v>
      </c>
      <c r="CM96" s="128" t="s">
        <v>83</v>
      </c>
    </row>
    <row r="97" s="7" customFormat="1" ht="16.5" customHeight="1">
      <c r="A97" s="116" t="s">
        <v>78</v>
      </c>
      <c r="B97" s="117"/>
      <c r="C97" s="118"/>
      <c r="D97" s="119" t="s">
        <v>87</v>
      </c>
      <c r="E97" s="119"/>
      <c r="F97" s="119"/>
      <c r="G97" s="119"/>
      <c r="H97" s="119"/>
      <c r="I97" s="120"/>
      <c r="J97" s="119" t="s">
        <v>88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'23-03-03 - ZŠ M. Horákové'!J30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81</v>
      </c>
      <c r="AR97" s="123"/>
      <c r="AS97" s="124">
        <v>0</v>
      </c>
      <c r="AT97" s="125">
        <f>ROUND(SUM(AV97:AW97),2)</f>
        <v>0</v>
      </c>
      <c r="AU97" s="126">
        <f>'23-03-03 - ZŠ M. Horákové'!P126</f>
        <v>0</v>
      </c>
      <c r="AV97" s="125">
        <f>'23-03-03 - ZŠ M. Horákové'!J33</f>
        <v>0</v>
      </c>
      <c r="AW97" s="125">
        <f>'23-03-03 - ZŠ M. Horákové'!J34</f>
        <v>0</v>
      </c>
      <c r="AX97" s="125">
        <f>'23-03-03 - ZŠ M. Horákové'!J35</f>
        <v>0</v>
      </c>
      <c r="AY97" s="125">
        <f>'23-03-03 - ZŠ M. Horákové'!J36</f>
        <v>0</v>
      </c>
      <c r="AZ97" s="125">
        <f>'23-03-03 - ZŠ M. Horákové'!F33</f>
        <v>0</v>
      </c>
      <c r="BA97" s="125">
        <f>'23-03-03 - ZŠ M. Horákové'!F34</f>
        <v>0</v>
      </c>
      <c r="BB97" s="125">
        <f>'23-03-03 - ZŠ M. Horákové'!F35</f>
        <v>0</v>
      </c>
      <c r="BC97" s="125">
        <f>'23-03-03 - ZŠ M. Horákové'!F36</f>
        <v>0</v>
      </c>
      <c r="BD97" s="127">
        <f>'23-03-03 - ZŠ M. Horákové'!F37</f>
        <v>0</v>
      </c>
      <c r="BE97" s="7"/>
      <c r="BT97" s="128" t="s">
        <v>8</v>
      </c>
      <c r="BV97" s="128" t="s">
        <v>76</v>
      </c>
      <c r="BW97" s="128" t="s">
        <v>89</v>
      </c>
      <c r="BX97" s="128" t="s">
        <v>5</v>
      </c>
      <c r="CL97" s="128" t="s">
        <v>1</v>
      </c>
      <c r="CM97" s="128" t="s">
        <v>83</v>
      </c>
    </row>
    <row r="98" s="7" customFormat="1" ht="16.5" customHeight="1">
      <c r="A98" s="116" t="s">
        <v>78</v>
      </c>
      <c r="B98" s="117"/>
      <c r="C98" s="118"/>
      <c r="D98" s="119" t="s">
        <v>90</v>
      </c>
      <c r="E98" s="119"/>
      <c r="F98" s="119"/>
      <c r="G98" s="119"/>
      <c r="H98" s="119"/>
      <c r="I98" s="120"/>
      <c r="J98" s="119" t="s">
        <v>91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'23-04-12 - ZŠ Malšova Lhota'!J30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81</v>
      </c>
      <c r="AR98" s="123"/>
      <c r="AS98" s="124">
        <v>0</v>
      </c>
      <c r="AT98" s="125">
        <f>ROUND(SUM(AV98:AW98),2)</f>
        <v>0</v>
      </c>
      <c r="AU98" s="126">
        <f>'23-04-12 - ZŠ Malšova Lhota'!P122</f>
        <v>0</v>
      </c>
      <c r="AV98" s="125">
        <f>'23-04-12 - ZŠ Malšova Lhota'!J33</f>
        <v>0</v>
      </c>
      <c r="AW98" s="125">
        <f>'23-04-12 - ZŠ Malšova Lhota'!J34</f>
        <v>0</v>
      </c>
      <c r="AX98" s="125">
        <f>'23-04-12 - ZŠ Malšova Lhota'!J35</f>
        <v>0</v>
      </c>
      <c r="AY98" s="125">
        <f>'23-04-12 - ZŠ Malšova Lhota'!J36</f>
        <v>0</v>
      </c>
      <c r="AZ98" s="125">
        <f>'23-04-12 - ZŠ Malšova Lhota'!F33</f>
        <v>0</v>
      </c>
      <c r="BA98" s="125">
        <f>'23-04-12 - ZŠ Malšova Lhota'!F34</f>
        <v>0</v>
      </c>
      <c r="BB98" s="125">
        <f>'23-04-12 - ZŠ Malšova Lhota'!F35</f>
        <v>0</v>
      </c>
      <c r="BC98" s="125">
        <f>'23-04-12 - ZŠ Malšova Lhota'!F36</f>
        <v>0</v>
      </c>
      <c r="BD98" s="127">
        <f>'23-04-12 - ZŠ Malšova Lhota'!F37</f>
        <v>0</v>
      </c>
      <c r="BE98" s="7"/>
      <c r="BT98" s="128" t="s">
        <v>8</v>
      </c>
      <c r="BV98" s="128" t="s">
        <v>76</v>
      </c>
      <c r="BW98" s="128" t="s">
        <v>92</v>
      </c>
      <c r="BX98" s="128" t="s">
        <v>5</v>
      </c>
      <c r="CL98" s="128" t="s">
        <v>1</v>
      </c>
      <c r="CM98" s="128" t="s">
        <v>83</v>
      </c>
    </row>
    <row r="99" s="7" customFormat="1" ht="16.5" customHeight="1">
      <c r="A99" s="116" t="s">
        <v>78</v>
      </c>
      <c r="B99" s="117"/>
      <c r="C99" s="118"/>
      <c r="D99" s="119" t="s">
        <v>93</v>
      </c>
      <c r="E99" s="119"/>
      <c r="F99" s="119"/>
      <c r="G99" s="119"/>
      <c r="H99" s="119"/>
      <c r="I99" s="120"/>
      <c r="J99" s="119" t="s">
        <v>94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'23-04-14 - ZŠ Štefcova'!J30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81</v>
      </c>
      <c r="AR99" s="123"/>
      <c r="AS99" s="124">
        <v>0</v>
      </c>
      <c r="AT99" s="125">
        <f>ROUND(SUM(AV99:AW99),2)</f>
        <v>0</v>
      </c>
      <c r="AU99" s="126">
        <f>'23-04-14 - ZŠ Štefcova'!P123</f>
        <v>0</v>
      </c>
      <c r="AV99" s="125">
        <f>'23-04-14 - ZŠ Štefcova'!J33</f>
        <v>0</v>
      </c>
      <c r="AW99" s="125">
        <f>'23-04-14 - ZŠ Štefcova'!J34</f>
        <v>0</v>
      </c>
      <c r="AX99" s="125">
        <f>'23-04-14 - ZŠ Štefcova'!J35</f>
        <v>0</v>
      </c>
      <c r="AY99" s="125">
        <f>'23-04-14 - ZŠ Štefcova'!J36</f>
        <v>0</v>
      </c>
      <c r="AZ99" s="125">
        <f>'23-04-14 - ZŠ Štefcova'!F33</f>
        <v>0</v>
      </c>
      <c r="BA99" s="125">
        <f>'23-04-14 - ZŠ Štefcova'!F34</f>
        <v>0</v>
      </c>
      <c r="BB99" s="125">
        <f>'23-04-14 - ZŠ Štefcova'!F35</f>
        <v>0</v>
      </c>
      <c r="BC99" s="125">
        <f>'23-04-14 - ZŠ Štefcova'!F36</f>
        <v>0</v>
      </c>
      <c r="BD99" s="127">
        <f>'23-04-14 - ZŠ Štefcova'!F37</f>
        <v>0</v>
      </c>
      <c r="BE99" s="7"/>
      <c r="BT99" s="128" t="s">
        <v>8</v>
      </c>
      <c r="BV99" s="128" t="s">
        <v>76</v>
      </c>
      <c r="BW99" s="128" t="s">
        <v>95</v>
      </c>
      <c r="BX99" s="128" t="s">
        <v>5</v>
      </c>
      <c r="CL99" s="128" t="s">
        <v>1</v>
      </c>
      <c r="CM99" s="128" t="s">
        <v>83</v>
      </c>
    </row>
    <row r="100" s="7" customFormat="1" ht="16.5" customHeight="1">
      <c r="A100" s="116" t="s">
        <v>78</v>
      </c>
      <c r="B100" s="117"/>
      <c r="C100" s="118"/>
      <c r="D100" s="119" t="s">
        <v>96</v>
      </c>
      <c r="E100" s="119"/>
      <c r="F100" s="119"/>
      <c r="G100" s="119"/>
      <c r="H100" s="119"/>
      <c r="I100" s="120"/>
      <c r="J100" s="119" t="s">
        <v>97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'23-04-20 - ZUŠ Habrmanova'!J30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81</v>
      </c>
      <c r="AR100" s="123"/>
      <c r="AS100" s="124">
        <v>0</v>
      </c>
      <c r="AT100" s="125">
        <f>ROUND(SUM(AV100:AW100),2)</f>
        <v>0</v>
      </c>
      <c r="AU100" s="126">
        <f>'23-04-20 - ZUŠ Habrmanova'!P122</f>
        <v>0</v>
      </c>
      <c r="AV100" s="125">
        <f>'23-04-20 - ZUŠ Habrmanova'!J33</f>
        <v>0</v>
      </c>
      <c r="AW100" s="125">
        <f>'23-04-20 - ZUŠ Habrmanova'!J34</f>
        <v>0</v>
      </c>
      <c r="AX100" s="125">
        <f>'23-04-20 - ZUŠ Habrmanova'!J35</f>
        <v>0</v>
      </c>
      <c r="AY100" s="125">
        <f>'23-04-20 - ZUŠ Habrmanova'!J36</f>
        <v>0</v>
      </c>
      <c r="AZ100" s="125">
        <f>'23-04-20 - ZUŠ Habrmanova'!F33</f>
        <v>0</v>
      </c>
      <c r="BA100" s="125">
        <f>'23-04-20 - ZUŠ Habrmanova'!F34</f>
        <v>0</v>
      </c>
      <c r="BB100" s="125">
        <f>'23-04-20 - ZUŠ Habrmanova'!F35</f>
        <v>0</v>
      </c>
      <c r="BC100" s="125">
        <f>'23-04-20 - ZUŠ Habrmanova'!F36</f>
        <v>0</v>
      </c>
      <c r="BD100" s="127">
        <f>'23-04-20 - ZUŠ Habrmanova'!F37</f>
        <v>0</v>
      </c>
      <c r="BE100" s="7"/>
      <c r="BT100" s="128" t="s">
        <v>8</v>
      </c>
      <c r="BV100" s="128" t="s">
        <v>76</v>
      </c>
      <c r="BW100" s="128" t="s">
        <v>98</v>
      </c>
      <c r="BX100" s="128" t="s">
        <v>5</v>
      </c>
      <c r="CL100" s="128" t="s">
        <v>1</v>
      </c>
      <c r="CM100" s="128" t="s">
        <v>83</v>
      </c>
    </row>
    <row r="101" s="7" customFormat="1" ht="16.5" customHeight="1">
      <c r="A101" s="116" t="s">
        <v>78</v>
      </c>
      <c r="B101" s="117"/>
      <c r="C101" s="118"/>
      <c r="D101" s="119" t="s">
        <v>99</v>
      </c>
      <c r="E101" s="119"/>
      <c r="F101" s="119"/>
      <c r="G101" s="119"/>
      <c r="H101" s="119"/>
      <c r="I101" s="120"/>
      <c r="J101" s="119" t="s">
        <v>100</v>
      </c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1">
        <f>'23-04-21 - ZUŠ Na Střezině'!J30</f>
        <v>0</v>
      </c>
      <c r="AH101" s="120"/>
      <c r="AI101" s="120"/>
      <c r="AJ101" s="120"/>
      <c r="AK101" s="120"/>
      <c r="AL101" s="120"/>
      <c r="AM101" s="120"/>
      <c r="AN101" s="121">
        <f>SUM(AG101,AT101)</f>
        <v>0</v>
      </c>
      <c r="AO101" s="120"/>
      <c r="AP101" s="120"/>
      <c r="AQ101" s="122" t="s">
        <v>81</v>
      </c>
      <c r="AR101" s="123"/>
      <c r="AS101" s="124">
        <v>0</v>
      </c>
      <c r="AT101" s="125">
        <f>ROUND(SUM(AV101:AW101),2)</f>
        <v>0</v>
      </c>
      <c r="AU101" s="126">
        <f>'23-04-21 - ZUŠ Na Střezině'!P122</f>
        <v>0</v>
      </c>
      <c r="AV101" s="125">
        <f>'23-04-21 - ZUŠ Na Střezině'!J33</f>
        <v>0</v>
      </c>
      <c r="AW101" s="125">
        <f>'23-04-21 - ZUŠ Na Střezině'!J34</f>
        <v>0</v>
      </c>
      <c r="AX101" s="125">
        <f>'23-04-21 - ZUŠ Na Střezině'!J35</f>
        <v>0</v>
      </c>
      <c r="AY101" s="125">
        <f>'23-04-21 - ZUŠ Na Střezině'!J36</f>
        <v>0</v>
      </c>
      <c r="AZ101" s="125">
        <f>'23-04-21 - ZUŠ Na Střezině'!F33</f>
        <v>0</v>
      </c>
      <c r="BA101" s="125">
        <f>'23-04-21 - ZUŠ Na Střezině'!F34</f>
        <v>0</v>
      </c>
      <c r="BB101" s="125">
        <f>'23-04-21 - ZUŠ Na Střezině'!F35</f>
        <v>0</v>
      </c>
      <c r="BC101" s="125">
        <f>'23-04-21 - ZUŠ Na Střezině'!F36</f>
        <v>0</v>
      </c>
      <c r="BD101" s="127">
        <f>'23-04-21 - ZUŠ Na Střezině'!F37</f>
        <v>0</v>
      </c>
      <c r="BE101" s="7"/>
      <c r="BT101" s="128" t="s">
        <v>8</v>
      </c>
      <c r="BV101" s="128" t="s">
        <v>76</v>
      </c>
      <c r="BW101" s="128" t="s">
        <v>101</v>
      </c>
      <c r="BX101" s="128" t="s">
        <v>5</v>
      </c>
      <c r="CL101" s="128" t="s">
        <v>1</v>
      </c>
      <c r="CM101" s="128" t="s">
        <v>83</v>
      </c>
    </row>
    <row r="102" s="7" customFormat="1" ht="16.5" customHeight="1">
      <c r="A102" s="116" t="s">
        <v>78</v>
      </c>
      <c r="B102" s="117"/>
      <c r="C102" s="118"/>
      <c r="D102" s="119" t="s">
        <v>102</v>
      </c>
      <c r="E102" s="119"/>
      <c r="F102" s="119"/>
      <c r="G102" s="119"/>
      <c r="H102" s="119"/>
      <c r="I102" s="120"/>
      <c r="J102" s="119" t="s">
        <v>103</v>
      </c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21">
        <f>'23-04-24 - ZŠ SNP'!J30</f>
        <v>0</v>
      </c>
      <c r="AH102" s="120"/>
      <c r="AI102" s="120"/>
      <c r="AJ102" s="120"/>
      <c r="AK102" s="120"/>
      <c r="AL102" s="120"/>
      <c r="AM102" s="120"/>
      <c r="AN102" s="121">
        <f>SUM(AG102,AT102)</f>
        <v>0</v>
      </c>
      <c r="AO102" s="120"/>
      <c r="AP102" s="120"/>
      <c r="AQ102" s="122" t="s">
        <v>81</v>
      </c>
      <c r="AR102" s="123"/>
      <c r="AS102" s="129">
        <v>0</v>
      </c>
      <c r="AT102" s="130">
        <f>ROUND(SUM(AV102:AW102),2)</f>
        <v>0</v>
      </c>
      <c r="AU102" s="131">
        <f>'23-04-24 - ZŠ SNP'!P120</f>
        <v>0</v>
      </c>
      <c r="AV102" s="130">
        <f>'23-04-24 - ZŠ SNP'!J33</f>
        <v>0</v>
      </c>
      <c r="AW102" s="130">
        <f>'23-04-24 - ZŠ SNP'!J34</f>
        <v>0</v>
      </c>
      <c r="AX102" s="130">
        <f>'23-04-24 - ZŠ SNP'!J35</f>
        <v>0</v>
      </c>
      <c r="AY102" s="130">
        <f>'23-04-24 - ZŠ SNP'!J36</f>
        <v>0</v>
      </c>
      <c r="AZ102" s="130">
        <f>'23-04-24 - ZŠ SNP'!F33</f>
        <v>0</v>
      </c>
      <c r="BA102" s="130">
        <f>'23-04-24 - ZŠ SNP'!F34</f>
        <v>0</v>
      </c>
      <c r="BB102" s="130">
        <f>'23-04-24 - ZŠ SNP'!F35</f>
        <v>0</v>
      </c>
      <c r="BC102" s="130">
        <f>'23-04-24 - ZŠ SNP'!F36</f>
        <v>0</v>
      </c>
      <c r="BD102" s="132">
        <f>'23-04-24 - ZŠ SNP'!F37</f>
        <v>0</v>
      </c>
      <c r="BE102" s="7"/>
      <c r="BT102" s="128" t="s">
        <v>8</v>
      </c>
      <c r="BV102" s="128" t="s">
        <v>76</v>
      </c>
      <c r="BW102" s="128" t="s">
        <v>104</v>
      </c>
      <c r="BX102" s="128" t="s">
        <v>5</v>
      </c>
      <c r="CL102" s="128" t="s">
        <v>1</v>
      </c>
      <c r="CM102" s="128" t="s">
        <v>83</v>
      </c>
    </row>
    <row r="103" s="2" customFormat="1" ht="30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41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</sheetData>
  <sheetProtection sheet="1" formatColumns="0" formatRows="0" objects="1" scenarios="1" spinCount="100000" saltValue="PKbFF8j1p2mkGPMPJnz36pgtA7sX2vVe0zrrjrlWqN820Gej4XCNZwn0fRzlhQyGvtpQXM5qsO0dYkV9SFEt0Q==" hashValue="aMGVXHkC8lEUugsYx47Xp/qLLtibleYOvD53pgS6XEVpQ1XECfC2Linfz/8apgAMhBx9dh9VRx/7K1iTYaU2XQ==" algorithmName="SHA-512" password="C6D5"/>
  <mergeCells count="70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3-03-01 - ZŠ Habrmanova'!C2" display="/"/>
    <hyperlink ref="A96" location="'23-03-02 - ZŠ J. Gočára'!C2" display="/"/>
    <hyperlink ref="A97" location="'23-03-03 - ZŠ M. Horákové'!C2" display="/"/>
    <hyperlink ref="A98" location="'23-04-12 - ZŠ Malšova Lhota'!C2" display="/"/>
    <hyperlink ref="A99" location="'23-04-14 - ZŠ Štefcova'!C2" display="/"/>
    <hyperlink ref="A100" location="'23-04-20 - ZUŠ Habrmanova'!C2" display="/"/>
    <hyperlink ref="A101" location="'23-04-21 - ZUŠ Na Střezině'!C2" display="/"/>
    <hyperlink ref="A102" location="'23-04-24 - ZŠ SNP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105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stavby'!K6</f>
        <v>Odstranění závad z revizí el. - 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107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stavby'!AN8</f>
        <v>23. 3. 2023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26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26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26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ROUND((SUM(BE122:BE192)),  2)</f>
        <v>0</v>
      </c>
      <c r="G33" s="35"/>
      <c r="H33" s="35"/>
      <c r="I33" s="152">
        <v>0.20999999999999999</v>
      </c>
      <c r="J33" s="151">
        <f>ROUND(((SUM(BE122:BE192))*I33),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ROUND((SUM(BF122:BF192)),  2)</f>
        <v>0</v>
      </c>
      <c r="G34" s="35"/>
      <c r="H34" s="35"/>
      <c r="I34" s="152">
        <v>0.14999999999999999</v>
      </c>
      <c r="J34" s="151">
        <f>ROUND(((SUM(BF122:BF192))*I34),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ROUND((SUM(BG122:BG192)),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ROUND((SUM(BH122:BH192)),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ROUND((SUM(BI122:BI192)),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revizí el. - 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23/03/01 - ZŠ Habrmanova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23. 3. 2023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109</v>
      </c>
      <c r="D94" s="173"/>
      <c r="E94" s="173"/>
      <c r="F94" s="173"/>
      <c r="G94" s="173"/>
      <c r="H94" s="173"/>
      <c r="I94" s="173"/>
      <c r="J94" s="174" t="s">
        <v>110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111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112</v>
      </c>
    </row>
    <row r="97" s="9" customFormat="1" ht="24.96" customHeight="1">
      <c r="A97" s="9"/>
      <c r="B97" s="176"/>
      <c r="C97" s="177"/>
      <c r="D97" s="178" t="s">
        <v>113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114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115</v>
      </c>
      <c r="E99" s="179"/>
      <c r="F99" s="179"/>
      <c r="G99" s="179"/>
      <c r="H99" s="179"/>
      <c r="I99" s="179"/>
      <c r="J99" s="180">
        <f>J161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116</v>
      </c>
      <c r="E100" s="185"/>
      <c r="F100" s="185"/>
      <c r="G100" s="185"/>
      <c r="H100" s="185"/>
      <c r="I100" s="185"/>
      <c r="J100" s="186">
        <f>J162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117</v>
      </c>
      <c r="E101" s="179"/>
      <c r="F101" s="179"/>
      <c r="G101" s="179"/>
      <c r="H101" s="179"/>
      <c r="I101" s="179"/>
      <c r="J101" s="180">
        <f>J189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118</v>
      </c>
      <c r="E102" s="185"/>
      <c r="F102" s="185"/>
      <c r="G102" s="185"/>
      <c r="H102" s="185"/>
      <c r="I102" s="185"/>
      <c r="J102" s="186">
        <f>J190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119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revizí el. - I.etapa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23/03/01 - ZŠ Habrmanova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21</v>
      </c>
      <c r="D116" s="37"/>
      <c r="E116" s="37"/>
      <c r="F116" s="24" t="str">
        <f>F12</f>
        <v xml:space="preserve"> </v>
      </c>
      <c r="G116" s="37"/>
      <c r="H116" s="37"/>
      <c r="I116" s="29" t="s">
        <v>23</v>
      </c>
      <c r="J116" s="76" t="str">
        <f>IF(J12="","",J12)</f>
        <v>23. 3. 2023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E15</f>
        <v xml:space="preserve"> </v>
      </c>
      <c r="G118" s="37"/>
      <c r="H118" s="37"/>
      <c r="I118" s="29" t="s">
        <v>30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120</v>
      </c>
      <c r="D121" s="191" t="s">
        <v>59</v>
      </c>
      <c r="E121" s="191" t="s">
        <v>55</v>
      </c>
      <c r="F121" s="191" t="s">
        <v>56</v>
      </c>
      <c r="G121" s="191" t="s">
        <v>121</v>
      </c>
      <c r="H121" s="191" t="s">
        <v>122</v>
      </c>
      <c r="I121" s="191" t="s">
        <v>123</v>
      </c>
      <c r="J121" s="192" t="s">
        <v>110</v>
      </c>
      <c r="K121" s="193" t="s">
        <v>124</v>
      </c>
      <c r="L121" s="194"/>
      <c r="M121" s="97" t="s">
        <v>1</v>
      </c>
      <c r="N121" s="98" t="s">
        <v>38</v>
      </c>
      <c r="O121" s="98" t="s">
        <v>125</v>
      </c>
      <c r="P121" s="98" t="s">
        <v>126</v>
      </c>
      <c r="Q121" s="98" t="s">
        <v>127</v>
      </c>
      <c r="R121" s="98" t="s">
        <v>128</v>
      </c>
      <c r="S121" s="98" t="s">
        <v>129</v>
      </c>
      <c r="T121" s="99" t="s">
        <v>130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131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P123+P161+P189</f>
        <v>0</v>
      </c>
      <c r="Q122" s="101"/>
      <c r="R122" s="197">
        <f>R123+R161+R189</f>
        <v>0.0068660000000000006</v>
      </c>
      <c r="S122" s="101"/>
      <c r="T122" s="198">
        <f>T123+T161+T189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112</v>
      </c>
      <c r="BK122" s="199">
        <f>BK123+BK161+BK189</f>
        <v>0</v>
      </c>
    </row>
    <row r="123" s="12" customFormat="1" ht="25.92" customHeight="1">
      <c r="A123" s="12"/>
      <c r="B123" s="200"/>
      <c r="C123" s="201"/>
      <c r="D123" s="202" t="s">
        <v>73</v>
      </c>
      <c r="E123" s="203" t="s">
        <v>132</v>
      </c>
      <c r="F123" s="203" t="s">
        <v>133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0.0051260000000000003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83</v>
      </c>
      <c r="AT123" s="212" t="s">
        <v>73</v>
      </c>
      <c r="AU123" s="212" t="s">
        <v>74</v>
      </c>
      <c r="AY123" s="211" t="s">
        <v>134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73</v>
      </c>
      <c r="E124" s="214" t="s">
        <v>135</v>
      </c>
      <c r="F124" s="214" t="s">
        <v>136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SUM(P125:P160)</f>
        <v>0</v>
      </c>
      <c r="Q124" s="208"/>
      <c r="R124" s="209">
        <f>SUM(R125:R160)</f>
        <v>0.0051260000000000003</v>
      </c>
      <c r="S124" s="208"/>
      <c r="T124" s="210">
        <f>SUM(T125:T160)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83</v>
      </c>
      <c r="AT124" s="212" t="s">
        <v>73</v>
      </c>
      <c r="AU124" s="212" t="s">
        <v>8</v>
      </c>
      <c r="AY124" s="211" t="s">
        <v>134</v>
      </c>
      <c r="BK124" s="213">
        <f>SUM(BK125:BK160)</f>
        <v>0</v>
      </c>
    </row>
    <row r="125" s="2" customFormat="1" ht="24.15" customHeight="1">
      <c r="A125" s="35"/>
      <c r="B125" s="36"/>
      <c r="C125" s="216" t="s">
        <v>8</v>
      </c>
      <c r="D125" s="216" t="s">
        <v>137</v>
      </c>
      <c r="E125" s="217" t="s">
        <v>138</v>
      </c>
      <c r="F125" s="218" t="s">
        <v>139</v>
      </c>
      <c r="G125" s="219" t="s">
        <v>140</v>
      </c>
      <c r="H125" s="220">
        <v>24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141</v>
      </c>
      <c r="AT125" s="228" t="s">
        <v>137</v>
      </c>
      <c r="AU125" s="228" t="s">
        <v>83</v>
      </c>
      <c r="AY125" s="14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141</v>
      </c>
      <c r="BM125" s="228" t="s">
        <v>142</v>
      </c>
    </row>
    <row r="126" s="2" customFormat="1">
      <c r="A126" s="35"/>
      <c r="B126" s="36"/>
      <c r="C126" s="37"/>
      <c r="D126" s="230" t="s">
        <v>143</v>
      </c>
      <c r="E126" s="37"/>
      <c r="F126" s="231" t="s">
        <v>144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143</v>
      </c>
      <c r="AU126" s="14" t="s">
        <v>83</v>
      </c>
    </row>
    <row r="127" s="2" customFormat="1" ht="16.5" customHeight="1">
      <c r="A127" s="35"/>
      <c r="B127" s="36"/>
      <c r="C127" s="235" t="s">
        <v>83</v>
      </c>
      <c r="D127" s="235" t="s">
        <v>145</v>
      </c>
      <c r="E127" s="236" t="s">
        <v>146</v>
      </c>
      <c r="F127" s="237" t="s">
        <v>147</v>
      </c>
      <c r="G127" s="238" t="s">
        <v>140</v>
      </c>
      <c r="H127" s="239">
        <v>25.199999999999999</v>
      </c>
      <c r="I127" s="240"/>
      <c r="J127" s="241">
        <f>ROUND(I127*H127,0)</f>
        <v>0</v>
      </c>
      <c r="K127" s="242"/>
      <c r="L127" s="243"/>
      <c r="M127" s="244" t="s">
        <v>1</v>
      </c>
      <c r="N127" s="245" t="s">
        <v>39</v>
      </c>
      <c r="O127" s="88"/>
      <c r="P127" s="226">
        <f>O127*H127</f>
        <v>0</v>
      </c>
      <c r="Q127" s="226">
        <v>6.9999999999999994E-05</v>
      </c>
      <c r="R127" s="226">
        <f>Q127*H127</f>
        <v>0.0017639999999999997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148</v>
      </c>
      <c r="AT127" s="228" t="s">
        <v>145</v>
      </c>
      <c r="AU127" s="228" t="s">
        <v>83</v>
      </c>
      <c r="AY127" s="14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141</v>
      </c>
      <c r="BM127" s="228" t="s">
        <v>149</v>
      </c>
    </row>
    <row r="128" s="2" customFormat="1">
      <c r="A128" s="35"/>
      <c r="B128" s="36"/>
      <c r="C128" s="37"/>
      <c r="D128" s="230" t="s">
        <v>143</v>
      </c>
      <c r="E128" s="37"/>
      <c r="F128" s="231" t="s">
        <v>150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143</v>
      </c>
      <c r="AU128" s="14" t="s">
        <v>83</v>
      </c>
    </row>
    <row r="129" s="2" customFormat="1" ht="24.15" customHeight="1">
      <c r="A129" s="35"/>
      <c r="B129" s="36"/>
      <c r="C129" s="216" t="s">
        <v>151</v>
      </c>
      <c r="D129" s="216" t="s">
        <v>137</v>
      </c>
      <c r="E129" s="217" t="s">
        <v>152</v>
      </c>
      <c r="F129" s="218" t="s">
        <v>153</v>
      </c>
      <c r="G129" s="219" t="s">
        <v>154</v>
      </c>
      <c r="H129" s="220">
        <v>3</v>
      </c>
      <c r="I129" s="221"/>
      <c r="J129" s="222">
        <f>ROUND(I129*H129,0)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141</v>
      </c>
      <c r="AT129" s="228" t="s">
        <v>137</v>
      </c>
      <c r="AU129" s="228" t="s">
        <v>83</v>
      </c>
      <c r="AY129" s="14" t="s">
        <v>134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141</v>
      </c>
      <c r="BM129" s="228" t="s">
        <v>155</v>
      </c>
    </row>
    <row r="130" s="2" customFormat="1">
      <c r="A130" s="35"/>
      <c r="B130" s="36"/>
      <c r="C130" s="37"/>
      <c r="D130" s="230" t="s">
        <v>143</v>
      </c>
      <c r="E130" s="37"/>
      <c r="F130" s="231" t="s">
        <v>156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143</v>
      </c>
      <c r="AU130" s="14" t="s">
        <v>83</v>
      </c>
    </row>
    <row r="131" s="2" customFormat="1" ht="16.5" customHeight="1">
      <c r="A131" s="35"/>
      <c r="B131" s="36"/>
      <c r="C131" s="235" t="s">
        <v>157</v>
      </c>
      <c r="D131" s="235" t="s">
        <v>145</v>
      </c>
      <c r="E131" s="236" t="s">
        <v>158</v>
      </c>
      <c r="F131" s="237" t="s">
        <v>159</v>
      </c>
      <c r="G131" s="238" t="s">
        <v>154</v>
      </c>
      <c r="H131" s="239">
        <v>3</v>
      </c>
      <c r="I131" s="240"/>
      <c r="J131" s="241">
        <f>ROUND(I131*H131,0)</f>
        <v>0</v>
      </c>
      <c r="K131" s="242"/>
      <c r="L131" s="243"/>
      <c r="M131" s="244" t="s">
        <v>1</v>
      </c>
      <c r="N131" s="245" t="s">
        <v>39</v>
      </c>
      <c r="O131" s="88"/>
      <c r="P131" s="226">
        <f>O131*H131</f>
        <v>0</v>
      </c>
      <c r="Q131" s="226">
        <v>9.0000000000000006E-05</v>
      </c>
      <c r="R131" s="226">
        <f>Q131*H131</f>
        <v>0.00027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148</v>
      </c>
      <c r="AT131" s="228" t="s">
        <v>145</v>
      </c>
      <c r="AU131" s="228" t="s">
        <v>83</v>
      </c>
      <c r="AY131" s="14" t="s">
        <v>134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</v>
      </c>
      <c r="BK131" s="229">
        <f>ROUND(I131*H131,0)</f>
        <v>0</v>
      </c>
      <c r="BL131" s="14" t="s">
        <v>141</v>
      </c>
      <c r="BM131" s="228" t="s">
        <v>160</v>
      </c>
    </row>
    <row r="132" s="2" customFormat="1">
      <c r="A132" s="35"/>
      <c r="B132" s="36"/>
      <c r="C132" s="37"/>
      <c r="D132" s="230" t="s">
        <v>143</v>
      </c>
      <c r="E132" s="37"/>
      <c r="F132" s="231" t="s">
        <v>156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143</v>
      </c>
      <c r="AU132" s="14" t="s">
        <v>83</v>
      </c>
    </row>
    <row r="133" s="2" customFormat="1" ht="21.75" customHeight="1">
      <c r="A133" s="35"/>
      <c r="B133" s="36"/>
      <c r="C133" s="216" t="s">
        <v>161</v>
      </c>
      <c r="D133" s="216" t="s">
        <v>137</v>
      </c>
      <c r="E133" s="217" t="s">
        <v>162</v>
      </c>
      <c r="F133" s="218" t="s">
        <v>163</v>
      </c>
      <c r="G133" s="219" t="s">
        <v>154</v>
      </c>
      <c r="H133" s="220">
        <v>2</v>
      </c>
      <c r="I133" s="221"/>
      <c r="J133" s="222">
        <f>ROUND(I133*H133,0)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141</v>
      </c>
      <c r="AT133" s="228" t="s">
        <v>137</v>
      </c>
      <c r="AU133" s="228" t="s">
        <v>83</v>
      </c>
      <c r="AY133" s="14" t="s">
        <v>134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</v>
      </c>
      <c r="BK133" s="229">
        <f>ROUND(I133*H133,0)</f>
        <v>0</v>
      </c>
      <c r="BL133" s="14" t="s">
        <v>141</v>
      </c>
      <c r="BM133" s="228" t="s">
        <v>164</v>
      </c>
    </row>
    <row r="134" s="2" customFormat="1">
      <c r="A134" s="35"/>
      <c r="B134" s="36"/>
      <c r="C134" s="37"/>
      <c r="D134" s="230" t="s">
        <v>143</v>
      </c>
      <c r="E134" s="37"/>
      <c r="F134" s="231" t="s">
        <v>165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143</v>
      </c>
      <c r="AU134" s="14" t="s">
        <v>83</v>
      </c>
    </row>
    <row r="135" s="2" customFormat="1" ht="16.5" customHeight="1">
      <c r="A135" s="35"/>
      <c r="B135" s="36"/>
      <c r="C135" s="235" t="s">
        <v>166</v>
      </c>
      <c r="D135" s="235" t="s">
        <v>145</v>
      </c>
      <c r="E135" s="236" t="s">
        <v>167</v>
      </c>
      <c r="F135" s="237" t="s">
        <v>168</v>
      </c>
      <c r="G135" s="238" t="s">
        <v>154</v>
      </c>
      <c r="H135" s="239">
        <v>2</v>
      </c>
      <c r="I135" s="240"/>
      <c r="J135" s="241">
        <f>ROUND(I135*H135,0)</f>
        <v>0</v>
      </c>
      <c r="K135" s="242"/>
      <c r="L135" s="243"/>
      <c r="M135" s="244" t="s">
        <v>1</v>
      </c>
      <c r="N135" s="245" t="s">
        <v>39</v>
      </c>
      <c r="O135" s="88"/>
      <c r="P135" s="226">
        <f>O135*H135</f>
        <v>0</v>
      </c>
      <c r="Q135" s="226">
        <v>3.0000000000000001E-05</v>
      </c>
      <c r="R135" s="226">
        <f>Q135*H135</f>
        <v>6.0000000000000002E-05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148</v>
      </c>
      <c r="AT135" s="228" t="s">
        <v>145</v>
      </c>
      <c r="AU135" s="228" t="s">
        <v>83</v>
      </c>
      <c r="AY135" s="14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141</v>
      </c>
      <c r="BM135" s="228" t="s">
        <v>169</v>
      </c>
    </row>
    <row r="136" s="2" customFormat="1">
      <c r="A136" s="35"/>
      <c r="B136" s="36"/>
      <c r="C136" s="37"/>
      <c r="D136" s="230" t="s">
        <v>143</v>
      </c>
      <c r="E136" s="37"/>
      <c r="F136" s="231" t="s">
        <v>165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143</v>
      </c>
      <c r="AU136" s="14" t="s">
        <v>83</v>
      </c>
    </row>
    <row r="137" s="2" customFormat="1" ht="33" customHeight="1">
      <c r="A137" s="35"/>
      <c r="B137" s="36"/>
      <c r="C137" s="216" t="s">
        <v>170</v>
      </c>
      <c r="D137" s="216" t="s">
        <v>137</v>
      </c>
      <c r="E137" s="217" t="s">
        <v>171</v>
      </c>
      <c r="F137" s="218" t="s">
        <v>172</v>
      </c>
      <c r="G137" s="219" t="s">
        <v>140</v>
      </c>
      <c r="H137" s="220">
        <v>20</v>
      </c>
      <c r="I137" s="221"/>
      <c r="J137" s="222">
        <f>ROUND(I137*H137,0)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141</v>
      </c>
      <c r="AT137" s="228" t="s">
        <v>137</v>
      </c>
      <c r="AU137" s="228" t="s">
        <v>83</v>
      </c>
      <c r="AY137" s="14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</v>
      </c>
      <c r="BK137" s="229">
        <f>ROUND(I137*H137,0)</f>
        <v>0</v>
      </c>
      <c r="BL137" s="14" t="s">
        <v>141</v>
      </c>
      <c r="BM137" s="228" t="s">
        <v>173</v>
      </c>
    </row>
    <row r="138" s="2" customFormat="1">
      <c r="A138" s="35"/>
      <c r="B138" s="36"/>
      <c r="C138" s="37"/>
      <c r="D138" s="230" t="s">
        <v>143</v>
      </c>
      <c r="E138" s="37"/>
      <c r="F138" s="231" t="s">
        <v>174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143</v>
      </c>
      <c r="AU138" s="14" t="s">
        <v>83</v>
      </c>
    </row>
    <row r="139" s="2" customFormat="1" ht="24.15" customHeight="1">
      <c r="A139" s="35"/>
      <c r="B139" s="36"/>
      <c r="C139" s="235" t="s">
        <v>175</v>
      </c>
      <c r="D139" s="235" t="s">
        <v>145</v>
      </c>
      <c r="E139" s="236" t="s">
        <v>176</v>
      </c>
      <c r="F139" s="237" t="s">
        <v>177</v>
      </c>
      <c r="G139" s="238" t="s">
        <v>140</v>
      </c>
      <c r="H139" s="239">
        <v>23</v>
      </c>
      <c r="I139" s="240"/>
      <c r="J139" s="241">
        <f>ROUND(I139*H139,0)</f>
        <v>0</v>
      </c>
      <c r="K139" s="242"/>
      <c r="L139" s="243"/>
      <c r="M139" s="244" t="s">
        <v>1</v>
      </c>
      <c r="N139" s="245" t="s">
        <v>39</v>
      </c>
      <c r="O139" s="88"/>
      <c r="P139" s="226">
        <f>O139*H139</f>
        <v>0</v>
      </c>
      <c r="Q139" s="226">
        <v>9.0000000000000006E-05</v>
      </c>
      <c r="R139" s="226">
        <f>Q139*H139</f>
        <v>0.0020700000000000002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148</v>
      </c>
      <c r="AT139" s="228" t="s">
        <v>145</v>
      </c>
      <c r="AU139" s="228" t="s">
        <v>83</v>
      </c>
      <c r="AY139" s="14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</v>
      </c>
      <c r="BK139" s="229">
        <f>ROUND(I139*H139,0)</f>
        <v>0</v>
      </c>
      <c r="BL139" s="14" t="s">
        <v>141</v>
      </c>
      <c r="BM139" s="228" t="s">
        <v>178</v>
      </c>
    </row>
    <row r="140" s="2" customFormat="1">
      <c r="A140" s="35"/>
      <c r="B140" s="36"/>
      <c r="C140" s="37"/>
      <c r="D140" s="230" t="s">
        <v>143</v>
      </c>
      <c r="E140" s="37"/>
      <c r="F140" s="231" t="s">
        <v>179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143</v>
      </c>
      <c r="AU140" s="14" t="s">
        <v>83</v>
      </c>
    </row>
    <row r="141" s="2" customFormat="1" ht="33" customHeight="1">
      <c r="A141" s="35"/>
      <c r="B141" s="36"/>
      <c r="C141" s="216" t="s">
        <v>180</v>
      </c>
      <c r="D141" s="216" t="s">
        <v>137</v>
      </c>
      <c r="E141" s="217" t="s">
        <v>181</v>
      </c>
      <c r="F141" s="218" t="s">
        <v>182</v>
      </c>
      <c r="G141" s="219" t="s">
        <v>140</v>
      </c>
      <c r="H141" s="220">
        <v>1</v>
      </c>
      <c r="I141" s="221"/>
      <c r="J141" s="222">
        <f>ROUND(I141*H141,0)</f>
        <v>0</v>
      </c>
      <c r="K141" s="223"/>
      <c r="L141" s="41"/>
      <c r="M141" s="224" t="s">
        <v>1</v>
      </c>
      <c r="N141" s="225" t="s">
        <v>39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141</v>
      </c>
      <c r="AT141" s="228" t="s">
        <v>137</v>
      </c>
      <c r="AU141" s="228" t="s">
        <v>83</v>
      </c>
      <c r="AY141" s="14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</v>
      </c>
      <c r="BK141" s="229">
        <f>ROUND(I141*H141,0)</f>
        <v>0</v>
      </c>
      <c r="BL141" s="14" t="s">
        <v>141</v>
      </c>
      <c r="BM141" s="228" t="s">
        <v>183</v>
      </c>
    </row>
    <row r="142" s="2" customFormat="1">
      <c r="A142" s="35"/>
      <c r="B142" s="36"/>
      <c r="C142" s="37"/>
      <c r="D142" s="230" t="s">
        <v>143</v>
      </c>
      <c r="E142" s="37"/>
      <c r="F142" s="231" t="s">
        <v>184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143</v>
      </c>
      <c r="AU142" s="14" t="s">
        <v>83</v>
      </c>
    </row>
    <row r="143" s="2" customFormat="1" ht="16.5" customHeight="1">
      <c r="A143" s="35"/>
      <c r="B143" s="36"/>
      <c r="C143" s="235" t="s">
        <v>185</v>
      </c>
      <c r="D143" s="235" t="s">
        <v>145</v>
      </c>
      <c r="E143" s="236" t="s">
        <v>186</v>
      </c>
      <c r="F143" s="237" t="s">
        <v>187</v>
      </c>
      <c r="G143" s="238" t="s">
        <v>154</v>
      </c>
      <c r="H143" s="239">
        <v>2</v>
      </c>
      <c r="I143" s="240"/>
      <c r="J143" s="241">
        <f>ROUND(I143*H143,0)</f>
        <v>0</v>
      </c>
      <c r="K143" s="242"/>
      <c r="L143" s="243"/>
      <c r="M143" s="244" t="s">
        <v>1</v>
      </c>
      <c r="N143" s="24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148</v>
      </c>
      <c r="AT143" s="228" t="s">
        <v>145</v>
      </c>
      <c r="AU143" s="228" t="s">
        <v>83</v>
      </c>
      <c r="AY143" s="14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</v>
      </c>
      <c r="BK143" s="229">
        <f>ROUND(I143*H143,0)</f>
        <v>0</v>
      </c>
      <c r="BL143" s="14" t="s">
        <v>141</v>
      </c>
      <c r="BM143" s="228" t="s">
        <v>188</v>
      </c>
    </row>
    <row r="144" s="2" customFormat="1">
      <c r="A144" s="35"/>
      <c r="B144" s="36"/>
      <c r="C144" s="37"/>
      <c r="D144" s="230" t="s">
        <v>143</v>
      </c>
      <c r="E144" s="37"/>
      <c r="F144" s="231" t="s">
        <v>184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143</v>
      </c>
      <c r="AU144" s="14" t="s">
        <v>83</v>
      </c>
    </row>
    <row r="145" s="2" customFormat="1" ht="24.15" customHeight="1">
      <c r="A145" s="35"/>
      <c r="B145" s="36"/>
      <c r="C145" s="216" t="s">
        <v>189</v>
      </c>
      <c r="D145" s="216" t="s">
        <v>137</v>
      </c>
      <c r="E145" s="217" t="s">
        <v>190</v>
      </c>
      <c r="F145" s="218" t="s">
        <v>191</v>
      </c>
      <c r="G145" s="219" t="s">
        <v>140</v>
      </c>
      <c r="H145" s="220">
        <v>4</v>
      </c>
      <c r="I145" s="221"/>
      <c r="J145" s="222">
        <f>ROUND(I145*H145,0)</f>
        <v>0</v>
      </c>
      <c r="K145" s="223"/>
      <c r="L145" s="41"/>
      <c r="M145" s="224" t="s">
        <v>1</v>
      </c>
      <c r="N145" s="225" t="s">
        <v>39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141</v>
      </c>
      <c r="AT145" s="228" t="s">
        <v>137</v>
      </c>
      <c r="AU145" s="228" t="s">
        <v>83</v>
      </c>
      <c r="AY145" s="14" t="s">
        <v>134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</v>
      </c>
      <c r="BK145" s="229">
        <f>ROUND(I145*H145,0)</f>
        <v>0</v>
      </c>
      <c r="BL145" s="14" t="s">
        <v>141</v>
      </c>
      <c r="BM145" s="228" t="s">
        <v>192</v>
      </c>
    </row>
    <row r="146" s="2" customFormat="1">
      <c r="A146" s="35"/>
      <c r="B146" s="36"/>
      <c r="C146" s="37"/>
      <c r="D146" s="230" t="s">
        <v>143</v>
      </c>
      <c r="E146" s="37"/>
      <c r="F146" s="231" t="s">
        <v>165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143</v>
      </c>
      <c r="AU146" s="14" t="s">
        <v>83</v>
      </c>
    </row>
    <row r="147" s="2" customFormat="1" ht="24.15" customHeight="1">
      <c r="A147" s="35"/>
      <c r="B147" s="36"/>
      <c r="C147" s="235" t="s">
        <v>193</v>
      </c>
      <c r="D147" s="235" t="s">
        <v>145</v>
      </c>
      <c r="E147" s="236" t="s">
        <v>194</v>
      </c>
      <c r="F147" s="237" t="s">
        <v>195</v>
      </c>
      <c r="G147" s="238" t="s">
        <v>140</v>
      </c>
      <c r="H147" s="239">
        <v>4.5999999999999996</v>
      </c>
      <c r="I147" s="240"/>
      <c r="J147" s="241">
        <f>ROUND(I147*H147,0)</f>
        <v>0</v>
      </c>
      <c r="K147" s="242"/>
      <c r="L147" s="243"/>
      <c r="M147" s="244" t="s">
        <v>1</v>
      </c>
      <c r="N147" s="245" t="s">
        <v>39</v>
      </c>
      <c r="O147" s="88"/>
      <c r="P147" s="226">
        <f>O147*H147</f>
        <v>0</v>
      </c>
      <c r="Q147" s="226">
        <v>0.00017000000000000001</v>
      </c>
      <c r="R147" s="226">
        <f>Q147*H147</f>
        <v>0.00078200000000000003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148</v>
      </c>
      <c r="AT147" s="228" t="s">
        <v>145</v>
      </c>
      <c r="AU147" s="228" t="s">
        <v>83</v>
      </c>
      <c r="AY147" s="14" t="s">
        <v>134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</v>
      </c>
      <c r="BK147" s="229">
        <f>ROUND(I147*H147,0)</f>
        <v>0</v>
      </c>
      <c r="BL147" s="14" t="s">
        <v>141</v>
      </c>
      <c r="BM147" s="228" t="s">
        <v>196</v>
      </c>
    </row>
    <row r="148" s="2" customFormat="1">
      <c r="A148" s="35"/>
      <c r="B148" s="36"/>
      <c r="C148" s="37"/>
      <c r="D148" s="230" t="s">
        <v>143</v>
      </c>
      <c r="E148" s="37"/>
      <c r="F148" s="231" t="s">
        <v>197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143</v>
      </c>
      <c r="AU148" s="14" t="s">
        <v>83</v>
      </c>
    </row>
    <row r="149" s="2" customFormat="1" ht="24.15" customHeight="1">
      <c r="A149" s="35"/>
      <c r="B149" s="36"/>
      <c r="C149" s="216" t="s">
        <v>198</v>
      </c>
      <c r="D149" s="216" t="s">
        <v>137</v>
      </c>
      <c r="E149" s="217" t="s">
        <v>199</v>
      </c>
      <c r="F149" s="218" t="s">
        <v>200</v>
      </c>
      <c r="G149" s="219" t="s">
        <v>154</v>
      </c>
      <c r="H149" s="220">
        <v>1</v>
      </c>
      <c r="I149" s="221"/>
      <c r="J149" s="222">
        <f>ROUND(I149*H149,0)</f>
        <v>0</v>
      </c>
      <c r="K149" s="223"/>
      <c r="L149" s="41"/>
      <c r="M149" s="224" t="s">
        <v>1</v>
      </c>
      <c r="N149" s="225" t="s">
        <v>39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141</v>
      </c>
      <c r="AT149" s="228" t="s">
        <v>137</v>
      </c>
      <c r="AU149" s="228" t="s">
        <v>83</v>
      </c>
      <c r="AY149" s="14" t="s">
        <v>134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</v>
      </c>
      <c r="BK149" s="229">
        <f>ROUND(I149*H149,0)</f>
        <v>0</v>
      </c>
      <c r="BL149" s="14" t="s">
        <v>141</v>
      </c>
      <c r="BM149" s="228" t="s">
        <v>201</v>
      </c>
    </row>
    <row r="150" s="2" customFormat="1">
      <c r="A150" s="35"/>
      <c r="B150" s="36"/>
      <c r="C150" s="37"/>
      <c r="D150" s="230" t="s">
        <v>143</v>
      </c>
      <c r="E150" s="37"/>
      <c r="F150" s="231" t="s">
        <v>202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143</v>
      </c>
      <c r="AU150" s="14" t="s">
        <v>83</v>
      </c>
    </row>
    <row r="151" s="2" customFormat="1" ht="24.15" customHeight="1">
      <c r="A151" s="35"/>
      <c r="B151" s="36"/>
      <c r="C151" s="216" t="s">
        <v>203</v>
      </c>
      <c r="D151" s="216" t="s">
        <v>137</v>
      </c>
      <c r="E151" s="217" t="s">
        <v>204</v>
      </c>
      <c r="F151" s="218" t="s">
        <v>205</v>
      </c>
      <c r="G151" s="219" t="s">
        <v>154</v>
      </c>
      <c r="H151" s="220">
        <v>5</v>
      </c>
      <c r="I151" s="221"/>
      <c r="J151" s="222">
        <f>ROUND(I151*H151,0)</f>
        <v>0</v>
      </c>
      <c r="K151" s="223"/>
      <c r="L151" s="41"/>
      <c r="M151" s="224" t="s">
        <v>1</v>
      </c>
      <c r="N151" s="225" t="s">
        <v>39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141</v>
      </c>
      <c r="AT151" s="228" t="s">
        <v>137</v>
      </c>
      <c r="AU151" s="228" t="s">
        <v>83</v>
      </c>
      <c r="AY151" s="14" t="s">
        <v>134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</v>
      </c>
      <c r="BK151" s="229">
        <f>ROUND(I151*H151,0)</f>
        <v>0</v>
      </c>
      <c r="BL151" s="14" t="s">
        <v>141</v>
      </c>
      <c r="BM151" s="228" t="s">
        <v>206</v>
      </c>
    </row>
    <row r="152" s="2" customFormat="1">
      <c r="A152" s="35"/>
      <c r="B152" s="36"/>
      <c r="C152" s="37"/>
      <c r="D152" s="230" t="s">
        <v>143</v>
      </c>
      <c r="E152" s="37"/>
      <c r="F152" s="231" t="s">
        <v>207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143</v>
      </c>
      <c r="AU152" s="14" t="s">
        <v>83</v>
      </c>
    </row>
    <row r="153" s="2" customFormat="1" ht="33" customHeight="1">
      <c r="A153" s="35"/>
      <c r="B153" s="36"/>
      <c r="C153" s="216" t="s">
        <v>9</v>
      </c>
      <c r="D153" s="216" t="s">
        <v>137</v>
      </c>
      <c r="E153" s="217" t="s">
        <v>208</v>
      </c>
      <c r="F153" s="218" t="s">
        <v>209</v>
      </c>
      <c r="G153" s="219" t="s">
        <v>154</v>
      </c>
      <c r="H153" s="220">
        <v>1</v>
      </c>
      <c r="I153" s="221"/>
      <c r="J153" s="222">
        <f>ROUND(I153*H153,0)</f>
        <v>0</v>
      </c>
      <c r="K153" s="223"/>
      <c r="L153" s="41"/>
      <c r="M153" s="224" t="s">
        <v>1</v>
      </c>
      <c r="N153" s="225" t="s">
        <v>39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141</v>
      </c>
      <c r="AT153" s="228" t="s">
        <v>137</v>
      </c>
      <c r="AU153" s="228" t="s">
        <v>83</v>
      </c>
      <c r="AY153" s="14" t="s">
        <v>134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</v>
      </c>
      <c r="BK153" s="229">
        <f>ROUND(I153*H153,0)</f>
        <v>0</v>
      </c>
      <c r="BL153" s="14" t="s">
        <v>141</v>
      </c>
      <c r="BM153" s="228" t="s">
        <v>210</v>
      </c>
    </row>
    <row r="154" s="2" customFormat="1">
      <c r="A154" s="35"/>
      <c r="B154" s="36"/>
      <c r="C154" s="37"/>
      <c r="D154" s="230" t="s">
        <v>143</v>
      </c>
      <c r="E154" s="37"/>
      <c r="F154" s="231" t="s">
        <v>202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143</v>
      </c>
      <c r="AU154" s="14" t="s">
        <v>83</v>
      </c>
    </row>
    <row r="155" s="2" customFormat="1" ht="37.8" customHeight="1">
      <c r="A155" s="35"/>
      <c r="B155" s="36"/>
      <c r="C155" s="216" t="s">
        <v>141</v>
      </c>
      <c r="D155" s="216" t="s">
        <v>137</v>
      </c>
      <c r="E155" s="217" t="s">
        <v>211</v>
      </c>
      <c r="F155" s="218" t="s">
        <v>212</v>
      </c>
      <c r="G155" s="219" t="s">
        <v>154</v>
      </c>
      <c r="H155" s="220">
        <v>5</v>
      </c>
      <c r="I155" s="221"/>
      <c r="J155" s="222">
        <f>ROUND(I155*H155,0)</f>
        <v>0</v>
      </c>
      <c r="K155" s="223"/>
      <c r="L155" s="41"/>
      <c r="M155" s="224" t="s">
        <v>1</v>
      </c>
      <c r="N155" s="225" t="s">
        <v>39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141</v>
      </c>
      <c r="AT155" s="228" t="s">
        <v>137</v>
      </c>
      <c r="AU155" s="228" t="s">
        <v>83</v>
      </c>
      <c r="AY155" s="14" t="s">
        <v>134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</v>
      </c>
      <c r="BK155" s="229">
        <f>ROUND(I155*H155,0)</f>
        <v>0</v>
      </c>
      <c r="BL155" s="14" t="s">
        <v>141</v>
      </c>
      <c r="BM155" s="228" t="s">
        <v>213</v>
      </c>
    </row>
    <row r="156" s="2" customFormat="1">
      <c r="A156" s="35"/>
      <c r="B156" s="36"/>
      <c r="C156" s="37"/>
      <c r="D156" s="230" t="s">
        <v>143</v>
      </c>
      <c r="E156" s="37"/>
      <c r="F156" s="231" t="s">
        <v>214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143</v>
      </c>
      <c r="AU156" s="14" t="s">
        <v>83</v>
      </c>
    </row>
    <row r="157" s="2" customFormat="1" ht="24.15" customHeight="1">
      <c r="A157" s="35"/>
      <c r="B157" s="36"/>
      <c r="C157" s="216" t="s">
        <v>215</v>
      </c>
      <c r="D157" s="216" t="s">
        <v>137</v>
      </c>
      <c r="E157" s="217" t="s">
        <v>216</v>
      </c>
      <c r="F157" s="218" t="s">
        <v>217</v>
      </c>
      <c r="G157" s="219" t="s">
        <v>154</v>
      </c>
      <c r="H157" s="220">
        <v>1</v>
      </c>
      <c r="I157" s="221"/>
      <c r="J157" s="222">
        <f>ROUND(I157*H157,0)</f>
        <v>0</v>
      </c>
      <c r="K157" s="223"/>
      <c r="L157" s="41"/>
      <c r="M157" s="224" t="s">
        <v>1</v>
      </c>
      <c r="N157" s="225" t="s">
        <v>39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218</v>
      </c>
      <c r="AT157" s="228" t="s">
        <v>137</v>
      </c>
      <c r="AU157" s="228" t="s">
        <v>83</v>
      </c>
      <c r="AY157" s="14" t="s">
        <v>134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</v>
      </c>
      <c r="BK157" s="229">
        <f>ROUND(I157*H157,0)</f>
        <v>0</v>
      </c>
      <c r="BL157" s="14" t="s">
        <v>218</v>
      </c>
      <c r="BM157" s="228" t="s">
        <v>219</v>
      </c>
    </row>
    <row r="158" s="2" customFormat="1">
      <c r="A158" s="35"/>
      <c r="B158" s="36"/>
      <c r="C158" s="37"/>
      <c r="D158" s="230" t="s">
        <v>143</v>
      </c>
      <c r="E158" s="37"/>
      <c r="F158" s="231" t="s">
        <v>220</v>
      </c>
      <c r="G158" s="37"/>
      <c r="H158" s="37"/>
      <c r="I158" s="232"/>
      <c r="J158" s="37"/>
      <c r="K158" s="37"/>
      <c r="L158" s="41"/>
      <c r="M158" s="233"/>
      <c r="N158" s="23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143</v>
      </c>
      <c r="AU158" s="14" t="s">
        <v>83</v>
      </c>
    </row>
    <row r="159" s="2" customFormat="1" ht="16.5" customHeight="1">
      <c r="A159" s="35"/>
      <c r="B159" s="36"/>
      <c r="C159" s="235" t="s">
        <v>221</v>
      </c>
      <c r="D159" s="235" t="s">
        <v>145</v>
      </c>
      <c r="E159" s="236" t="s">
        <v>222</v>
      </c>
      <c r="F159" s="237" t="s">
        <v>223</v>
      </c>
      <c r="G159" s="238" t="s">
        <v>154</v>
      </c>
      <c r="H159" s="239">
        <v>1</v>
      </c>
      <c r="I159" s="240"/>
      <c r="J159" s="241">
        <f>ROUND(I159*H159,0)</f>
        <v>0</v>
      </c>
      <c r="K159" s="242"/>
      <c r="L159" s="243"/>
      <c r="M159" s="244" t="s">
        <v>1</v>
      </c>
      <c r="N159" s="245" t="s">
        <v>39</v>
      </c>
      <c r="O159" s="88"/>
      <c r="P159" s="226">
        <f>O159*H159</f>
        <v>0</v>
      </c>
      <c r="Q159" s="226">
        <v>0.00018000000000000001</v>
      </c>
      <c r="R159" s="226">
        <f>Q159*H159</f>
        <v>0.00018000000000000001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224</v>
      </c>
      <c r="AT159" s="228" t="s">
        <v>145</v>
      </c>
      <c r="AU159" s="228" t="s">
        <v>83</v>
      </c>
      <c r="AY159" s="14" t="s">
        <v>134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</v>
      </c>
      <c r="BK159" s="229">
        <f>ROUND(I159*H159,0)</f>
        <v>0</v>
      </c>
      <c r="BL159" s="14" t="s">
        <v>218</v>
      </c>
      <c r="BM159" s="228" t="s">
        <v>225</v>
      </c>
    </row>
    <row r="160" s="2" customFormat="1">
      <c r="A160" s="35"/>
      <c r="B160" s="36"/>
      <c r="C160" s="37"/>
      <c r="D160" s="230" t="s">
        <v>143</v>
      </c>
      <c r="E160" s="37"/>
      <c r="F160" s="231" t="s">
        <v>226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143</v>
      </c>
      <c r="AU160" s="14" t="s">
        <v>83</v>
      </c>
    </row>
    <row r="161" s="12" customFormat="1" ht="25.92" customHeight="1">
      <c r="A161" s="12"/>
      <c r="B161" s="200"/>
      <c r="C161" s="201"/>
      <c r="D161" s="202" t="s">
        <v>73</v>
      </c>
      <c r="E161" s="203" t="s">
        <v>145</v>
      </c>
      <c r="F161" s="203" t="s">
        <v>227</v>
      </c>
      <c r="G161" s="201"/>
      <c r="H161" s="201"/>
      <c r="I161" s="204"/>
      <c r="J161" s="205">
        <f>BK161</f>
        <v>0</v>
      </c>
      <c r="K161" s="201"/>
      <c r="L161" s="206"/>
      <c r="M161" s="207"/>
      <c r="N161" s="208"/>
      <c r="O161" s="208"/>
      <c r="P161" s="209">
        <f>P162</f>
        <v>0</v>
      </c>
      <c r="Q161" s="208"/>
      <c r="R161" s="209">
        <f>R162</f>
        <v>0.00174</v>
      </c>
      <c r="S161" s="208"/>
      <c r="T161" s="210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151</v>
      </c>
      <c r="AT161" s="212" t="s">
        <v>73</v>
      </c>
      <c r="AU161" s="212" t="s">
        <v>74</v>
      </c>
      <c r="AY161" s="211" t="s">
        <v>134</v>
      </c>
      <c r="BK161" s="213">
        <f>BK162</f>
        <v>0</v>
      </c>
    </row>
    <row r="162" s="12" customFormat="1" ht="22.8" customHeight="1">
      <c r="A162" s="12"/>
      <c r="B162" s="200"/>
      <c r="C162" s="201"/>
      <c r="D162" s="202" t="s">
        <v>73</v>
      </c>
      <c r="E162" s="214" t="s">
        <v>228</v>
      </c>
      <c r="F162" s="214" t="s">
        <v>229</v>
      </c>
      <c r="G162" s="201"/>
      <c r="H162" s="201"/>
      <c r="I162" s="204"/>
      <c r="J162" s="215">
        <f>BK162</f>
        <v>0</v>
      </c>
      <c r="K162" s="201"/>
      <c r="L162" s="206"/>
      <c r="M162" s="207"/>
      <c r="N162" s="208"/>
      <c r="O162" s="208"/>
      <c r="P162" s="209">
        <f>SUM(P163:P188)</f>
        <v>0</v>
      </c>
      <c r="Q162" s="208"/>
      <c r="R162" s="209">
        <f>SUM(R163:R188)</f>
        <v>0.00174</v>
      </c>
      <c r="S162" s="208"/>
      <c r="T162" s="210">
        <f>SUM(T163:T188)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1" t="s">
        <v>151</v>
      </c>
      <c r="AT162" s="212" t="s">
        <v>73</v>
      </c>
      <c r="AU162" s="212" t="s">
        <v>8</v>
      </c>
      <c r="AY162" s="211" t="s">
        <v>134</v>
      </c>
      <c r="BK162" s="213">
        <f>SUM(BK163:BK188)</f>
        <v>0</v>
      </c>
    </row>
    <row r="163" s="2" customFormat="1" ht="24.15" customHeight="1">
      <c r="A163" s="35"/>
      <c r="B163" s="36"/>
      <c r="C163" s="216" t="s">
        <v>230</v>
      </c>
      <c r="D163" s="216" t="s">
        <v>137</v>
      </c>
      <c r="E163" s="217" t="s">
        <v>231</v>
      </c>
      <c r="F163" s="218" t="s">
        <v>232</v>
      </c>
      <c r="G163" s="219" t="s">
        <v>154</v>
      </c>
      <c r="H163" s="220">
        <v>3</v>
      </c>
      <c r="I163" s="221"/>
      <c r="J163" s="222">
        <f>ROUND(I163*H163,0)</f>
        <v>0</v>
      </c>
      <c r="K163" s="223"/>
      <c r="L163" s="41"/>
      <c r="M163" s="224" t="s">
        <v>1</v>
      </c>
      <c r="N163" s="225" t="s">
        <v>39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218</v>
      </c>
      <c r="AT163" s="228" t="s">
        <v>137</v>
      </c>
      <c r="AU163" s="228" t="s">
        <v>83</v>
      </c>
      <c r="AY163" s="14" t="s">
        <v>134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</v>
      </c>
      <c r="BK163" s="229">
        <f>ROUND(I163*H163,0)</f>
        <v>0</v>
      </c>
      <c r="BL163" s="14" t="s">
        <v>218</v>
      </c>
      <c r="BM163" s="228" t="s">
        <v>233</v>
      </c>
    </row>
    <row r="164" s="2" customFormat="1">
      <c r="A164" s="35"/>
      <c r="B164" s="36"/>
      <c r="C164" s="37"/>
      <c r="D164" s="230" t="s">
        <v>143</v>
      </c>
      <c r="E164" s="37"/>
      <c r="F164" s="231" t="s">
        <v>234</v>
      </c>
      <c r="G164" s="37"/>
      <c r="H164" s="37"/>
      <c r="I164" s="232"/>
      <c r="J164" s="37"/>
      <c r="K164" s="37"/>
      <c r="L164" s="41"/>
      <c r="M164" s="233"/>
      <c r="N164" s="23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143</v>
      </c>
      <c r="AU164" s="14" t="s">
        <v>83</v>
      </c>
    </row>
    <row r="165" s="2" customFormat="1" ht="24.15" customHeight="1">
      <c r="A165" s="35"/>
      <c r="B165" s="36"/>
      <c r="C165" s="216" t="s">
        <v>235</v>
      </c>
      <c r="D165" s="216" t="s">
        <v>137</v>
      </c>
      <c r="E165" s="217" t="s">
        <v>236</v>
      </c>
      <c r="F165" s="218" t="s">
        <v>237</v>
      </c>
      <c r="G165" s="219" t="s">
        <v>154</v>
      </c>
      <c r="H165" s="220">
        <v>1</v>
      </c>
      <c r="I165" s="221"/>
      <c r="J165" s="222">
        <f>ROUND(I165*H165,0)</f>
        <v>0</v>
      </c>
      <c r="K165" s="223"/>
      <c r="L165" s="41"/>
      <c r="M165" s="224" t="s">
        <v>1</v>
      </c>
      <c r="N165" s="225" t="s">
        <v>39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218</v>
      </c>
      <c r="AT165" s="228" t="s">
        <v>137</v>
      </c>
      <c r="AU165" s="228" t="s">
        <v>83</v>
      </c>
      <c r="AY165" s="14" t="s">
        <v>134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</v>
      </c>
      <c r="BK165" s="229">
        <f>ROUND(I165*H165,0)</f>
        <v>0</v>
      </c>
      <c r="BL165" s="14" t="s">
        <v>218</v>
      </c>
      <c r="BM165" s="228" t="s">
        <v>238</v>
      </c>
    </row>
    <row r="166" s="2" customFormat="1">
      <c r="A166" s="35"/>
      <c r="B166" s="36"/>
      <c r="C166" s="37"/>
      <c r="D166" s="230" t="s">
        <v>143</v>
      </c>
      <c r="E166" s="37"/>
      <c r="F166" s="231" t="s">
        <v>239</v>
      </c>
      <c r="G166" s="37"/>
      <c r="H166" s="37"/>
      <c r="I166" s="232"/>
      <c r="J166" s="37"/>
      <c r="K166" s="37"/>
      <c r="L166" s="41"/>
      <c r="M166" s="233"/>
      <c r="N166" s="23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143</v>
      </c>
      <c r="AU166" s="14" t="s">
        <v>83</v>
      </c>
    </row>
    <row r="167" s="2" customFormat="1" ht="24.15" customHeight="1">
      <c r="A167" s="35"/>
      <c r="B167" s="36"/>
      <c r="C167" s="216" t="s">
        <v>7</v>
      </c>
      <c r="D167" s="216" t="s">
        <v>137</v>
      </c>
      <c r="E167" s="217" t="s">
        <v>240</v>
      </c>
      <c r="F167" s="218" t="s">
        <v>241</v>
      </c>
      <c r="G167" s="219" t="s">
        <v>154</v>
      </c>
      <c r="H167" s="220">
        <v>2</v>
      </c>
      <c r="I167" s="221"/>
      <c r="J167" s="222">
        <f>ROUND(I167*H167,0)</f>
        <v>0</v>
      </c>
      <c r="K167" s="223"/>
      <c r="L167" s="41"/>
      <c r="M167" s="224" t="s">
        <v>1</v>
      </c>
      <c r="N167" s="225" t="s">
        <v>39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218</v>
      </c>
      <c r="AT167" s="228" t="s">
        <v>137</v>
      </c>
      <c r="AU167" s="228" t="s">
        <v>83</v>
      </c>
      <c r="AY167" s="14" t="s">
        <v>134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</v>
      </c>
      <c r="BK167" s="229">
        <f>ROUND(I167*H167,0)</f>
        <v>0</v>
      </c>
      <c r="BL167" s="14" t="s">
        <v>218</v>
      </c>
      <c r="BM167" s="228" t="s">
        <v>242</v>
      </c>
    </row>
    <row r="168" s="2" customFormat="1">
      <c r="A168" s="35"/>
      <c r="B168" s="36"/>
      <c r="C168" s="37"/>
      <c r="D168" s="230" t="s">
        <v>143</v>
      </c>
      <c r="E168" s="37"/>
      <c r="F168" s="231" t="s">
        <v>243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143</v>
      </c>
      <c r="AU168" s="14" t="s">
        <v>83</v>
      </c>
    </row>
    <row r="169" s="2" customFormat="1" ht="16.5" customHeight="1">
      <c r="A169" s="35"/>
      <c r="B169" s="36"/>
      <c r="C169" s="216" t="s">
        <v>244</v>
      </c>
      <c r="D169" s="216" t="s">
        <v>137</v>
      </c>
      <c r="E169" s="217" t="s">
        <v>245</v>
      </c>
      <c r="F169" s="218" t="s">
        <v>246</v>
      </c>
      <c r="G169" s="219" t="s">
        <v>154</v>
      </c>
      <c r="H169" s="220">
        <v>1</v>
      </c>
      <c r="I169" s="221"/>
      <c r="J169" s="222">
        <f>ROUND(I169*H169,0)</f>
        <v>0</v>
      </c>
      <c r="K169" s="223"/>
      <c r="L169" s="41"/>
      <c r="M169" s="224" t="s">
        <v>1</v>
      </c>
      <c r="N169" s="225" t="s">
        <v>39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218</v>
      </c>
      <c r="AT169" s="228" t="s">
        <v>137</v>
      </c>
      <c r="AU169" s="228" t="s">
        <v>83</v>
      </c>
      <c r="AY169" s="14" t="s">
        <v>134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</v>
      </c>
      <c r="BK169" s="229">
        <f>ROUND(I169*H169,0)</f>
        <v>0</v>
      </c>
      <c r="BL169" s="14" t="s">
        <v>218</v>
      </c>
      <c r="BM169" s="228" t="s">
        <v>247</v>
      </c>
    </row>
    <row r="170" s="2" customFormat="1">
      <c r="A170" s="35"/>
      <c r="B170" s="36"/>
      <c r="C170" s="37"/>
      <c r="D170" s="230" t="s">
        <v>143</v>
      </c>
      <c r="E170" s="37"/>
      <c r="F170" s="231" t="s">
        <v>248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143</v>
      </c>
      <c r="AU170" s="14" t="s">
        <v>83</v>
      </c>
    </row>
    <row r="171" s="2" customFormat="1" ht="24.15" customHeight="1">
      <c r="A171" s="35"/>
      <c r="B171" s="36"/>
      <c r="C171" s="235" t="s">
        <v>249</v>
      </c>
      <c r="D171" s="235" t="s">
        <v>145</v>
      </c>
      <c r="E171" s="236" t="s">
        <v>250</v>
      </c>
      <c r="F171" s="237" t="s">
        <v>251</v>
      </c>
      <c r="G171" s="238" t="s">
        <v>154</v>
      </c>
      <c r="H171" s="239">
        <v>6</v>
      </c>
      <c r="I171" s="240"/>
      <c r="J171" s="241">
        <f>ROUND(I171*H171,0)</f>
        <v>0</v>
      </c>
      <c r="K171" s="242"/>
      <c r="L171" s="243"/>
      <c r="M171" s="244" t="s">
        <v>1</v>
      </c>
      <c r="N171" s="245" t="s">
        <v>39</v>
      </c>
      <c r="O171" s="88"/>
      <c r="P171" s="226">
        <f>O171*H171</f>
        <v>0</v>
      </c>
      <c r="Q171" s="226">
        <v>3.0000000000000001E-05</v>
      </c>
      <c r="R171" s="226">
        <f>Q171*H171</f>
        <v>0.00018000000000000001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224</v>
      </c>
      <c r="AT171" s="228" t="s">
        <v>145</v>
      </c>
      <c r="AU171" s="228" t="s">
        <v>83</v>
      </c>
      <c r="AY171" s="14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</v>
      </c>
      <c r="BK171" s="229">
        <f>ROUND(I171*H171,0)</f>
        <v>0</v>
      </c>
      <c r="BL171" s="14" t="s">
        <v>218</v>
      </c>
      <c r="BM171" s="228" t="s">
        <v>252</v>
      </c>
    </row>
    <row r="172" s="2" customFormat="1">
      <c r="A172" s="35"/>
      <c r="B172" s="36"/>
      <c r="C172" s="37"/>
      <c r="D172" s="230" t="s">
        <v>143</v>
      </c>
      <c r="E172" s="37"/>
      <c r="F172" s="231" t="s">
        <v>253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143</v>
      </c>
      <c r="AU172" s="14" t="s">
        <v>83</v>
      </c>
    </row>
    <row r="173" s="2" customFormat="1" ht="16.5" customHeight="1">
      <c r="A173" s="35"/>
      <c r="B173" s="36"/>
      <c r="C173" s="216" t="s">
        <v>254</v>
      </c>
      <c r="D173" s="216" t="s">
        <v>137</v>
      </c>
      <c r="E173" s="217" t="s">
        <v>255</v>
      </c>
      <c r="F173" s="218" t="s">
        <v>256</v>
      </c>
      <c r="G173" s="219" t="s">
        <v>257</v>
      </c>
      <c r="H173" s="220">
        <v>1</v>
      </c>
      <c r="I173" s="221"/>
      <c r="J173" s="222">
        <f>ROUND(I173*H173,0)</f>
        <v>0</v>
      </c>
      <c r="K173" s="223"/>
      <c r="L173" s="41"/>
      <c r="M173" s="224" t="s">
        <v>1</v>
      </c>
      <c r="N173" s="225" t="s">
        <v>39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218</v>
      </c>
      <c r="AT173" s="228" t="s">
        <v>137</v>
      </c>
      <c r="AU173" s="228" t="s">
        <v>83</v>
      </c>
      <c r="AY173" s="14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</v>
      </c>
      <c r="BK173" s="229">
        <f>ROUND(I173*H173,0)</f>
        <v>0</v>
      </c>
      <c r="BL173" s="14" t="s">
        <v>218</v>
      </c>
      <c r="BM173" s="228" t="s">
        <v>258</v>
      </c>
    </row>
    <row r="174" s="2" customFormat="1">
      <c r="A174" s="35"/>
      <c r="B174" s="36"/>
      <c r="C174" s="37"/>
      <c r="D174" s="230" t="s">
        <v>143</v>
      </c>
      <c r="E174" s="37"/>
      <c r="F174" s="231" t="s">
        <v>259</v>
      </c>
      <c r="G174" s="37"/>
      <c r="H174" s="37"/>
      <c r="I174" s="232"/>
      <c r="J174" s="37"/>
      <c r="K174" s="37"/>
      <c r="L174" s="41"/>
      <c r="M174" s="233"/>
      <c r="N174" s="23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143</v>
      </c>
      <c r="AU174" s="14" t="s">
        <v>83</v>
      </c>
    </row>
    <row r="175" s="2" customFormat="1" ht="16.5" customHeight="1">
      <c r="A175" s="35"/>
      <c r="B175" s="36"/>
      <c r="C175" s="235" t="s">
        <v>260</v>
      </c>
      <c r="D175" s="235" t="s">
        <v>145</v>
      </c>
      <c r="E175" s="236" t="s">
        <v>261</v>
      </c>
      <c r="F175" s="237" t="s">
        <v>262</v>
      </c>
      <c r="G175" s="238" t="s">
        <v>154</v>
      </c>
      <c r="H175" s="239">
        <v>2</v>
      </c>
      <c r="I175" s="240"/>
      <c r="J175" s="241">
        <f>ROUND(I175*H175,0)</f>
        <v>0</v>
      </c>
      <c r="K175" s="242"/>
      <c r="L175" s="243"/>
      <c r="M175" s="244" t="s">
        <v>1</v>
      </c>
      <c r="N175" s="245" t="s">
        <v>39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263</v>
      </c>
      <c r="AT175" s="228" t="s">
        <v>145</v>
      </c>
      <c r="AU175" s="228" t="s">
        <v>83</v>
      </c>
      <c r="AY175" s="14" t="s">
        <v>134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</v>
      </c>
      <c r="BK175" s="229">
        <f>ROUND(I175*H175,0)</f>
        <v>0</v>
      </c>
      <c r="BL175" s="14" t="s">
        <v>263</v>
      </c>
      <c r="BM175" s="228" t="s">
        <v>264</v>
      </c>
    </row>
    <row r="176" s="2" customFormat="1">
      <c r="A176" s="35"/>
      <c r="B176" s="36"/>
      <c r="C176" s="37"/>
      <c r="D176" s="230" t="s">
        <v>143</v>
      </c>
      <c r="E176" s="37"/>
      <c r="F176" s="231" t="s">
        <v>265</v>
      </c>
      <c r="G176" s="37"/>
      <c r="H176" s="37"/>
      <c r="I176" s="232"/>
      <c r="J176" s="37"/>
      <c r="K176" s="37"/>
      <c r="L176" s="41"/>
      <c r="M176" s="233"/>
      <c r="N176" s="234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143</v>
      </c>
      <c r="AU176" s="14" t="s">
        <v>83</v>
      </c>
    </row>
    <row r="177" s="2" customFormat="1" ht="24.15" customHeight="1">
      <c r="A177" s="35"/>
      <c r="B177" s="36"/>
      <c r="C177" s="235" t="s">
        <v>266</v>
      </c>
      <c r="D177" s="235" t="s">
        <v>145</v>
      </c>
      <c r="E177" s="236" t="s">
        <v>176</v>
      </c>
      <c r="F177" s="237" t="s">
        <v>177</v>
      </c>
      <c r="G177" s="238" t="s">
        <v>140</v>
      </c>
      <c r="H177" s="239">
        <v>1</v>
      </c>
      <c r="I177" s="240"/>
      <c r="J177" s="241">
        <f>ROUND(I177*H177,0)</f>
        <v>0</v>
      </c>
      <c r="K177" s="242"/>
      <c r="L177" s="243"/>
      <c r="M177" s="244" t="s">
        <v>1</v>
      </c>
      <c r="N177" s="245" t="s">
        <v>39</v>
      </c>
      <c r="O177" s="88"/>
      <c r="P177" s="226">
        <f>O177*H177</f>
        <v>0</v>
      </c>
      <c r="Q177" s="226">
        <v>9.0000000000000006E-05</v>
      </c>
      <c r="R177" s="226">
        <f>Q177*H177</f>
        <v>9.0000000000000006E-05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263</v>
      </c>
      <c r="AT177" s="228" t="s">
        <v>145</v>
      </c>
      <c r="AU177" s="228" t="s">
        <v>83</v>
      </c>
      <c r="AY177" s="14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</v>
      </c>
      <c r="BK177" s="229">
        <f>ROUND(I177*H177,0)</f>
        <v>0</v>
      </c>
      <c r="BL177" s="14" t="s">
        <v>263</v>
      </c>
      <c r="BM177" s="228" t="s">
        <v>267</v>
      </c>
    </row>
    <row r="178" s="2" customFormat="1">
      <c r="A178" s="35"/>
      <c r="B178" s="36"/>
      <c r="C178" s="37"/>
      <c r="D178" s="230" t="s">
        <v>143</v>
      </c>
      <c r="E178" s="37"/>
      <c r="F178" s="231" t="s">
        <v>268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143</v>
      </c>
      <c r="AU178" s="14" t="s">
        <v>83</v>
      </c>
    </row>
    <row r="179" s="2" customFormat="1" ht="16.5" customHeight="1">
      <c r="A179" s="35"/>
      <c r="B179" s="36"/>
      <c r="C179" s="235" t="s">
        <v>269</v>
      </c>
      <c r="D179" s="235" t="s">
        <v>145</v>
      </c>
      <c r="E179" s="236" t="s">
        <v>186</v>
      </c>
      <c r="F179" s="237" t="s">
        <v>187</v>
      </c>
      <c r="G179" s="238" t="s">
        <v>154</v>
      </c>
      <c r="H179" s="239">
        <v>2</v>
      </c>
      <c r="I179" s="240"/>
      <c r="J179" s="241">
        <f>ROUND(I179*H179,0)</f>
        <v>0</v>
      </c>
      <c r="K179" s="242"/>
      <c r="L179" s="243"/>
      <c r="M179" s="244" t="s">
        <v>1</v>
      </c>
      <c r="N179" s="245" t="s">
        <v>39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263</v>
      </c>
      <c r="AT179" s="228" t="s">
        <v>145</v>
      </c>
      <c r="AU179" s="228" t="s">
        <v>83</v>
      </c>
      <c r="AY179" s="14" t="s">
        <v>134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</v>
      </c>
      <c r="BK179" s="229">
        <f>ROUND(I179*H179,0)</f>
        <v>0</v>
      </c>
      <c r="BL179" s="14" t="s">
        <v>263</v>
      </c>
      <c r="BM179" s="228" t="s">
        <v>270</v>
      </c>
    </row>
    <row r="180" s="2" customFormat="1">
      <c r="A180" s="35"/>
      <c r="B180" s="36"/>
      <c r="C180" s="37"/>
      <c r="D180" s="230" t="s">
        <v>143</v>
      </c>
      <c r="E180" s="37"/>
      <c r="F180" s="231" t="s">
        <v>271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143</v>
      </c>
      <c r="AU180" s="14" t="s">
        <v>83</v>
      </c>
    </row>
    <row r="181" s="2" customFormat="1" ht="16.5" customHeight="1">
      <c r="A181" s="35"/>
      <c r="B181" s="36"/>
      <c r="C181" s="216" t="s">
        <v>272</v>
      </c>
      <c r="D181" s="216" t="s">
        <v>137</v>
      </c>
      <c r="E181" s="217" t="s">
        <v>273</v>
      </c>
      <c r="F181" s="218" t="s">
        <v>274</v>
      </c>
      <c r="G181" s="219" t="s">
        <v>154</v>
      </c>
      <c r="H181" s="220">
        <v>1</v>
      </c>
      <c r="I181" s="221"/>
      <c r="J181" s="222">
        <f>ROUND(I181*H181,0)</f>
        <v>0</v>
      </c>
      <c r="K181" s="223"/>
      <c r="L181" s="41"/>
      <c r="M181" s="224" t="s">
        <v>1</v>
      </c>
      <c r="N181" s="225" t="s">
        <v>39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218</v>
      </c>
      <c r="AT181" s="228" t="s">
        <v>137</v>
      </c>
      <c r="AU181" s="228" t="s">
        <v>83</v>
      </c>
      <c r="AY181" s="14" t="s">
        <v>134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</v>
      </c>
      <c r="BK181" s="229">
        <f>ROUND(I181*H181,0)</f>
        <v>0</v>
      </c>
      <c r="BL181" s="14" t="s">
        <v>218</v>
      </c>
      <c r="BM181" s="228" t="s">
        <v>275</v>
      </c>
    </row>
    <row r="182" s="2" customFormat="1">
      <c r="A182" s="35"/>
      <c r="B182" s="36"/>
      <c r="C182" s="37"/>
      <c r="D182" s="230" t="s">
        <v>143</v>
      </c>
      <c r="E182" s="37"/>
      <c r="F182" s="231" t="s">
        <v>276</v>
      </c>
      <c r="G182" s="37"/>
      <c r="H182" s="37"/>
      <c r="I182" s="232"/>
      <c r="J182" s="37"/>
      <c r="K182" s="37"/>
      <c r="L182" s="41"/>
      <c r="M182" s="233"/>
      <c r="N182" s="234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143</v>
      </c>
      <c r="AU182" s="14" t="s">
        <v>83</v>
      </c>
    </row>
    <row r="183" s="2" customFormat="1" ht="16.5" customHeight="1">
      <c r="A183" s="35"/>
      <c r="B183" s="36"/>
      <c r="C183" s="235" t="s">
        <v>277</v>
      </c>
      <c r="D183" s="235" t="s">
        <v>145</v>
      </c>
      <c r="E183" s="236" t="s">
        <v>278</v>
      </c>
      <c r="F183" s="237" t="s">
        <v>279</v>
      </c>
      <c r="G183" s="238" t="s">
        <v>154</v>
      </c>
      <c r="H183" s="239">
        <v>1</v>
      </c>
      <c r="I183" s="240"/>
      <c r="J183" s="241">
        <f>ROUND(I183*H183,0)</f>
        <v>0</v>
      </c>
      <c r="K183" s="242"/>
      <c r="L183" s="243"/>
      <c r="M183" s="244" t="s">
        <v>1</v>
      </c>
      <c r="N183" s="245" t="s">
        <v>39</v>
      </c>
      <c r="O183" s="88"/>
      <c r="P183" s="226">
        <f>O183*H183</f>
        <v>0</v>
      </c>
      <c r="Q183" s="226">
        <v>0.00046999999999999999</v>
      </c>
      <c r="R183" s="226">
        <f>Q183*H183</f>
        <v>0.00046999999999999999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263</v>
      </c>
      <c r="AT183" s="228" t="s">
        <v>145</v>
      </c>
      <c r="AU183" s="228" t="s">
        <v>83</v>
      </c>
      <c r="AY183" s="14" t="s">
        <v>134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</v>
      </c>
      <c r="BK183" s="229">
        <f>ROUND(I183*H183,0)</f>
        <v>0</v>
      </c>
      <c r="BL183" s="14" t="s">
        <v>263</v>
      </c>
      <c r="BM183" s="228" t="s">
        <v>280</v>
      </c>
    </row>
    <row r="184" s="2" customFormat="1">
      <c r="A184" s="35"/>
      <c r="B184" s="36"/>
      <c r="C184" s="37"/>
      <c r="D184" s="230" t="s">
        <v>143</v>
      </c>
      <c r="E184" s="37"/>
      <c r="F184" s="231" t="s">
        <v>281</v>
      </c>
      <c r="G184" s="37"/>
      <c r="H184" s="37"/>
      <c r="I184" s="232"/>
      <c r="J184" s="37"/>
      <c r="K184" s="37"/>
      <c r="L184" s="41"/>
      <c r="M184" s="233"/>
      <c r="N184" s="234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143</v>
      </c>
      <c r="AU184" s="14" t="s">
        <v>83</v>
      </c>
    </row>
    <row r="185" s="2" customFormat="1" ht="16.5" customHeight="1">
      <c r="A185" s="35"/>
      <c r="B185" s="36"/>
      <c r="C185" s="216" t="s">
        <v>282</v>
      </c>
      <c r="D185" s="216" t="s">
        <v>137</v>
      </c>
      <c r="E185" s="217" t="s">
        <v>283</v>
      </c>
      <c r="F185" s="218" t="s">
        <v>284</v>
      </c>
      <c r="G185" s="219" t="s">
        <v>154</v>
      </c>
      <c r="H185" s="220">
        <v>1</v>
      </c>
      <c r="I185" s="221"/>
      <c r="J185" s="222">
        <f>ROUND(I185*H185,0)</f>
        <v>0</v>
      </c>
      <c r="K185" s="223"/>
      <c r="L185" s="41"/>
      <c r="M185" s="224" t="s">
        <v>1</v>
      </c>
      <c r="N185" s="225" t="s">
        <v>39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218</v>
      </c>
      <c r="AT185" s="228" t="s">
        <v>137</v>
      </c>
      <c r="AU185" s="228" t="s">
        <v>83</v>
      </c>
      <c r="AY185" s="14" t="s">
        <v>134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</v>
      </c>
      <c r="BK185" s="229">
        <f>ROUND(I185*H185,0)</f>
        <v>0</v>
      </c>
      <c r="BL185" s="14" t="s">
        <v>218</v>
      </c>
      <c r="BM185" s="228" t="s">
        <v>285</v>
      </c>
    </row>
    <row r="186" s="2" customFormat="1">
      <c r="A186" s="35"/>
      <c r="B186" s="36"/>
      <c r="C186" s="37"/>
      <c r="D186" s="230" t="s">
        <v>143</v>
      </c>
      <c r="E186" s="37"/>
      <c r="F186" s="231" t="s">
        <v>286</v>
      </c>
      <c r="G186" s="37"/>
      <c r="H186" s="37"/>
      <c r="I186" s="232"/>
      <c r="J186" s="37"/>
      <c r="K186" s="37"/>
      <c r="L186" s="41"/>
      <c r="M186" s="233"/>
      <c r="N186" s="234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143</v>
      </c>
      <c r="AU186" s="14" t="s">
        <v>83</v>
      </c>
    </row>
    <row r="187" s="2" customFormat="1" ht="16.5" customHeight="1">
      <c r="A187" s="35"/>
      <c r="B187" s="36"/>
      <c r="C187" s="235" t="s">
        <v>287</v>
      </c>
      <c r="D187" s="235" t="s">
        <v>145</v>
      </c>
      <c r="E187" s="236" t="s">
        <v>288</v>
      </c>
      <c r="F187" s="237" t="s">
        <v>289</v>
      </c>
      <c r="G187" s="238" t="s">
        <v>154</v>
      </c>
      <c r="H187" s="239">
        <v>1</v>
      </c>
      <c r="I187" s="240"/>
      <c r="J187" s="241">
        <f>ROUND(I187*H187,0)</f>
        <v>0</v>
      </c>
      <c r="K187" s="242"/>
      <c r="L187" s="243"/>
      <c r="M187" s="244" t="s">
        <v>1</v>
      </c>
      <c r="N187" s="245" t="s">
        <v>39</v>
      </c>
      <c r="O187" s="88"/>
      <c r="P187" s="226">
        <f>O187*H187</f>
        <v>0</v>
      </c>
      <c r="Q187" s="226">
        <v>0.001</v>
      </c>
      <c r="R187" s="226">
        <f>Q187*H187</f>
        <v>0.001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224</v>
      </c>
      <c r="AT187" s="228" t="s">
        <v>145</v>
      </c>
      <c r="AU187" s="228" t="s">
        <v>83</v>
      </c>
      <c r="AY187" s="14" t="s">
        <v>134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</v>
      </c>
      <c r="BK187" s="229">
        <f>ROUND(I187*H187,0)</f>
        <v>0</v>
      </c>
      <c r="BL187" s="14" t="s">
        <v>218</v>
      </c>
      <c r="BM187" s="228" t="s">
        <v>290</v>
      </c>
    </row>
    <row r="188" s="2" customFormat="1">
      <c r="A188" s="35"/>
      <c r="B188" s="36"/>
      <c r="C188" s="37"/>
      <c r="D188" s="230" t="s">
        <v>143</v>
      </c>
      <c r="E188" s="37"/>
      <c r="F188" s="231" t="s">
        <v>291</v>
      </c>
      <c r="G188" s="37"/>
      <c r="H188" s="37"/>
      <c r="I188" s="232"/>
      <c r="J188" s="37"/>
      <c r="K188" s="37"/>
      <c r="L188" s="41"/>
      <c r="M188" s="233"/>
      <c r="N188" s="234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143</v>
      </c>
      <c r="AU188" s="14" t="s">
        <v>83</v>
      </c>
    </row>
    <row r="189" s="12" customFormat="1" ht="25.92" customHeight="1">
      <c r="A189" s="12"/>
      <c r="B189" s="200"/>
      <c r="C189" s="201"/>
      <c r="D189" s="202" t="s">
        <v>73</v>
      </c>
      <c r="E189" s="203" t="s">
        <v>292</v>
      </c>
      <c r="F189" s="203" t="s">
        <v>293</v>
      </c>
      <c r="G189" s="201"/>
      <c r="H189" s="201"/>
      <c r="I189" s="204"/>
      <c r="J189" s="205">
        <f>BK189</f>
        <v>0</v>
      </c>
      <c r="K189" s="201"/>
      <c r="L189" s="206"/>
      <c r="M189" s="207"/>
      <c r="N189" s="208"/>
      <c r="O189" s="208"/>
      <c r="P189" s="209">
        <f>P190</f>
        <v>0</v>
      </c>
      <c r="Q189" s="208"/>
      <c r="R189" s="209">
        <f>R190</f>
        <v>0</v>
      </c>
      <c r="S189" s="208"/>
      <c r="T189" s="210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1" t="s">
        <v>161</v>
      </c>
      <c r="AT189" s="212" t="s">
        <v>73</v>
      </c>
      <c r="AU189" s="212" t="s">
        <v>74</v>
      </c>
      <c r="AY189" s="211" t="s">
        <v>134</v>
      </c>
      <c r="BK189" s="213">
        <f>BK190</f>
        <v>0</v>
      </c>
    </row>
    <row r="190" s="12" customFormat="1" ht="22.8" customHeight="1">
      <c r="A190" s="12"/>
      <c r="B190" s="200"/>
      <c r="C190" s="201"/>
      <c r="D190" s="202" t="s">
        <v>73</v>
      </c>
      <c r="E190" s="214" t="s">
        <v>294</v>
      </c>
      <c r="F190" s="214" t="s">
        <v>295</v>
      </c>
      <c r="G190" s="201"/>
      <c r="H190" s="201"/>
      <c r="I190" s="204"/>
      <c r="J190" s="215">
        <f>BK190</f>
        <v>0</v>
      </c>
      <c r="K190" s="201"/>
      <c r="L190" s="206"/>
      <c r="M190" s="207"/>
      <c r="N190" s="208"/>
      <c r="O190" s="208"/>
      <c r="P190" s="209">
        <f>SUM(P191:P192)</f>
        <v>0</v>
      </c>
      <c r="Q190" s="208"/>
      <c r="R190" s="209">
        <f>SUM(R191:R192)</f>
        <v>0</v>
      </c>
      <c r="S190" s="208"/>
      <c r="T190" s="210">
        <f>SUM(T191:T192)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1" t="s">
        <v>161</v>
      </c>
      <c r="AT190" s="212" t="s">
        <v>73</v>
      </c>
      <c r="AU190" s="212" t="s">
        <v>8</v>
      </c>
      <c r="AY190" s="211" t="s">
        <v>134</v>
      </c>
      <c r="BK190" s="213">
        <f>SUM(BK191:BK192)</f>
        <v>0</v>
      </c>
    </row>
    <row r="191" s="2" customFormat="1" ht="16.5" customHeight="1">
      <c r="A191" s="35"/>
      <c r="B191" s="36"/>
      <c r="C191" s="216" t="s">
        <v>148</v>
      </c>
      <c r="D191" s="216" t="s">
        <v>137</v>
      </c>
      <c r="E191" s="217" t="s">
        <v>296</v>
      </c>
      <c r="F191" s="218" t="s">
        <v>297</v>
      </c>
      <c r="G191" s="219" t="s">
        <v>257</v>
      </c>
      <c r="H191" s="220">
        <v>1</v>
      </c>
      <c r="I191" s="221"/>
      <c r="J191" s="222">
        <f>ROUND(I191*H191,0)</f>
        <v>0</v>
      </c>
      <c r="K191" s="223"/>
      <c r="L191" s="41"/>
      <c r="M191" s="224" t="s">
        <v>1</v>
      </c>
      <c r="N191" s="225" t="s">
        <v>39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298</v>
      </c>
      <c r="AT191" s="228" t="s">
        <v>137</v>
      </c>
      <c r="AU191" s="228" t="s">
        <v>83</v>
      </c>
      <c r="AY191" s="14" t="s">
        <v>134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</v>
      </c>
      <c r="BK191" s="229">
        <f>ROUND(I191*H191,0)</f>
        <v>0</v>
      </c>
      <c r="BL191" s="14" t="s">
        <v>298</v>
      </c>
      <c r="BM191" s="228" t="s">
        <v>299</v>
      </c>
    </row>
    <row r="192" s="2" customFormat="1">
      <c r="A192" s="35"/>
      <c r="B192" s="36"/>
      <c r="C192" s="37"/>
      <c r="D192" s="230" t="s">
        <v>143</v>
      </c>
      <c r="E192" s="37"/>
      <c r="F192" s="231" t="s">
        <v>300</v>
      </c>
      <c r="G192" s="37"/>
      <c r="H192" s="37"/>
      <c r="I192" s="232"/>
      <c r="J192" s="37"/>
      <c r="K192" s="37"/>
      <c r="L192" s="41"/>
      <c r="M192" s="246"/>
      <c r="N192" s="247"/>
      <c r="O192" s="248"/>
      <c r="P192" s="248"/>
      <c r="Q192" s="248"/>
      <c r="R192" s="248"/>
      <c r="S192" s="248"/>
      <c r="T192" s="24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143</v>
      </c>
      <c r="AU192" s="14" t="s">
        <v>83</v>
      </c>
    </row>
    <row r="193" s="2" customFormat="1" ht="6.96" customHeight="1">
      <c r="A193" s="35"/>
      <c r="B193" s="63"/>
      <c r="C193" s="64"/>
      <c r="D193" s="64"/>
      <c r="E193" s="64"/>
      <c r="F193" s="64"/>
      <c r="G193" s="64"/>
      <c r="H193" s="64"/>
      <c r="I193" s="64"/>
      <c r="J193" s="64"/>
      <c r="K193" s="64"/>
      <c r="L193" s="41"/>
      <c r="M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</row>
  </sheetData>
  <sheetProtection sheet="1" autoFilter="0" formatColumns="0" formatRows="0" objects="1" scenarios="1" spinCount="100000" saltValue="2UI98G3ZXNjHddb+Rbsa5JaVYH96c2Ln7akihEOdmdtzpgirJ+OA9jn0k/iVm6BWD8Fl7ubJepoovMHjwZUy8A==" hashValue="H6FRyflubzNQx5YyvdW6sE5kenfQ1SETWxw00oFeLwcKX8R+6xpG80IdCGHtBDnx22zccnZ7OYQRnv4ZYtWUug==" algorithmName="SHA-512" password="C6D5"/>
  <autoFilter ref="C121:K19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105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stavby'!K6</f>
        <v>Odstranění závad z revizí el. - 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301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stavby'!AN8</f>
        <v>23. 3. 2023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26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26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26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ROUND((SUM(BE122:BE204)),  2)</f>
        <v>0</v>
      </c>
      <c r="G33" s="35"/>
      <c r="H33" s="35"/>
      <c r="I33" s="152">
        <v>0.20999999999999999</v>
      </c>
      <c r="J33" s="151">
        <f>ROUND(((SUM(BE122:BE204))*I33),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ROUND((SUM(BF122:BF204)),  2)</f>
        <v>0</v>
      </c>
      <c r="G34" s="35"/>
      <c r="H34" s="35"/>
      <c r="I34" s="152">
        <v>0.14999999999999999</v>
      </c>
      <c r="J34" s="151">
        <f>ROUND(((SUM(BF122:BF204))*I34),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ROUND((SUM(BG122:BG204)),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ROUND((SUM(BH122:BH204)),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ROUND((SUM(BI122:BI204)),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revizí el. - 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23/03/02 - ZŠ J. Gočára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23. 3. 2023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109</v>
      </c>
      <c r="D94" s="173"/>
      <c r="E94" s="173"/>
      <c r="F94" s="173"/>
      <c r="G94" s="173"/>
      <c r="H94" s="173"/>
      <c r="I94" s="173"/>
      <c r="J94" s="174" t="s">
        <v>110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111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112</v>
      </c>
    </row>
    <row r="97" s="9" customFormat="1" ht="24.96" customHeight="1">
      <c r="A97" s="9"/>
      <c r="B97" s="176"/>
      <c r="C97" s="177"/>
      <c r="D97" s="178" t="s">
        <v>113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114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115</v>
      </c>
      <c r="E99" s="179"/>
      <c r="F99" s="179"/>
      <c r="G99" s="179"/>
      <c r="H99" s="179"/>
      <c r="I99" s="179"/>
      <c r="J99" s="180">
        <f>J171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116</v>
      </c>
      <c r="E100" s="185"/>
      <c r="F100" s="185"/>
      <c r="G100" s="185"/>
      <c r="H100" s="185"/>
      <c r="I100" s="185"/>
      <c r="J100" s="186">
        <f>J172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117</v>
      </c>
      <c r="E101" s="179"/>
      <c r="F101" s="179"/>
      <c r="G101" s="179"/>
      <c r="H101" s="179"/>
      <c r="I101" s="179"/>
      <c r="J101" s="180">
        <f>J201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118</v>
      </c>
      <c r="E102" s="185"/>
      <c r="F102" s="185"/>
      <c r="G102" s="185"/>
      <c r="H102" s="185"/>
      <c r="I102" s="185"/>
      <c r="J102" s="186">
        <f>J202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119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revizí el. - I.etapa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23/03/02 - ZŠ J. Gočára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21</v>
      </c>
      <c r="D116" s="37"/>
      <c r="E116" s="37"/>
      <c r="F116" s="24" t="str">
        <f>F12</f>
        <v xml:space="preserve"> </v>
      </c>
      <c r="G116" s="37"/>
      <c r="H116" s="37"/>
      <c r="I116" s="29" t="s">
        <v>23</v>
      </c>
      <c r="J116" s="76" t="str">
        <f>IF(J12="","",J12)</f>
        <v>23. 3. 2023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E15</f>
        <v xml:space="preserve"> </v>
      </c>
      <c r="G118" s="37"/>
      <c r="H118" s="37"/>
      <c r="I118" s="29" t="s">
        <v>30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120</v>
      </c>
      <c r="D121" s="191" t="s">
        <v>59</v>
      </c>
      <c r="E121" s="191" t="s">
        <v>55</v>
      </c>
      <c r="F121" s="191" t="s">
        <v>56</v>
      </c>
      <c r="G121" s="191" t="s">
        <v>121</v>
      </c>
      <c r="H121" s="191" t="s">
        <v>122</v>
      </c>
      <c r="I121" s="191" t="s">
        <v>123</v>
      </c>
      <c r="J121" s="192" t="s">
        <v>110</v>
      </c>
      <c r="K121" s="193" t="s">
        <v>124</v>
      </c>
      <c r="L121" s="194"/>
      <c r="M121" s="97" t="s">
        <v>1</v>
      </c>
      <c r="N121" s="98" t="s">
        <v>38</v>
      </c>
      <c r="O121" s="98" t="s">
        <v>125</v>
      </c>
      <c r="P121" s="98" t="s">
        <v>126</v>
      </c>
      <c r="Q121" s="98" t="s">
        <v>127</v>
      </c>
      <c r="R121" s="98" t="s">
        <v>128</v>
      </c>
      <c r="S121" s="98" t="s">
        <v>129</v>
      </c>
      <c r="T121" s="99" t="s">
        <v>130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131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P123+P171+P201</f>
        <v>0</v>
      </c>
      <c r="Q122" s="101"/>
      <c r="R122" s="197">
        <f>R123+R171+R201</f>
        <v>0.012400000000000001</v>
      </c>
      <c r="S122" s="101"/>
      <c r="T122" s="198">
        <f>T123+T171+T201</f>
        <v>0.0010300000000000001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112</v>
      </c>
      <c r="BK122" s="199">
        <f>BK123+BK171+BK201</f>
        <v>0</v>
      </c>
    </row>
    <row r="123" s="12" customFormat="1" ht="25.92" customHeight="1">
      <c r="A123" s="12"/>
      <c r="B123" s="200"/>
      <c r="C123" s="201"/>
      <c r="D123" s="202" t="s">
        <v>73</v>
      </c>
      <c r="E123" s="203" t="s">
        <v>132</v>
      </c>
      <c r="F123" s="203" t="s">
        <v>133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0.0075200000000000006</v>
      </c>
      <c r="S123" s="208"/>
      <c r="T123" s="210">
        <f>T124</f>
        <v>0.0010300000000000001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83</v>
      </c>
      <c r="AT123" s="212" t="s">
        <v>73</v>
      </c>
      <c r="AU123" s="212" t="s">
        <v>74</v>
      </c>
      <c r="AY123" s="211" t="s">
        <v>134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73</v>
      </c>
      <c r="E124" s="214" t="s">
        <v>135</v>
      </c>
      <c r="F124" s="214" t="s">
        <v>136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SUM(P125:P170)</f>
        <v>0</v>
      </c>
      <c r="Q124" s="208"/>
      <c r="R124" s="209">
        <f>SUM(R125:R170)</f>
        <v>0.0075200000000000006</v>
      </c>
      <c r="S124" s="208"/>
      <c r="T124" s="210">
        <f>SUM(T125:T170)</f>
        <v>0.0010300000000000001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83</v>
      </c>
      <c r="AT124" s="212" t="s">
        <v>73</v>
      </c>
      <c r="AU124" s="212" t="s">
        <v>8</v>
      </c>
      <c r="AY124" s="211" t="s">
        <v>134</v>
      </c>
      <c r="BK124" s="213">
        <f>SUM(BK125:BK170)</f>
        <v>0</v>
      </c>
    </row>
    <row r="125" s="2" customFormat="1" ht="24.15" customHeight="1">
      <c r="A125" s="35"/>
      <c r="B125" s="36"/>
      <c r="C125" s="216" t="s">
        <v>8</v>
      </c>
      <c r="D125" s="216" t="s">
        <v>137</v>
      </c>
      <c r="E125" s="217" t="s">
        <v>138</v>
      </c>
      <c r="F125" s="218" t="s">
        <v>139</v>
      </c>
      <c r="G125" s="219" t="s">
        <v>140</v>
      </c>
      <c r="H125" s="220">
        <v>7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141</v>
      </c>
      <c r="AT125" s="228" t="s">
        <v>137</v>
      </c>
      <c r="AU125" s="228" t="s">
        <v>83</v>
      </c>
      <c r="AY125" s="14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141</v>
      </c>
      <c r="BM125" s="228" t="s">
        <v>302</v>
      </c>
    </row>
    <row r="126" s="2" customFormat="1">
      <c r="A126" s="35"/>
      <c r="B126" s="36"/>
      <c r="C126" s="37"/>
      <c r="D126" s="230" t="s">
        <v>143</v>
      </c>
      <c r="E126" s="37"/>
      <c r="F126" s="231" t="s">
        <v>303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143</v>
      </c>
      <c r="AU126" s="14" t="s">
        <v>83</v>
      </c>
    </row>
    <row r="127" s="2" customFormat="1" ht="16.5" customHeight="1">
      <c r="A127" s="35"/>
      <c r="B127" s="36"/>
      <c r="C127" s="235" t="s">
        <v>83</v>
      </c>
      <c r="D127" s="235" t="s">
        <v>145</v>
      </c>
      <c r="E127" s="236" t="s">
        <v>146</v>
      </c>
      <c r="F127" s="237" t="s">
        <v>147</v>
      </c>
      <c r="G127" s="238" t="s">
        <v>140</v>
      </c>
      <c r="H127" s="239">
        <v>7</v>
      </c>
      <c r="I127" s="240"/>
      <c r="J127" s="241">
        <f>ROUND(I127*H127,0)</f>
        <v>0</v>
      </c>
      <c r="K127" s="242"/>
      <c r="L127" s="243"/>
      <c r="M127" s="244" t="s">
        <v>1</v>
      </c>
      <c r="N127" s="245" t="s">
        <v>39</v>
      </c>
      <c r="O127" s="88"/>
      <c r="P127" s="226">
        <f>O127*H127</f>
        <v>0</v>
      </c>
      <c r="Q127" s="226">
        <v>6.9999999999999994E-05</v>
      </c>
      <c r="R127" s="226">
        <f>Q127*H127</f>
        <v>0.00048999999999999998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148</v>
      </c>
      <c r="AT127" s="228" t="s">
        <v>145</v>
      </c>
      <c r="AU127" s="228" t="s">
        <v>83</v>
      </c>
      <c r="AY127" s="14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141</v>
      </c>
      <c r="BM127" s="228" t="s">
        <v>304</v>
      </c>
    </row>
    <row r="128" s="2" customFormat="1">
      <c r="A128" s="35"/>
      <c r="B128" s="36"/>
      <c r="C128" s="37"/>
      <c r="D128" s="230" t="s">
        <v>143</v>
      </c>
      <c r="E128" s="37"/>
      <c r="F128" s="231" t="s">
        <v>303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143</v>
      </c>
      <c r="AU128" s="14" t="s">
        <v>83</v>
      </c>
    </row>
    <row r="129" s="2" customFormat="1" ht="24.15" customHeight="1">
      <c r="A129" s="35"/>
      <c r="B129" s="36"/>
      <c r="C129" s="216" t="s">
        <v>151</v>
      </c>
      <c r="D129" s="216" t="s">
        <v>137</v>
      </c>
      <c r="E129" s="217" t="s">
        <v>152</v>
      </c>
      <c r="F129" s="218" t="s">
        <v>153</v>
      </c>
      <c r="G129" s="219" t="s">
        <v>154</v>
      </c>
      <c r="H129" s="220">
        <v>1</v>
      </c>
      <c r="I129" s="221"/>
      <c r="J129" s="222">
        <f>ROUND(I129*H129,0)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141</v>
      </c>
      <c r="AT129" s="228" t="s">
        <v>137</v>
      </c>
      <c r="AU129" s="228" t="s">
        <v>83</v>
      </c>
      <c r="AY129" s="14" t="s">
        <v>134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141</v>
      </c>
      <c r="BM129" s="228" t="s">
        <v>305</v>
      </c>
    </row>
    <row r="130" s="2" customFormat="1">
      <c r="A130" s="35"/>
      <c r="B130" s="36"/>
      <c r="C130" s="37"/>
      <c r="D130" s="230" t="s">
        <v>143</v>
      </c>
      <c r="E130" s="37"/>
      <c r="F130" s="231" t="s">
        <v>306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143</v>
      </c>
      <c r="AU130" s="14" t="s">
        <v>83</v>
      </c>
    </row>
    <row r="131" s="2" customFormat="1" ht="16.5" customHeight="1">
      <c r="A131" s="35"/>
      <c r="B131" s="36"/>
      <c r="C131" s="235" t="s">
        <v>157</v>
      </c>
      <c r="D131" s="235" t="s">
        <v>145</v>
      </c>
      <c r="E131" s="236" t="s">
        <v>158</v>
      </c>
      <c r="F131" s="237" t="s">
        <v>159</v>
      </c>
      <c r="G131" s="238" t="s">
        <v>154</v>
      </c>
      <c r="H131" s="239">
        <v>1</v>
      </c>
      <c r="I131" s="240"/>
      <c r="J131" s="241">
        <f>ROUND(I131*H131,0)</f>
        <v>0</v>
      </c>
      <c r="K131" s="242"/>
      <c r="L131" s="243"/>
      <c r="M131" s="244" t="s">
        <v>1</v>
      </c>
      <c r="N131" s="245" t="s">
        <v>39</v>
      </c>
      <c r="O131" s="88"/>
      <c r="P131" s="226">
        <f>O131*H131</f>
        <v>0</v>
      </c>
      <c r="Q131" s="226">
        <v>9.0000000000000006E-05</v>
      </c>
      <c r="R131" s="226">
        <f>Q131*H131</f>
        <v>9.0000000000000006E-05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148</v>
      </c>
      <c r="AT131" s="228" t="s">
        <v>145</v>
      </c>
      <c r="AU131" s="228" t="s">
        <v>83</v>
      </c>
      <c r="AY131" s="14" t="s">
        <v>134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</v>
      </c>
      <c r="BK131" s="229">
        <f>ROUND(I131*H131,0)</f>
        <v>0</v>
      </c>
      <c r="BL131" s="14" t="s">
        <v>141</v>
      </c>
      <c r="BM131" s="228" t="s">
        <v>307</v>
      </c>
    </row>
    <row r="132" s="2" customFormat="1">
      <c r="A132" s="35"/>
      <c r="B132" s="36"/>
      <c r="C132" s="37"/>
      <c r="D132" s="230" t="s">
        <v>143</v>
      </c>
      <c r="E132" s="37"/>
      <c r="F132" s="231" t="s">
        <v>308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143</v>
      </c>
      <c r="AU132" s="14" t="s">
        <v>83</v>
      </c>
    </row>
    <row r="133" s="2" customFormat="1" ht="21.75" customHeight="1">
      <c r="A133" s="35"/>
      <c r="B133" s="36"/>
      <c r="C133" s="216" t="s">
        <v>161</v>
      </c>
      <c r="D133" s="216" t="s">
        <v>137</v>
      </c>
      <c r="E133" s="217" t="s">
        <v>162</v>
      </c>
      <c r="F133" s="218" t="s">
        <v>163</v>
      </c>
      <c r="G133" s="219" t="s">
        <v>154</v>
      </c>
      <c r="H133" s="220">
        <v>1</v>
      </c>
      <c r="I133" s="221"/>
      <c r="J133" s="222">
        <f>ROUND(I133*H133,0)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141</v>
      </c>
      <c r="AT133" s="228" t="s">
        <v>137</v>
      </c>
      <c r="AU133" s="228" t="s">
        <v>83</v>
      </c>
      <c r="AY133" s="14" t="s">
        <v>134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</v>
      </c>
      <c r="BK133" s="229">
        <f>ROUND(I133*H133,0)</f>
        <v>0</v>
      </c>
      <c r="BL133" s="14" t="s">
        <v>141</v>
      </c>
      <c r="BM133" s="228" t="s">
        <v>309</v>
      </c>
    </row>
    <row r="134" s="2" customFormat="1">
      <c r="A134" s="35"/>
      <c r="B134" s="36"/>
      <c r="C134" s="37"/>
      <c r="D134" s="230" t="s">
        <v>143</v>
      </c>
      <c r="E134" s="37"/>
      <c r="F134" s="231" t="s">
        <v>308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143</v>
      </c>
      <c r="AU134" s="14" t="s">
        <v>83</v>
      </c>
    </row>
    <row r="135" s="2" customFormat="1" ht="16.5" customHeight="1">
      <c r="A135" s="35"/>
      <c r="B135" s="36"/>
      <c r="C135" s="235" t="s">
        <v>166</v>
      </c>
      <c r="D135" s="235" t="s">
        <v>145</v>
      </c>
      <c r="E135" s="236" t="s">
        <v>167</v>
      </c>
      <c r="F135" s="237" t="s">
        <v>168</v>
      </c>
      <c r="G135" s="238" t="s">
        <v>154</v>
      </c>
      <c r="H135" s="239">
        <v>1</v>
      </c>
      <c r="I135" s="240"/>
      <c r="J135" s="241">
        <f>ROUND(I135*H135,0)</f>
        <v>0</v>
      </c>
      <c r="K135" s="242"/>
      <c r="L135" s="243"/>
      <c r="M135" s="244" t="s">
        <v>1</v>
      </c>
      <c r="N135" s="245" t="s">
        <v>39</v>
      </c>
      <c r="O135" s="88"/>
      <c r="P135" s="226">
        <f>O135*H135</f>
        <v>0</v>
      </c>
      <c r="Q135" s="226">
        <v>3.0000000000000001E-05</v>
      </c>
      <c r="R135" s="226">
        <f>Q135*H135</f>
        <v>3.0000000000000001E-05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148</v>
      </c>
      <c r="AT135" s="228" t="s">
        <v>145</v>
      </c>
      <c r="AU135" s="228" t="s">
        <v>83</v>
      </c>
      <c r="AY135" s="14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141</v>
      </c>
      <c r="BM135" s="228" t="s">
        <v>310</v>
      </c>
    </row>
    <row r="136" s="2" customFormat="1">
      <c r="A136" s="35"/>
      <c r="B136" s="36"/>
      <c r="C136" s="37"/>
      <c r="D136" s="230" t="s">
        <v>143</v>
      </c>
      <c r="E136" s="37"/>
      <c r="F136" s="231" t="s">
        <v>306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143</v>
      </c>
      <c r="AU136" s="14" t="s">
        <v>83</v>
      </c>
    </row>
    <row r="137" s="2" customFormat="1" ht="24.15" customHeight="1">
      <c r="A137" s="35"/>
      <c r="B137" s="36"/>
      <c r="C137" s="216" t="s">
        <v>170</v>
      </c>
      <c r="D137" s="216" t="s">
        <v>137</v>
      </c>
      <c r="E137" s="217" t="s">
        <v>190</v>
      </c>
      <c r="F137" s="218" t="s">
        <v>191</v>
      </c>
      <c r="G137" s="219" t="s">
        <v>140</v>
      </c>
      <c r="H137" s="220">
        <v>7</v>
      </c>
      <c r="I137" s="221"/>
      <c r="J137" s="222">
        <f>ROUND(I137*H137,0)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141</v>
      </c>
      <c r="AT137" s="228" t="s">
        <v>137</v>
      </c>
      <c r="AU137" s="228" t="s">
        <v>83</v>
      </c>
      <c r="AY137" s="14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</v>
      </c>
      <c r="BK137" s="229">
        <f>ROUND(I137*H137,0)</f>
        <v>0</v>
      </c>
      <c r="BL137" s="14" t="s">
        <v>141</v>
      </c>
      <c r="BM137" s="228" t="s">
        <v>311</v>
      </c>
    </row>
    <row r="138" s="2" customFormat="1">
      <c r="A138" s="35"/>
      <c r="B138" s="36"/>
      <c r="C138" s="37"/>
      <c r="D138" s="230" t="s">
        <v>143</v>
      </c>
      <c r="E138" s="37"/>
      <c r="F138" s="231" t="s">
        <v>303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143</v>
      </c>
      <c r="AU138" s="14" t="s">
        <v>83</v>
      </c>
    </row>
    <row r="139" s="2" customFormat="1" ht="24.15" customHeight="1">
      <c r="A139" s="35"/>
      <c r="B139" s="36"/>
      <c r="C139" s="235" t="s">
        <v>175</v>
      </c>
      <c r="D139" s="235" t="s">
        <v>145</v>
      </c>
      <c r="E139" s="236" t="s">
        <v>312</v>
      </c>
      <c r="F139" s="237" t="s">
        <v>313</v>
      </c>
      <c r="G139" s="238" t="s">
        <v>140</v>
      </c>
      <c r="H139" s="239">
        <v>5</v>
      </c>
      <c r="I139" s="240"/>
      <c r="J139" s="241">
        <f>ROUND(I139*H139,0)</f>
        <v>0</v>
      </c>
      <c r="K139" s="242"/>
      <c r="L139" s="243"/>
      <c r="M139" s="244" t="s">
        <v>1</v>
      </c>
      <c r="N139" s="245" t="s">
        <v>39</v>
      </c>
      <c r="O139" s="88"/>
      <c r="P139" s="226">
        <f>O139*H139</f>
        <v>0</v>
      </c>
      <c r="Q139" s="226">
        <v>0.00012</v>
      </c>
      <c r="R139" s="226">
        <f>Q139*H139</f>
        <v>0.00060000000000000006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148</v>
      </c>
      <c r="AT139" s="228" t="s">
        <v>145</v>
      </c>
      <c r="AU139" s="228" t="s">
        <v>83</v>
      </c>
      <c r="AY139" s="14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</v>
      </c>
      <c r="BK139" s="229">
        <f>ROUND(I139*H139,0)</f>
        <v>0</v>
      </c>
      <c r="BL139" s="14" t="s">
        <v>141</v>
      </c>
      <c r="BM139" s="228" t="s">
        <v>314</v>
      </c>
    </row>
    <row r="140" s="2" customFormat="1">
      <c r="A140" s="35"/>
      <c r="B140" s="36"/>
      <c r="C140" s="37"/>
      <c r="D140" s="230" t="s">
        <v>143</v>
      </c>
      <c r="E140" s="37"/>
      <c r="F140" s="231" t="s">
        <v>315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143</v>
      </c>
      <c r="AU140" s="14" t="s">
        <v>83</v>
      </c>
    </row>
    <row r="141" s="2" customFormat="1" ht="24.15" customHeight="1">
      <c r="A141" s="35"/>
      <c r="B141" s="36"/>
      <c r="C141" s="235" t="s">
        <v>180</v>
      </c>
      <c r="D141" s="235" t="s">
        <v>145</v>
      </c>
      <c r="E141" s="236" t="s">
        <v>194</v>
      </c>
      <c r="F141" s="237" t="s">
        <v>195</v>
      </c>
      <c r="G141" s="238" t="s">
        <v>140</v>
      </c>
      <c r="H141" s="239">
        <v>2</v>
      </c>
      <c r="I141" s="240"/>
      <c r="J141" s="241">
        <f>ROUND(I141*H141,0)</f>
        <v>0</v>
      </c>
      <c r="K141" s="242"/>
      <c r="L141" s="243"/>
      <c r="M141" s="244" t="s">
        <v>1</v>
      </c>
      <c r="N141" s="245" t="s">
        <v>39</v>
      </c>
      <c r="O141" s="88"/>
      <c r="P141" s="226">
        <f>O141*H141</f>
        <v>0</v>
      </c>
      <c r="Q141" s="226">
        <v>0.00017000000000000001</v>
      </c>
      <c r="R141" s="226">
        <f>Q141*H141</f>
        <v>0.00034000000000000002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148</v>
      </c>
      <c r="AT141" s="228" t="s">
        <v>145</v>
      </c>
      <c r="AU141" s="228" t="s">
        <v>83</v>
      </c>
      <c r="AY141" s="14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</v>
      </c>
      <c r="BK141" s="229">
        <f>ROUND(I141*H141,0)</f>
        <v>0</v>
      </c>
      <c r="BL141" s="14" t="s">
        <v>141</v>
      </c>
      <c r="BM141" s="228" t="s">
        <v>316</v>
      </c>
    </row>
    <row r="142" s="2" customFormat="1">
      <c r="A142" s="35"/>
      <c r="B142" s="36"/>
      <c r="C142" s="37"/>
      <c r="D142" s="230" t="s">
        <v>143</v>
      </c>
      <c r="E142" s="37"/>
      <c r="F142" s="231" t="s">
        <v>317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143</v>
      </c>
      <c r="AU142" s="14" t="s">
        <v>83</v>
      </c>
    </row>
    <row r="143" s="2" customFormat="1" ht="24.15" customHeight="1">
      <c r="A143" s="35"/>
      <c r="B143" s="36"/>
      <c r="C143" s="216" t="s">
        <v>185</v>
      </c>
      <c r="D143" s="216" t="s">
        <v>137</v>
      </c>
      <c r="E143" s="217" t="s">
        <v>204</v>
      </c>
      <c r="F143" s="218" t="s">
        <v>205</v>
      </c>
      <c r="G143" s="219" t="s">
        <v>154</v>
      </c>
      <c r="H143" s="220">
        <v>5</v>
      </c>
      <c r="I143" s="221"/>
      <c r="J143" s="222">
        <f>ROUND(I143*H143,0)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141</v>
      </c>
      <c r="AT143" s="228" t="s">
        <v>137</v>
      </c>
      <c r="AU143" s="228" t="s">
        <v>83</v>
      </c>
      <c r="AY143" s="14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</v>
      </c>
      <c r="BK143" s="229">
        <f>ROUND(I143*H143,0)</f>
        <v>0</v>
      </c>
      <c r="BL143" s="14" t="s">
        <v>141</v>
      </c>
      <c r="BM143" s="228" t="s">
        <v>318</v>
      </c>
    </row>
    <row r="144" s="2" customFormat="1">
      <c r="A144" s="35"/>
      <c r="B144" s="36"/>
      <c r="C144" s="37"/>
      <c r="D144" s="230" t="s">
        <v>143</v>
      </c>
      <c r="E144" s="37"/>
      <c r="F144" s="231" t="s">
        <v>319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143</v>
      </c>
      <c r="AU144" s="14" t="s">
        <v>83</v>
      </c>
    </row>
    <row r="145" s="2" customFormat="1" ht="24.15" customHeight="1">
      <c r="A145" s="35"/>
      <c r="B145" s="36"/>
      <c r="C145" s="235" t="s">
        <v>189</v>
      </c>
      <c r="D145" s="235" t="s">
        <v>145</v>
      </c>
      <c r="E145" s="236" t="s">
        <v>320</v>
      </c>
      <c r="F145" s="237" t="s">
        <v>321</v>
      </c>
      <c r="G145" s="238" t="s">
        <v>154</v>
      </c>
      <c r="H145" s="239">
        <v>2</v>
      </c>
      <c r="I145" s="240"/>
      <c r="J145" s="241">
        <f>ROUND(I145*H145,0)</f>
        <v>0</v>
      </c>
      <c r="K145" s="242"/>
      <c r="L145" s="243"/>
      <c r="M145" s="244" t="s">
        <v>1</v>
      </c>
      <c r="N145" s="245" t="s">
        <v>39</v>
      </c>
      <c r="O145" s="88"/>
      <c r="P145" s="226">
        <f>O145*H145</f>
        <v>0</v>
      </c>
      <c r="Q145" s="226">
        <v>6.9999999999999994E-05</v>
      </c>
      <c r="R145" s="226">
        <f>Q145*H145</f>
        <v>0.00013999999999999999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148</v>
      </c>
      <c r="AT145" s="228" t="s">
        <v>145</v>
      </c>
      <c r="AU145" s="228" t="s">
        <v>83</v>
      </c>
      <c r="AY145" s="14" t="s">
        <v>134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</v>
      </c>
      <c r="BK145" s="229">
        <f>ROUND(I145*H145,0)</f>
        <v>0</v>
      </c>
      <c r="BL145" s="14" t="s">
        <v>141</v>
      </c>
      <c r="BM145" s="228" t="s">
        <v>322</v>
      </c>
    </row>
    <row r="146" s="2" customFormat="1">
      <c r="A146" s="35"/>
      <c r="B146" s="36"/>
      <c r="C146" s="37"/>
      <c r="D146" s="230" t="s">
        <v>143</v>
      </c>
      <c r="E146" s="37"/>
      <c r="F146" s="231" t="s">
        <v>323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143</v>
      </c>
      <c r="AU146" s="14" t="s">
        <v>83</v>
      </c>
    </row>
    <row r="147" s="2" customFormat="1" ht="37.8" customHeight="1">
      <c r="A147" s="35"/>
      <c r="B147" s="36"/>
      <c r="C147" s="216" t="s">
        <v>193</v>
      </c>
      <c r="D147" s="216" t="s">
        <v>137</v>
      </c>
      <c r="E147" s="217" t="s">
        <v>211</v>
      </c>
      <c r="F147" s="218" t="s">
        <v>212</v>
      </c>
      <c r="G147" s="219" t="s">
        <v>154</v>
      </c>
      <c r="H147" s="220">
        <v>4</v>
      </c>
      <c r="I147" s="221"/>
      <c r="J147" s="222">
        <f>ROUND(I147*H147,0)</f>
        <v>0</v>
      </c>
      <c r="K147" s="223"/>
      <c r="L147" s="41"/>
      <c r="M147" s="224" t="s">
        <v>1</v>
      </c>
      <c r="N147" s="225" t="s">
        <v>39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141</v>
      </c>
      <c r="AT147" s="228" t="s">
        <v>137</v>
      </c>
      <c r="AU147" s="228" t="s">
        <v>83</v>
      </c>
      <c r="AY147" s="14" t="s">
        <v>134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</v>
      </c>
      <c r="BK147" s="229">
        <f>ROUND(I147*H147,0)</f>
        <v>0</v>
      </c>
      <c r="BL147" s="14" t="s">
        <v>141</v>
      </c>
      <c r="BM147" s="228" t="s">
        <v>324</v>
      </c>
    </row>
    <row r="148" s="2" customFormat="1">
      <c r="A148" s="35"/>
      <c r="B148" s="36"/>
      <c r="C148" s="37"/>
      <c r="D148" s="230" t="s">
        <v>143</v>
      </c>
      <c r="E148" s="37"/>
      <c r="F148" s="231" t="s">
        <v>319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143</v>
      </c>
      <c r="AU148" s="14" t="s">
        <v>83</v>
      </c>
    </row>
    <row r="149" s="2" customFormat="1" ht="24.15" customHeight="1">
      <c r="A149" s="35"/>
      <c r="B149" s="36"/>
      <c r="C149" s="216" t="s">
        <v>198</v>
      </c>
      <c r="D149" s="216" t="s">
        <v>137</v>
      </c>
      <c r="E149" s="217" t="s">
        <v>325</v>
      </c>
      <c r="F149" s="218" t="s">
        <v>326</v>
      </c>
      <c r="G149" s="219" t="s">
        <v>154</v>
      </c>
      <c r="H149" s="220">
        <v>1</v>
      </c>
      <c r="I149" s="221"/>
      <c r="J149" s="222">
        <f>ROUND(I149*H149,0)</f>
        <v>0</v>
      </c>
      <c r="K149" s="223"/>
      <c r="L149" s="41"/>
      <c r="M149" s="224" t="s">
        <v>1</v>
      </c>
      <c r="N149" s="225" t="s">
        <v>39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141</v>
      </c>
      <c r="AT149" s="228" t="s">
        <v>137</v>
      </c>
      <c r="AU149" s="228" t="s">
        <v>83</v>
      </c>
      <c r="AY149" s="14" t="s">
        <v>134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</v>
      </c>
      <c r="BK149" s="229">
        <f>ROUND(I149*H149,0)</f>
        <v>0</v>
      </c>
      <c r="BL149" s="14" t="s">
        <v>141</v>
      </c>
      <c r="BM149" s="228" t="s">
        <v>327</v>
      </c>
    </row>
    <row r="150" s="2" customFormat="1">
      <c r="A150" s="35"/>
      <c r="B150" s="36"/>
      <c r="C150" s="37"/>
      <c r="D150" s="230" t="s">
        <v>143</v>
      </c>
      <c r="E150" s="37"/>
      <c r="F150" s="231" t="s">
        <v>328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143</v>
      </c>
      <c r="AU150" s="14" t="s">
        <v>83</v>
      </c>
    </row>
    <row r="151" s="2" customFormat="1" ht="24.15" customHeight="1">
      <c r="A151" s="35"/>
      <c r="B151" s="36"/>
      <c r="C151" s="235" t="s">
        <v>203</v>
      </c>
      <c r="D151" s="235" t="s">
        <v>145</v>
      </c>
      <c r="E151" s="236" t="s">
        <v>329</v>
      </c>
      <c r="F151" s="237" t="s">
        <v>330</v>
      </c>
      <c r="G151" s="238" t="s">
        <v>154</v>
      </c>
      <c r="H151" s="239">
        <v>1</v>
      </c>
      <c r="I151" s="240"/>
      <c r="J151" s="241">
        <f>ROUND(I151*H151,0)</f>
        <v>0</v>
      </c>
      <c r="K151" s="242"/>
      <c r="L151" s="243"/>
      <c r="M151" s="244" t="s">
        <v>1</v>
      </c>
      <c r="N151" s="245" t="s">
        <v>39</v>
      </c>
      <c r="O151" s="88"/>
      <c r="P151" s="226">
        <f>O151*H151</f>
        <v>0</v>
      </c>
      <c r="Q151" s="226">
        <v>0.0010499999999999999</v>
      </c>
      <c r="R151" s="226">
        <f>Q151*H151</f>
        <v>0.0010499999999999999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148</v>
      </c>
      <c r="AT151" s="228" t="s">
        <v>145</v>
      </c>
      <c r="AU151" s="228" t="s">
        <v>83</v>
      </c>
      <c r="AY151" s="14" t="s">
        <v>134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</v>
      </c>
      <c r="BK151" s="229">
        <f>ROUND(I151*H151,0)</f>
        <v>0</v>
      </c>
      <c r="BL151" s="14" t="s">
        <v>141</v>
      </c>
      <c r="BM151" s="228" t="s">
        <v>331</v>
      </c>
    </row>
    <row r="152" s="2" customFormat="1">
      <c r="A152" s="35"/>
      <c r="B152" s="36"/>
      <c r="C152" s="37"/>
      <c r="D152" s="230" t="s">
        <v>143</v>
      </c>
      <c r="E152" s="37"/>
      <c r="F152" s="231" t="s">
        <v>328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143</v>
      </c>
      <c r="AU152" s="14" t="s">
        <v>83</v>
      </c>
    </row>
    <row r="153" s="2" customFormat="1" ht="16.5" customHeight="1">
      <c r="A153" s="35"/>
      <c r="B153" s="36"/>
      <c r="C153" s="216" t="s">
        <v>9</v>
      </c>
      <c r="D153" s="216" t="s">
        <v>137</v>
      </c>
      <c r="E153" s="217" t="s">
        <v>332</v>
      </c>
      <c r="F153" s="218" t="s">
        <v>333</v>
      </c>
      <c r="G153" s="219" t="s">
        <v>154</v>
      </c>
      <c r="H153" s="220">
        <v>1</v>
      </c>
      <c r="I153" s="221"/>
      <c r="J153" s="222">
        <f>ROUND(I153*H153,0)</f>
        <v>0</v>
      </c>
      <c r="K153" s="223"/>
      <c r="L153" s="41"/>
      <c r="M153" s="224" t="s">
        <v>1</v>
      </c>
      <c r="N153" s="225" t="s">
        <v>39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0.0010300000000000001</v>
      </c>
      <c r="T153" s="227">
        <f>S153*H153</f>
        <v>0.0010300000000000001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141</v>
      </c>
      <c r="AT153" s="228" t="s">
        <v>137</v>
      </c>
      <c r="AU153" s="228" t="s">
        <v>83</v>
      </c>
      <c r="AY153" s="14" t="s">
        <v>134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</v>
      </c>
      <c r="BK153" s="229">
        <f>ROUND(I153*H153,0)</f>
        <v>0</v>
      </c>
      <c r="BL153" s="14" t="s">
        <v>141</v>
      </c>
      <c r="BM153" s="228" t="s">
        <v>334</v>
      </c>
    </row>
    <row r="154" s="2" customFormat="1">
      <c r="A154" s="35"/>
      <c r="B154" s="36"/>
      <c r="C154" s="37"/>
      <c r="D154" s="230" t="s">
        <v>143</v>
      </c>
      <c r="E154" s="37"/>
      <c r="F154" s="231" t="s">
        <v>335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143</v>
      </c>
      <c r="AU154" s="14" t="s">
        <v>83</v>
      </c>
    </row>
    <row r="155" s="2" customFormat="1" ht="37.8" customHeight="1">
      <c r="A155" s="35"/>
      <c r="B155" s="36"/>
      <c r="C155" s="216" t="s">
        <v>141</v>
      </c>
      <c r="D155" s="216" t="s">
        <v>137</v>
      </c>
      <c r="E155" s="217" t="s">
        <v>336</v>
      </c>
      <c r="F155" s="218" t="s">
        <v>337</v>
      </c>
      <c r="G155" s="219" t="s">
        <v>154</v>
      </c>
      <c r="H155" s="220">
        <v>1</v>
      </c>
      <c r="I155" s="221"/>
      <c r="J155" s="222">
        <f>ROUND(I155*H155,0)</f>
        <v>0</v>
      </c>
      <c r="K155" s="223"/>
      <c r="L155" s="41"/>
      <c r="M155" s="224" t="s">
        <v>1</v>
      </c>
      <c r="N155" s="225" t="s">
        <v>39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141</v>
      </c>
      <c r="AT155" s="228" t="s">
        <v>137</v>
      </c>
      <c r="AU155" s="228" t="s">
        <v>83</v>
      </c>
      <c r="AY155" s="14" t="s">
        <v>134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</v>
      </c>
      <c r="BK155" s="229">
        <f>ROUND(I155*H155,0)</f>
        <v>0</v>
      </c>
      <c r="BL155" s="14" t="s">
        <v>141</v>
      </c>
      <c r="BM155" s="228" t="s">
        <v>338</v>
      </c>
    </row>
    <row r="156" s="2" customFormat="1">
      <c r="A156" s="35"/>
      <c r="B156" s="36"/>
      <c r="C156" s="37"/>
      <c r="D156" s="230" t="s">
        <v>143</v>
      </c>
      <c r="E156" s="37"/>
      <c r="F156" s="231" t="s">
        <v>315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143</v>
      </c>
      <c r="AU156" s="14" t="s">
        <v>83</v>
      </c>
    </row>
    <row r="157" s="2" customFormat="1" ht="21.75" customHeight="1">
      <c r="A157" s="35"/>
      <c r="B157" s="36"/>
      <c r="C157" s="235" t="s">
        <v>215</v>
      </c>
      <c r="D157" s="235" t="s">
        <v>145</v>
      </c>
      <c r="E157" s="236" t="s">
        <v>339</v>
      </c>
      <c r="F157" s="237" t="s">
        <v>340</v>
      </c>
      <c r="G157" s="238" t="s">
        <v>154</v>
      </c>
      <c r="H157" s="239">
        <v>1</v>
      </c>
      <c r="I157" s="240"/>
      <c r="J157" s="241">
        <f>ROUND(I157*H157,0)</f>
        <v>0</v>
      </c>
      <c r="K157" s="242"/>
      <c r="L157" s="243"/>
      <c r="M157" s="244" t="s">
        <v>1</v>
      </c>
      <c r="N157" s="245" t="s">
        <v>39</v>
      </c>
      <c r="O157" s="88"/>
      <c r="P157" s="226">
        <f>O157*H157</f>
        <v>0</v>
      </c>
      <c r="Q157" s="226">
        <v>0.0012999999999999999</v>
      </c>
      <c r="R157" s="226">
        <f>Q157*H157</f>
        <v>0.0012999999999999999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148</v>
      </c>
      <c r="AT157" s="228" t="s">
        <v>145</v>
      </c>
      <c r="AU157" s="228" t="s">
        <v>83</v>
      </c>
      <c r="AY157" s="14" t="s">
        <v>134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</v>
      </c>
      <c r="BK157" s="229">
        <f>ROUND(I157*H157,0)</f>
        <v>0</v>
      </c>
      <c r="BL157" s="14" t="s">
        <v>141</v>
      </c>
      <c r="BM157" s="228" t="s">
        <v>341</v>
      </c>
    </row>
    <row r="158" s="2" customFormat="1">
      <c r="A158" s="35"/>
      <c r="B158" s="36"/>
      <c r="C158" s="37"/>
      <c r="D158" s="230" t="s">
        <v>143</v>
      </c>
      <c r="E158" s="37"/>
      <c r="F158" s="231" t="s">
        <v>315</v>
      </c>
      <c r="G158" s="37"/>
      <c r="H158" s="37"/>
      <c r="I158" s="232"/>
      <c r="J158" s="37"/>
      <c r="K158" s="37"/>
      <c r="L158" s="41"/>
      <c r="M158" s="233"/>
      <c r="N158" s="23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143</v>
      </c>
      <c r="AU158" s="14" t="s">
        <v>83</v>
      </c>
    </row>
    <row r="159" s="2" customFormat="1" ht="24.15" customHeight="1">
      <c r="A159" s="35"/>
      <c r="B159" s="36"/>
      <c r="C159" s="216" t="s">
        <v>221</v>
      </c>
      <c r="D159" s="216" t="s">
        <v>137</v>
      </c>
      <c r="E159" s="217" t="s">
        <v>342</v>
      </c>
      <c r="F159" s="218" t="s">
        <v>343</v>
      </c>
      <c r="G159" s="219" t="s">
        <v>154</v>
      </c>
      <c r="H159" s="220">
        <v>1</v>
      </c>
      <c r="I159" s="221"/>
      <c r="J159" s="222">
        <f>ROUND(I159*H159,0)</f>
        <v>0</v>
      </c>
      <c r="K159" s="223"/>
      <c r="L159" s="41"/>
      <c r="M159" s="224" t="s">
        <v>1</v>
      </c>
      <c r="N159" s="225" t="s">
        <v>39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141</v>
      </c>
      <c r="AT159" s="228" t="s">
        <v>137</v>
      </c>
      <c r="AU159" s="228" t="s">
        <v>83</v>
      </c>
      <c r="AY159" s="14" t="s">
        <v>134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</v>
      </c>
      <c r="BK159" s="229">
        <f>ROUND(I159*H159,0)</f>
        <v>0</v>
      </c>
      <c r="BL159" s="14" t="s">
        <v>141</v>
      </c>
      <c r="BM159" s="228" t="s">
        <v>344</v>
      </c>
    </row>
    <row r="160" s="2" customFormat="1">
      <c r="A160" s="35"/>
      <c r="B160" s="36"/>
      <c r="C160" s="37"/>
      <c r="D160" s="230" t="s">
        <v>143</v>
      </c>
      <c r="E160" s="37"/>
      <c r="F160" s="231" t="s">
        <v>345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143</v>
      </c>
      <c r="AU160" s="14" t="s">
        <v>83</v>
      </c>
    </row>
    <row r="161" s="2" customFormat="1" ht="24.15" customHeight="1">
      <c r="A161" s="35"/>
      <c r="B161" s="36"/>
      <c r="C161" s="216" t="s">
        <v>230</v>
      </c>
      <c r="D161" s="216" t="s">
        <v>137</v>
      </c>
      <c r="E161" s="217" t="s">
        <v>216</v>
      </c>
      <c r="F161" s="218" t="s">
        <v>217</v>
      </c>
      <c r="G161" s="219" t="s">
        <v>154</v>
      </c>
      <c r="H161" s="220">
        <v>17</v>
      </c>
      <c r="I161" s="221"/>
      <c r="J161" s="222">
        <f>ROUND(I161*H161,0)</f>
        <v>0</v>
      </c>
      <c r="K161" s="223"/>
      <c r="L161" s="41"/>
      <c r="M161" s="224" t="s">
        <v>1</v>
      </c>
      <c r="N161" s="225" t="s">
        <v>39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218</v>
      </c>
      <c r="AT161" s="228" t="s">
        <v>137</v>
      </c>
      <c r="AU161" s="228" t="s">
        <v>83</v>
      </c>
      <c r="AY161" s="14" t="s">
        <v>134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</v>
      </c>
      <c r="BK161" s="229">
        <f>ROUND(I161*H161,0)</f>
        <v>0</v>
      </c>
      <c r="BL161" s="14" t="s">
        <v>218</v>
      </c>
      <c r="BM161" s="228" t="s">
        <v>346</v>
      </c>
    </row>
    <row r="162" s="2" customFormat="1">
      <c r="A162" s="35"/>
      <c r="B162" s="36"/>
      <c r="C162" s="37"/>
      <c r="D162" s="230" t="s">
        <v>143</v>
      </c>
      <c r="E162" s="37"/>
      <c r="F162" s="231" t="s">
        <v>347</v>
      </c>
      <c r="G162" s="37"/>
      <c r="H162" s="37"/>
      <c r="I162" s="232"/>
      <c r="J162" s="37"/>
      <c r="K162" s="37"/>
      <c r="L162" s="41"/>
      <c r="M162" s="233"/>
      <c r="N162" s="23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143</v>
      </c>
      <c r="AU162" s="14" t="s">
        <v>83</v>
      </c>
    </row>
    <row r="163" s="2" customFormat="1" ht="16.5" customHeight="1">
      <c r="A163" s="35"/>
      <c r="B163" s="36"/>
      <c r="C163" s="216" t="s">
        <v>235</v>
      </c>
      <c r="D163" s="216" t="s">
        <v>137</v>
      </c>
      <c r="E163" s="217" t="s">
        <v>348</v>
      </c>
      <c r="F163" s="218" t="s">
        <v>349</v>
      </c>
      <c r="G163" s="219" t="s">
        <v>154</v>
      </c>
      <c r="H163" s="220">
        <v>3</v>
      </c>
      <c r="I163" s="221"/>
      <c r="J163" s="222">
        <f>ROUND(I163*H163,0)</f>
        <v>0</v>
      </c>
      <c r="K163" s="223"/>
      <c r="L163" s="41"/>
      <c r="M163" s="224" t="s">
        <v>1</v>
      </c>
      <c r="N163" s="225" t="s">
        <v>39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141</v>
      </c>
      <c r="AT163" s="228" t="s">
        <v>137</v>
      </c>
      <c r="AU163" s="228" t="s">
        <v>83</v>
      </c>
      <c r="AY163" s="14" t="s">
        <v>134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</v>
      </c>
      <c r="BK163" s="229">
        <f>ROUND(I163*H163,0)</f>
        <v>0</v>
      </c>
      <c r="BL163" s="14" t="s">
        <v>141</v>
      </c>
      <c r="BM163" s="228" t="s">
        <v>350</v>
      </c>
    </row>
    <row r="164" s="2" customFormat="1">
      <c r="A164" s="35"/>
      <c r="B164" s="36"/>
      <c r="C164" s="37"/>
      <c r="D164" s="230" t="s">
        <v>143</v>
      </c>
      <c r="E164" s="37"/>
      <c r="F164" s="231" t="s">
        <v>351</v>
      </c>
      <c r="G164" s="37"/>
      <c r="H164" s="37"/>
      <c r="I164" s="232"/>
      <c r="J164" s="37"/>
      <c r="K164" s="37"/>
      <c r="L164" s="41"/>
      <c r="M164" s="233"/>
      <c r="N164" s="23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143</v>
      </c>
      <c r="AU164" s="14" t="s">
        <v>83</v>
      </c>
    </row>
    <row r="165" s="2" customFormat="1" ht="16.5" customHeight="1">
      <c r="A165" s="35"/>
      <c r="B165" s="36"/>
      <c r="C165" s="235" t="s">
        <v>7</v>
      </c>
      <c r="D165" s="235" t="s">
        <v>145</v>
      </c>
      <c r="E165" s="236" t="s">
        <v>352</v>
      </c>
      <c r="F165" s="237" t="s">
        <v>353</v>
      </c>
      <c r="G165" s="238" t="s">
        <v>154</v>
      </c>
      <c r="H165" s="239">
        <v>3</v>
      </c>
      <c r="I165" s="240"/>
      <c r="J165" s="241">
        <f>ROUND(I165*H165,0)</f>
        <v>0</v>
      </c>
      <c r="K165" s="242"/>
      <c r="L165" s="243"/>
      <c r="M165" s="244" t="s">
        <v>1</v>
      </c>
      <c r="N165" s="245" t="s">
        <v>39</v>
      </c>
      <c r="O165" s="88"/>
      <c r="P165" s="226">
        <f>O165*H165</f>
        <v>0</v>
      </c>
      <c r="Q165" s="226">
        <v>0.00020000000000000001</v>
      </c>
      <c r="R165" s="226">
        <f>Q165*H165</f>
        <v>0.00060000000000000006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148</v>
      </c>
      <c r="AT165" s="228" t="s">
        <v>145</v>
      </c>
      <c r="AU165" s="228" t="s">
        <v>83</v>
      </c>
      <c r="AY165" s="14" t="s">
        <v>134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</v>
      </c>
      <c r="BK165" s="229">
        <f>ROUND(I165*H165,0)</f>
        <v>0</v>
      </c>
      <c r="BL165" s="14" t="s">
        <v>141</v>
      </c>
      <c r="BM165" s="228" t="s">
        <v>354</v>
      </c>
    </row>
    <row r="166" s="2" customFormat="1">
      <c r="A166" s="35"/>
      <c r="B166" s="36"/>
      <c r="C166" s="37"/>
      <c r="D166" s="230" t="s">
        <v>143</v>
      </c>
      <c r="E166" s="37"/>
      <c r="F166" s="231" t="s">
        <v>351</v>
      </c>
      <c r="G166" s="37"/>
      <c r="H166" s="37"/>
      <c r="I166" s="232"/>
      <c r="J166" s="37"/>
      <c r="K166" s="37"/>
      <c r="L166" s="41"/>
      <c r="M166" s="233"/>
      <c r="N166" s="23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143</v>
      </c>
      <c r="AU166" s="14" t="s">
        <v>83</v>
      </c>
    </row>
    <row r="167" s="2" customFormat="1" ht="16.5" customHeight="1">
      <c r="A167" s="35"/>
      <c r="B167" s="36"/>
      <c r="C167" s="216" t="s">
        <v>244</v>
      </c>
      <c r="D167" s="216" t="s">
        <v>137</v>
      </c>
      <c r="E167" s="217" t="s">
        <v>355</v>
      </c>
      <c r="F167" s="218" t="s">
        <v>356</v>
      </c>
      <c r="G167" s="219" t="s">
        <v>154</v>
      </c>
      <c r="H167" s="220">
        <v>1</v>
      </c>
      <c r="I167" s="221"/>
      <c r="J167" s="222">
        <f>ROUND(I167*H167,0)</f>
        <v>0</v>
      </c>
      <c r="K167" s="223"/>
      <c r="L167" s="41"/>
      <c r="M167" s="224" t="s">
        <v>1</v>
      </c>
      <c r="N167" s="225" t="s">
        <v>39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141</v>
      </c>
      <c r="AT167" s="228" t="s">
        <v>137</v>
      </c>
      <c r="AU167" s="228" t="s">
        <v>83</v>
      </c>
      <c r="AY167" s="14" t="s">
        <v>134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</v>
      </c>
      <c r="BK167" s="229">
        <f>ROUND(I167*H167,0)</f>
        <v>0</v>
      </c>
      <c r="BL167" s="14" t="s">
        <v>141</v>
      </c>
      <c r="BM167" s="228" t="s">
        <v>357</v>
      </c>
    </row>
    <row r="168" s="2" customFormat="1">
      <c r="A168" s="35"/>
      <c r="B168" s="36"/>
      <c r="C168" s="37"/>
      <c r="D168" s="230" t="s">
        <v>143</v>
      </c>
      <c r="E168" s="37"/>
      <c r="F168" s="231" t="s">
        <v>358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143</v>
      </c>
      <c r="AU168" s="14" t="s">
        <v>83</v>
      </c>
    </row>
    <row r="169" s="2" customFormat="1" ht="16.5" customHeight="1">
      <c r="A169" s="35"/>
      <c r="B169" s="36"/>
      <c r="C169" s="235" t="s">
        <v>249</v>
      </c>
      <c r="D169" s="235" t="s">
        <v>145</v>
      </c>
      <c r="E169" s="236" t="s">
        <v>222</v>
      </c>
      <c r="F169" s="237" t="s">
        <v>223</v>
      </c>
      <c r="G169" s="238" t="s">
        <v>154</v>
      </c>
      <c r="H169" s="239">
        <v>16</v>
      </c>
      <c r="I169" s="240"/>
      <c r="J169" s="241">
        <f>ROUND(I169*H169,0)</f>
        <v>0</v>
      </c>
      <c r="K169" s="242"/>
      <c r="L169" s="243"/>
      <c r="M169" s="244" t="s">
        <v>1</v>
      </c>
      <c r="N169" s="245" t="s">
        <v>39</v>
      </c>
      <c r="O169" s="88"/>
      <c r="P169" s="226">
        <f>O169*H169</f>
        <v>0</v>
      </c>
      <c r="Q169" s="226">
        <v>0.00018000000000000001</v>
      </c>
      <c r="R169" s="226">
        <f>Q169*H169</f>
        <v>0.0028800000000000002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224</v>
      </c>
      <c r="AT169" s="228" t="s">
        <v>145</v>
      </c>
      <c r="AU169" s="228" t="s">
        <v>83</v>
      </c>
      <c r="AY169" s="14" t="s">
        <v>134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</v>
      </c>
      <c r="BK169" s="229">
        <f>ROUND(I169*H169,0)</f>
        <v>0</v>
      </c>
      <c r="BL169" s="14" t="s">
        <v>218</v>
      </c>
      <c r="BM169" s="228" t="s">
        <v>359</v>
      </c>
    </row>
    <row r="170" s="2" customFormat="1">
      <c r="A170" s="35"/>
      <c r="B170" s="36"/>
      <c r="C170" s="37"/>
      <c r="D170" s="230" t="s">
        <v>143</v>
      </c>
      <c r="E170" s="37"/>
      <c r="F170" s="231" t="s">
        <v>360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143</v>
      </c>
      <c r="AU170" s="14" t="s">
        <v>83</v>
      </c>
    </row>
    <row r="171" s="12" customFormat="1" ht="25.92" customHeight="1">
      <c r="A171" s="12"/>
      <c r="B171" s="200"/>
      <c r="C171" s="201"/>
      <c r="D171" s="202" t="s">
        <v>73</v>
      </c>
      <c r="E171" s="203" t="s">
        <v>145</v>
      </c>
      <c r="F171" s="203" t="s">
        <v>227</v>
      </c>
      <c r="G171" s="201"/>
      <c r="H171" s="201"/>
      <c r="I171" s="204"/>
      <c r="J171" s="205">
        <f>BK171</f>
        <v>0</v>
      </c>
      <c r="K171" s="201"/>
      <c r="L171" s="206"/>
      <c r="M171" s="207"/>
      <c r="N171" s="208"/>
      <c r="O171" s="208"/>
      <c r="P171" s="209">
        <f>P172</f>
        <v>0</v>
      </c>
      <c r="Q171" s="208"/>
      <c r="R171" s="209">
        <f>R172</f>
        <v>0.0048799999999999998</v>
      </c>
      <c r="S171" s="208"/>
      <c r="T171" s="210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151</v>
      </c>
      <c r="AT171" s="212" t="s">
        <v>73</v>
      </c>
      <c r="AU171" s="212" t="s">
        <v>74</v>
      </c>
      <c r="AY171" s="211" t="s">
        <v>134</v>
      </c>
      <c r="BK171" s="213">
        <f>BK172</f>
        <v>0</v>
      </c>
    </row>
    <row r="172" s="12" customFormat="1" ht="22.8" customHeight="1">
      <c r="A172" s="12"/>
      <c r="B172" s="200"/>
      <c r="C172" s="201"/>
      <c r="D172" s="202" t="s">
        <v>73</v>
      </c>
      <c r="E172" s="214" t="s">
        <v>228</v>
      </c>
      <c r="F172" s="214" t="s">
        <v>229</v>
      </c>
      <c r="G172" s="201"/>
      <c r="H172" s="201"/>
      <c r="I172" s="204"/>
      <c r="J172" s="215">
        <f>BK172</f>
        <v>0</v>
      </c>
      <c r="K172" s="201"/>
      <c r="L172" s="206"/>
      <c r="M172" s="207"/>
      <c r="N172" s="208"/>
      <c r="O172" s="208"/>
      <c r="P172" s="209">
        <f>SUM(P173:P200)</f>
        <v>0</v>
      </c>
      <c r="Q172" s="208"/>
      <c r="R172" s="209">
        <f>SUM(R173:R200)</f>
        <v>0.0048799999999999998</v>
      </c>
      <c r="S172" s="208"/>
      <c r="T172" s="210">
        <f>SUM(T173:T200)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151</v>
      </c>
      <c r="AT172" s="212" t="s">
        <v>73</v>
      </c>
      <c r="AU172" s="212" t="s">
        <v>8</v>
      </c>
      <c r="AY172" s="211" t="s">
        <v>134</v>
      </c>
      <c r="BK172" s="213">
        <f>SUM(BK173:BK200)</f>
        <v>0</v>
      </c>
    </row>
    <row r="173" s="2" customFormat="1" ht="24.15" customHeight="1">
      <c r="A173" s="35"/>
      <c r="B173" s="36"/>
      <c r="C173" s="216" t="s">
        <v>254</v>
      </c>
      <c r="D173" s="216" t="s">
        <v>137</v>
      </c>
      <c r="E173" s="217" t="s">
        <v>231</v>
      </c>
      <c r="F173" s="218" t="s">
        <v>232</v>
      </c>
      <c r="G173" s="219" t="s">
        <v>154</v>
      </c>
      <c r="H173" s="220">
        <v>3</v>
      </c>
      <c r="I173" s="221"/>
      <c r="J173" s="222">
        <f>ROUND(I173*H173,0)</f>
        <v>0</v>
      </c>
      <c r="K173" s="223"/>
      <c r="L173" s="41"/>
      <c r="M173" s="224" t="s">
        <v>1</v>
      </c>
      <c r="N173" s="225" t="s">
        <v>39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218</v>
      </c>
      <c r="AT173" s="228" t="s">
        <v>137</v>
      </c>
      <c r="AU173" s="228" t="s">
        <v>83</v>
      </c>
      <c r="AY173" s="14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</v>
      </c>
      <c r="BK173" s="229">
        <f>ROUND(I173*H173,0)</f>
        <v>0</v>
      </c>
      <c r="BL173" s="14" t="s">
        <v>218</v>
      </c>
      <c r="BM173" s="228" t="s">
        <v>361</v>
      </c>
    </row>
    <row r="174" s="2" customFormat="1">
      <c r="A174" s="35"/>
      <c r="B174" s="36"/>
      <c r="C174" s="37"/>
      <c r="D174" s="230" t="s">
        <v>143</v>
      </c>
      <c r="E174" s="37"/>
      <c r="F174" s="231" t="s">
        <v>362</v>
      </c>
      <c r="G174" s="37"/>
      <c r="H174" s="37"/>
      <c r="I174" s="232"/>
      <c r="J174" s="37"/>
      <c r="K174" s="37"/>
      <c r="L174" s="41"/>
      <c r="M174" s="233"/>
      <c r="N174" s="23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143</v>
      </c>
      <c r="AU174" s="14" t="s">
        <v>83</v>
      </c>
    </row>
    <row r="175" s="2" customFormat="1" ht="16.5" customHeight="1">
      <c r="A175" s="35"/>
      <c r="B175" s="36"/>
      <c r="C175" s="235" t="s">
        <v>260</v>
      </c>
      <c r="D175" s="235" t="s">
        <v>145</v>
      </c>
      <c r="E175" s="236" t="s">
        <v>261</v>
      </c>
      <c r="F175" s="237" t="s">
        <v>262</v>
      </c>
      <c r="G175" s="238" t="s">
        <v>154</v>
      </c>
      <c r="H175" s="239">
        <v>8</v>
      </c>
      <c r="I175" s="240"/>
      <c r="J175" s="241">
        <f>ROUND(I175*H175,0)</f>
        <v>0</v>
      </c>
      <c r="K175" s="242"/>
      <c r="L175" s="243"/>
      <c r="M175" s="244" t="s">
        <v>1</v>
      </c>
      <c r="N175" s="245" t="s">
        <v>39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263</v>
      </c>
      <c r="AT175" s="228" t="s">
        <v>145</v>
      </c>
      <c r="AU175" s="228" t="s">
        <v>83</v>
      </c>
      <c r="AY175" s="14" t="s">
        <v>134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</v>
      </c>
      <c r="BK175" s="229">
        <f>ROUND(I175*H175,0)</f>
        <v>0</v>
      </c>
      <c r="BL175" s="14" t="s">
        <v>263</v>
      </c>
      <c r="BM175" s="228" t="s">
        <v>363</v>
      </c>
    </row>
    <row r="176" s="2" customFormat="1">
      <c r="A176" s="35"/>
      <c r="B176" s="36"/>
      <c r="C176" s="37"/>
      <c r="D176" s="230" t="s">
        <v>143</v>
      </c>
      <c r="E176" s="37"/>
      <c r="F176" s="231" t="s">
        <v>364</v>
      </c>
      <c r="G176" s="37"/>
      <c r="H176" s="37"/>
      <c r="I176" s="232"/>
      <c r="J176" s="37"/>
      <c r="K176" s="37"/>
      <c r="L176" s="41"/>
      <c r="M176" s="233"/>
      <c r="N176" s="234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143</v>
      </c>
      <c r="AU176" s="14" t="s">
        <v>83</v>
      </c>
    </row>
    <row r="177" s="2" customFormat="1" ht="16.5" customHeight="1">
      <c r="A177" s="35"/>
      <c r="B177" s="36"/>
      <c r="C177" s="216" t="s">
        <v>266</v>
      </c>
      <c r="D177" s="216" t="s">
        <v>137</v>
      </c>
      <c r="E177" s="217" t="s">
        <v>365</v>
      </c>
      <c r="F177" s="218" t="s">
        <v>366</v>
      </c>
      <c r="G177" s="219" t="s">
        <v>154</v>
      </c>
      <c r="H177" s="220">
        <v>4</v>
      </c>
      <c r="I177" s="221"/>
      <c r="J177" s="222">
        <f>ROUND(I177*H177,0)</f>
        <v>0</v>
      </c>
      <c r="K177" s="223"/>
      <c r="L177" s="41"/>
      <c r="M177" s="224" t="s">
        <v>1</v>
      </c>
      <c r="N177" s="225" t="s">
        <v>39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218</v>
      </c>
      <c r="AT177" s="228" t="s">
        <v>137</v>
      </c>
      <c r="AU177" s="228" t="s">
        <v>83</v>
      </c>
      <c r="AY177" s="14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</v>
      </c>
      <c r="BK177" s="229">
        <f>ROUND(I177*H177,0)</f>
        <v>0</v>
      </c>
      <c r="BL177" s="14" t="s">
        <v>218</v>
      </c>
      <c r="BM177" s="228" t="s">
        <v>367</v>
      </c>
    </row>
    <row r="178" s="2" customFormat="1">
      <c r="A178" s="35"/>
      <c r="B178" s="36"/>
      <c r="C178" s="37"/>
      <c r="D178" s="230" t="s">
        <v>143</v>
      </c>
      <c r="E178" s="37"/>
      <c r="F178" s="231" t="s">
        <v>368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143</v>
      </c>
      <c r="AU178" s="14" t="s">
        <v>83</v>
      </c>
    </row>
    <row r="179" s="2" customFormat="1" ht="16.5" customHeight="1">
      <c r="A179" s="35"/>
      <c r="B179" s="36"/>
      <c r="C179" s="216" t="s">
        <v>269</v>
      </c>
      <c r="D179" s="216" t="s">
        <v>137</v>
      </c>
      <c r="E179" s="217" t="s">
        <v>245</v>
      </c>
      <c r="F179" s="218" t="s">
        <v>246</v>
      </c>
      <c r="G179" s="219" t="s">
        <v>154</v>
      </c>
      <c r="H179" s="220">
        <v>1</v>
      </c>
      <c r="I179" s="221"/>
      <c r="J179" s="222">
        <f>ROUND(I179*H179,0)</f>
        <v>0</v>
      </c>
      <c r="K179" s="223"/>
      <c r="L179" s="41"/>
      <c r="M179" s="224" t="s">
        <v>1</v>
      </c>
      <c r="N179" s="225" t="s">
        <v>39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218</v>
      </c>
      <c r="AT179" s="228" t="s">
        <v>137</v>
      </c>
      <c r="AU179" s="228" t="s">
        <v>83</v>
      </c>
      <c r="AY179" s="14" t="s">
        <v>134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</v>
      </c>
      <c r="BK179" s="229">
        <f>ROUND(I179*H179,0)</f>
        <v>0</v>
      </c>
      <c r="BL179" s="14" t="s">
        <v>218</v>
      </c>
      <c r="BM179" s="228" t="s">
        <v>369</v>
      </c>
    </row>
    <row r="180" s="2" customFormat="1">
      <c r="A180" s="35"/>
      <c r="B180" s="36"/>
      <c r="C180" s="37"/>
      <c r="D180" s="230" t="s">
        <v>143</v>
      </c>
      <c r="E180" s="37"/>
      <c r="F180" s="231" t="s">
        <v>370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143</v>
      </c>
      <c r="AU180" s="14" t="s">
        <v>83</v>
      </c>
    </row>
    <row r="181" s="2" customFormat="1" ht="21.75" customHeight="1">
      <c r="A181" s="35"/>
      <c r="B181" s="36"/>
      <c r="C181" s="216" t="s">
        <v>272</v>
      </c>
      <c r="D181" s="216" t="s">
        <v>137</v>
      </c>
      <c r="E181" s="217" t="s">
        <v>371</v>
      </c>
      <c r="F181" s="218" t="s">
        <v>372</v>
      </c>
      <c r="G181" s="219" t="s">
        <v>154</v>
      </c>
      <c r="H181" s="220">
        <v>4</v>
      </c>
      <c r="I181" s="221"/>
      <c r="J181" s="222">
        <f>ROUND(I181*H181,0)</f>
        <v>0</v>
      </c>
      <c r="K181" s="223"/>
      <c r="L181" s="41"/>
      <c r="M181" s="224" t="s">
        <v>1</v>
      </c>
      <c r="N181" s="225" t="s">
        <v>39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218</v>
      </c>
      <c r="AT181" s="228" t="s">
        <v>137</v>
      </c>
      <c r="AU181" s="228" t="s">
        <v>83</v>
      </c>
      <c r="AY181" s="14" t="s">
        <v>134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</v>
      </c>
      <c r="BK181" s="229">
        <f>ROUND(I181*H181,0)</f>
        <v>0</v>
      </c>
      <c r="BL181" s="14" t="s">
        <v>218</v>
      </c>
      <c r="BM181" s="228" t="s">
        <v>373</v>
      </c>
    </row>
    <row r="182" s="2" customFormat="1">
      <c r="A182" s="35"/>
      <c r="B182" s="36"/>
      <c r="C182" s="37"/>
      <c r="D182" s="230" t="s">
        <v>143</v>
      </c>
      <c r="E182" s="37"/>
      <c r="F182" s="231" t="s">
        <v>368</v>
      </c>
      <c r="G182" s="37"/>
      <c r="H182" s="37"/>
      <c r="I182" s="232"/>
      <c r="J182" s="37"/>
      <c r="K182" s="37"/>
      <c r="L182" s="41"/>
      <c r="M182" s="233"/>
      <c r="N182" s="234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143</v>
      </c>
      <c r="AU182" s="14" t="s">
        <v>83</v>
      </c>
    </row>
    <row r="183" s="2" customFormat="1" ht="16.5" customHeight="1">
      <c r="A183" s="35"/>
      <c r="B183" s="36"/>
      <c r="C183" s="235" t="s">
        <v>277</v>
      </c>
      <c r="D183" s="235" t="s">
        <v>145</v>
      </c>
      <c r="E183" s="236" t="s">
        <v>278</v>
      </c>
      <c r="F183" s="237" t="s">
        <v>374</v>
      </c>
      <c r="G183" s="238" t="s">
        <v>154</v>
      </c>
      <c r="H183" s="239">
        <v>2</v>
      </c>
      <c r="I183" s="240"/>
      <c r="J183" s="241">
        <f>ROUND(I183*H183,0)</f>
        <v>0</v>
      </c>
      <c r="K183" s="242"/>
      <c r="L183" s="243"/>
      <c r="M183" s="244" t="s">
        <v>1</v>
      </c>
      <c r="N183" s="245" t="s">
        <v>39</v>
      </c>
      <c r="O183" s="88"/>
      <c r="P183" s="226">
        <f>O183*H183</f>
        <v>0</v>
      </c>
      <c r="Q183" s="226">
        <v>0.00046999999999999999</v>
      </c>
      <c r="R183" s="226">
        <f>Q183*H183</f>
        <v>0.00093999999999999997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263</v>
      </c>
      <c r="AT183" s="228" t="s">
        <v>145</v>
      </c>
      <c r="AU183" s="228" t="s">
        <v>83</v>
      </c>
      <c r="AY183" s="14" t="s">
        <v>134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</v>
      </c>
      <c r="BK183" s="229">
        <f>ROUND(I183*H183,0)</f>
        <v>0</v>
      </c>
      <c r="BL183" s="14" t="s">
        <v>263</v>
      </c>
      <c r="BM183" s="228" t="s">
        <v>375</v>
      </c>
    </row>
    <row r="184" s="2" customFormat="1">
      <c r="A184" s="35"/>
      <c r="B184" s="36"/>
      <c r="C184" s="37"/>
      <c r="D184" s="230" t="s">
        <v>143</v>
      </c>
      <c r="E184" s="37"/>
      <c r="F184" s="231" t="s">
        <v>376</v>
      </c>
      <c r="G184" s="37"/>
      <c r="H184" s="37"/>
      <c r="I184" s="232"/>
      <c r="J184" s="37"/>
      <c r="K184" s="37"/>
      <c r="L184" s="41"/>
      <c r="M184" s="233"/>
      <c r="N184" s="234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143</v>
      </c>
      <c r="AU184" s="14" t="s">
        <v>83</v>
      </c>
    </row>
    <row r="185" s="2" customFormat="1" ht="16.5" customHeight="1">
      <c r="A185" s="35"/>
      <c r="B185" s="36"/>
      <c r="C185" s="235" t="s">
        <v>282</v>
      </c>
      <c r="D185" s="235" t="s">
        <v>145</v>
      </c>
      <c r="E185" s="236" t="s">
        <v>377</v>
      </c>
      <c r="F185" s="237" t="s">
        <v>279</v>
      </c>
      <c r="G185" s="238" t="s">
        <v>154</v>
      </c>
      <c r="H185" s="239">
        <v>2</v>
      </c>
      <c r="I185" s="240"/>
      <c r="J185" s="241">
        <f>ROUND(I185*H185,0)</f>
        <v>0</v>
      </c>
      <c r="K185" s="242"/>
      <c r="L185" s="243"/>
      <c r="M185" s="244" t="s">
        <v>1</v>
      </c>
      <c r="N185" s="245" t="s">
        <v>39</v>
      </c>
      <c r="O185" s="88"/>
      <c r="P185" s="226">
        <f>O185*H185</f>
        <v>0</v>
      </c>
      <c r="Q185" s="226">
        <v>0.00046999999999999999</v>
      </c>
      <c r="R185" s="226">
        <f>Q185*H185</f>
        <v>0.00093999999999999997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263</v>
      </c>
      <c r="AT185" s="228" t="s">
        <v>145</v>
      </c>
      <c r="AU185" s="228" t="s">
        <v>83</v>
      </c>
      <c r="AY185" s="14" t="s">
        <v>134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</v>
      </c>
      <c r="BK185" s="229">
        <f>ROUND(I185*H185,0)</f>
        <v>0</v>
      </c>
      <c r="BL185" s="14" t="s">
        <v>263</v>
      </c>
      <c r="BM185" s="228" t="s">
        <v>378</v>
      </c>
    </row>
    <row r="186" s="2" customFormat="1">
      <c r="A186" s="35"/>
      <c r="B186" s="36"/>
      <c r="C186" s="37"/>
      <c r="D186" s="230" t="s">
        <v>143</v>
      </c>
      <c r="E186" s="37"/>
      <c r="F186" s="231" t="s">
        <v>379</v>
      </c>
      <c r="G186" s="37"/>
      <c r="H186" s="37"/>
      <c r="I186" s="232"/>
      <c r="J186" s="37"/>
      <c r="K186" s="37"/>
      <c r="L186" s="41"/>
      <c r="M186" s="233"/>
      <c r="N186" s="234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143</v>
      </c>
      <c r="AU186" s="14" t="s">
        <v>83</v>
      </c>
    </row>
    <row r="187" s="2" customFormat="1" ht="16.5" customHeight="1">
      <c r="A187" s="35"/>
      <c r="B187" s="36"/>
      <c r="C187" s="235" t="s">
        <v>287</v>
      </c>
      <c r="D187" s="235" t="s">
        <v>145</v>
      </c>
      <c r="E187" s="236" t="s">
        <v>288</v>
      </c>
      <c r="F187" s="237" t="s">
        <v>380</v>
      </c>
      <c r="G187" s="238" t="s">
        <v>154</v>
      </c>
      <c r="H187" s="239">
        <v>2</v>
      </c>
      <c r="I187" s="240"/>
      <c r="J187" s="241">
        <f>ROUND(I187*H187,0)</f>
        <v>0</v>
      </c>
      <c r="K187" s="242"/>
      <c r="L187" s="243"/>
      <c r="M187" s="244" t="s">
        <v>1</v>
      </c>
      <c r="N187" s="245" t="s">
        <v>39</v>
      </c>
      <c r="O187" s="88"/>
      <c r="P187" s="226">
        <f>O187*H187</f>
        <v>0</v>
      </c>
      <c r="Q187" s="226">
        <v>0.001</v>
      </c>
      <c r="R187" s="226">
        <f>Q187*H187</f>
        <v>0.002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224</v>
      </c>
      <c r="AT187" s="228" t="s">
        <v>145</v>
      </c>
      <c r="AU187" s="228" t="s">
        <v>83</v>
      </c>
      <c r="AY187" s="14" t="s">
        <v>134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</v>
      </c>
      <c r="BK187" s="229">
        <f>ROUND(I187*H187,0)</f>
        <v>0</v>
      </c>
      <c r="BL187" s="14" t="s">
        <v>218</v>
      </c>
      <c r="BM187" s="228" t="s">
        <v>381</v>
      </c>
    </row>
    <row r="188" s="2" customFormat="1">
      <c r="A188" s="35"/>
      <c r="B188" s="36"/>
      <c r="C188" s="37"/>
      <c r="D188" s="230" t="s">
        <v>143</v>
      </c>
      <c r="E188" s="37"/>
      <c r="F188" s="231" t="s">
        <v>382</v>
      </c>
      <c r="G188" s="37"/>
      <c r="H188" s="37"/>
      <c r="I188" s="232"/>
      <c r="J188" s="37"/>
      <c r="K188" s="37"/>
      <c r="L188" s="41"/>
      <c r="M188" s="233"/>
      <c r="N188" s="234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143</v>
      </c>
      <c r="AU188" s="14" t="s">
        <v>83</v>
      </c>
    </row>
    <row r="189" s="2" customFormat="1" ht="24.15" customHeight="1">
      <c r="A189" s="35"/>
      <c r="B189" s="36"/>
      <c r="C189" s="235" t="s">
        <v>148</v>
      </c>
      <c r="D189" s="235" t="s">
        <v>145</v>
      </c>
      <c r="E189" s="236" t="s">
        <v>383</v>
      </c>
      <c r="F189" s="237" t="s">
        <v>384</v>
      </c>
      <c r="G189" s="238" t="s">
        <v>154</v>
      </c>
      <c r="H189" s="239">
        <v>1</v>
      </c>
      <c r="I189" s="240"/>
      <c r="J189" s="241">
        <f>ROUND(I189*H189,0)</f>
        <v>0</v>
      </c>
      <c r="K189" s="242"/>
      <c r="L189" s="243"/>
      <c r="M189" s="244" t="s">
        <v>1</v>
      </c>
      <c r="N189" s="245" t="s">
        <v>39</v>
      </c>
      <c r="O189" s="88"/>
      <c r="P189" s="226">
        <f>O189*H189</f>
        <v>0</v>
      </c>
      <c r="Q189" s="226">
        <v>0.001</v>
      </c>
      <c r="R189" s="226">
        <f>Q189*H189</f>
        <v>0.001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224</v>
      </c>
      <c r="AT189" s="228" t="s">
        <v>145</v>
      </c>
      <c r="AU189" s="228" t="s">
        <v>83</v>
      </c>
      <c r="AY189" s="14" t="s">
        <v>134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</v>
      </c>
      <c r="BK189" s="229">
        <f>ROUND(I189*H189,0)</f>
        <v>0</v>
      </c>
      <c r="BL189" s="14" t="s">
        <v>218</v>
      </c>
      <c r="BM189" s="228" t="s">
        <v>385</v>
      </c>
    </row>
    <row r="190" s="2" customFormat="1">
      <c r="A190" s="35"/>
      <c r="B190" s="36"/>
      <c r="C190" s="37"/>
      <c r="D190" s="230" t="s">
        <v>143</v>
      </c>
      <c r="E190" s="37"/>
      <c r="F190" s="231" t="s">
        <v>386</v>
      </c>
      <c r="G190" s="37"/>
      <c r="H190" s="37"/>
      <c r="I190" s="232"/>
      <c r="J190" s="37"/>
      <c r="K190" s="37"/>
      <c r="L190" s="41"/>
      <c r="M190" s="233"/>
      <c r="N190" s="234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143</v>
      </c>
      <c r="AU190" s="14" t="s">
        <v>83</v>
      </c>
    </row>
    <row r="191" s="2" customFormat="1" ht="16.5" customHeight="1">
      <c r="A191" s="35"/>
      <c r="B191" s="36"/>
      <c r="C191" s="216" t="s">
        <v>387</v>
      </c>
      <c r="D191" s="216" t="s">
        <v>137</v>
      </c>
      <c r="E191" s="217" t="s">
        <v>255</v>
      </c>
      <c r="F191" s="218" t="s">
        <v>256</v>
      </c>
      <c r="G191" s="219" t="s">
        <v>257</v>
      </c>
      <c r="H191" s="220">
        <v>1</v>
      </c>
      <c r="I191" s="221"/>
      <c r="J191" s="222">
        <f>ROUND(I191*H191,0)</f>
        <v>0</v>
      </c>
      <c r="K191" s="223"/>
      <c r="L191" s="41"/>
      <c r="M191" s="224" t="s">
        <v>1</v>
      </c>
      <c r="N191" s="225" t="s">
        <v>39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218</v>
      </c>
      <c r="AT191" s="228" t="s">
        <v>137</v>
      </c>
      <c r="AU191" s="228" t="s">
        <v>83</v>
      </c>
      <c r="AY191" s="14" t="s">
        <v>134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</v>
      </c>
      <c r="BK191" s="229">
        <f>ROUND(I191*H191,0)</f>
        <v>0</v>
      </c>
      <c r="BL191" s="14" t="s">
        <v>218</v>
      </c>
      <c r="BM191" s="228" t="s">
        <v>388</v>
      </c>
    </row>
    <row r="192" s="2" customFormat="1">
      <c r="A192" s="35"/>
      <c r="B192" s="36"/>
      <c r="C192" s="37"/>
      <c r="D192" s="230" t="s">
        <v>143</v>
      </c>
      <c r="E192" s="37"/>
      <c r="F192" s="231" t="s">
        <v>389</v>
      </c>
      <c r="G192" s="37"/>
      <c r="H192" s="37"/>
      <c r="I192" s="232"/>
      <c r="J192" s="37"/>
      <c r="K192" s="37"/>
      <c r="L192" s="41"/>
      <c r="M192" s="233"/>
      <c r="N192" s="234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143</v>
      </c>
      <c r="AU192" s="14" t="s">
        <v>83</v>
      </c>
    </row>
    <row r="193" s="2" customFormat="1" ht="21.75" customHeight="1">
      <c r="A193" s="35"/>
      <c r="B193" s="36"/>
      <c r="C193" s="216" t="s">
        <v>390</v>
      </c>
      <c r="D193" s="216" t="s">
        <v>137</v>
      </c>
      <c r="E193" s="217" t="s">
        <v>273</v>
      </c>
      <c r="F193" s="218" t="s">
        <v>391</v>
      </c>
      <c r="G193" s="219" t="s">
        <v>154</v>
      </c>
      <c r="H193" s="220">
        <v>1</v>
      </c>
      <c r="I193" s="221"/>
      <c r="J193" s="222">
        <f>ROUND(I193*H193,0)</f>
        <v>0</v>
      </c>
      <c r="K193" s="223"/>
      <c r="L193" s="41"/>
      <c r="M193" s="224" t="s">
        <v>1</v>
      </c>
      <c r="N193" s="225" t="s">
        <v>39</v>
      </c>
      <c r="O193" s="88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218</v>
      </c>
      <c r="AT193" s="228" t="s">
        <v>137</v>
      </c>
      <c r="AU193" s="228" t="s">
        <v>83</v>
      </c>
      <c r="AY193" s="14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</v>
      </c>
      <c r="BK193" s="229">
        <f>ROUND(I193*H193,0)</f>
        <v>0</v>
      </c>
      <c r="BL193" s="14" t="s">
        <v>218</v>
      </c>
      <c r="BM193" s="228" t="s">
        <v>392</v>
      </c>
    </row>
    <row r="194" s="2" customFormat="1">
      <c r="A194" s="35"/>
      <c r="B194" s="36"/>
      <c r="C194" s="37"/>
      <c r="D194" s="230" t="s">
        <v>143</v>
      </c>
      <c r="E194" s="37"/>
      <c r="F194" s="231" t="s">
        <v>393</v>
      </c>
      <c r="G194" s="37"/>
      <c r="H194" s="37"/>
      <c r="I194" s="232"/>
      <c r="J194" s="37"/>
      <c r="K194" s="37"/>
      <c r="L194" s="41"/>
      <c r="M194" s="233"/>
      <c r="N194" s="234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143</v>
      </c>
      <c r="AU194" s="14" t="s">
        <v>83</v>
      </c>
    </row>
    <row r="195" s="2" customFormat="1" ht="16.5" customHeight="1">
      <c r="A195" s="35"/>
      <c r="B195" s="36"/>
      <c r="C195" s="216" t="s">
        <v>394</v>
      </c>
      <c r="D195" s="216" t="s">
        <v>137</v>
      </c>
      <c r="E195" s="217" t="s">
        <v>395</v>
      </c>
      <c r="F195" s="218" t="s">
        <v>274</v>
      </c>
      <c r="G195" s="219" t="s">
        <v>154</v>
      </c>
      <c r="H195" s="220">
        <v>3</v>
      </c>
      <c r="I195" s="221"/>
      <c r="J195" s="222">
        <f>ROUND(I195*H195,0)</f>
        <v>0</v>
      </c>
      <c r="K195" s="223"/>
      <c r="L195" s="41"/>
      <c r="M195" s="224" t="s">
        <v>1</v>
      </c>
      <c r="N195" s="225" t="s">
        <v>39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218</v>
      </c>
      <c r="AT195" s="228" t="s">
        <v>137</v>
      </c>
      <c r="AU195" s="228" t="s">
        <v>83</v>
      </c>
      <c r="AY195" s="14" t="s">
        <v>134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</v>
      </c>
      <c r="BK195" s="229">
        <f>ROUND(I195*H195,0)</f>
        <v>0</v>
      </c>
      <c r="BL195" s="14" t="s">
        <v>218</v>
      </c>
      <c r="BM195" s="228" t="s">
        <v>396</v>
      </c>
    </row>
    <row r="196" s="2" customFormat="1">
      <c r="A196" s="35"/>
      <c r="B196" s="36"/>
      <c r="C196" s="37"/>
      <c r="D196" s="230" t="s">
        <v>143</v>
      </c>
      <c r="E196" s="37"/>
      <c r="F196" s="231" t="s">
        <v>397</v>
      </c>
      <c r="G196" s="37"/>
      <c r="H196" s="37"/>
      <c r="I196" s="232"/>
      <c r="J196" s="37"/>
      <c r="K196" s="37"/>
      <c r="L196" s="41"/>
      <c r="M196" s="233"/>
      <c r="N196" s="234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143</v>
      </c>
      <c r="AU196" s="14" t="s">
        <v>83</v>
      </c>
    </row>
    <row r="197" s="2" customFormat="1" ht="16.5" customHeight="1">
      <c r="A197" s="35"/>
      <c r="B197" s="36"/>
      <c r="C197" s="216" t="s">
        <v>398</v>
      </c>
      <c r="D197" s="216" t="s">
        <v>137</v>
      </c>
      <c r="E197" s="217" t="s">
        <v>399</v>
      </c>
      <c r="F197" s="218" t="s">
        <v>400</v>
      </c>
      <c r="G197" s="219" t="s">
        <v>154</v>
      </c>
      <c r="H197" s="220">
        <v>1</v>
      </c>
      <c r="I197" s="221"/>
      <c r="J197" s="222">
        <f>ROUND(I197*H197,0)</f>
        <v>0</v>
      </c>
      <c r="K197" s="223"/>
      <c r="L197" s="41"/>
      <c r="M197" s="224" t="s">
        <v>1</v>
      </c>
      <c r="N197" s="225" t="s">
        <v>39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218</v>
      </c>
      <c r="AT197" s="228" t="s">
        <v>137</v>
      </c>
      <c r="AU197" s="228" t="s">
        <v>83</v>
      </c>
      <c r="AY197" s="14" t="s">
        <v>134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</v>
      </c>
      <c r="BK197" s="229">
        <f>ROUND(I197*H197,0)</f>
        <v>0</v>
      </c>
      <c r="BL197" s="14" t="s">
        <v>218</v>
      </c>
      <c r="BM197" s="228" t="s">
        <v>401</v>
      </c>
    </row>
    <row r="198" s="2" customFormat="1">
      <c r="A198" s="35"/>
      <c r="B198" s="36"/>
      <c r="C198" s="37"/>
      <c r="D198" s="230" t="s">
        <v>143</v>
      </c>
      <c r="E198" s="37"/>
      <c r="F198" s="231" t="s">
        <v>402</v>
      </c>
      <c r="G198" s="37"/>
      <c r="H198" s="37"/>
      <c r="I198" s="232"/>
      <c r="J198" s="37"/>
      <c r="K198" s="37"/>
      <c r="L198" s="41"/>
      <c r="M198" s="233"/>
      <c r="N198" s="234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143</v>
      </c>
      <c r="AU198" s="14" t="s">
        <v>83</v>
      </c>
    </row>
    <row r="199" s="2" customFormat="1" ht="16.5" customHeight="1">
      <c r="A199" s="35"/>
      <c r="B199" s="36"/>
      <c r="C199" s="216" t="s">
        <v>403</v>
      </c>
      <c r="D199" s="216" t="s">
        <v>137</v>
      </c>
      <c r="E199" s="217" t="s">
        <v>283</v>
      </c>
      <c r="F199" s="218" t="s">
        <v>284</v>
      </c>
      <c r="G199" s="219" t="s">
        <v>154</v>
      </c>
      <c r="H199" s="220">
        <v>1</v>
      </c>
      <c r="I199" s="221"/>
      <c r="J199" s="222">
        <f>ROUND(I199*H199,0)</f>
        <v>0</v>
      </c>
      <c r="K199" s="223"/>
      <c r="L199" s="41"/>
      <c r="M199" s="224" t="s">
        <v>1</v>
      </c>
      <c r="N199" s="225" t="s">
        <v>39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218</v>
      </c>
      <c r="AT199" s="228" t="s">
        <v>137</v>
      </c>
      <c r="AU199" s="228" t="s">
        <v>83</v>
      </c>
      <c r="AY199" s="14" t="s">
        <v>134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</v>
      </c>
      <c r="BK199" s="229">
        <f>ROUND(I199*H199,0)</f>
        <v>0</v>
      </c>
      <c r="BL199" s="14" t="s">
        <v>218</v>
      </c>
      <c r="BM199" s="228" t="s">
        <v>404</v>
      </c>
    </row>
    <row r="200" s="2" customFormat="1">
      <c r="A200" s="35"/>
      <c r="B200" s="36"/>
      <c r="C200" s="37"/>
      <c r="D200" s="230" t="s">
        <v>143</v>
      </c>
      <c r="E200" s="37"/>
      <c r="F200" s="231" t="s">
        <v>405</v>
      </c>
      <c r="G200" s="37"/>
      <c r="H200" s="37"/>
      <c r="I200" s="232"/>
      <c r="J200" s="37"/>
      <c r="K200" s="37"/>
      <c r="L200" s="41"/>
      <c r="M200" s="233"/>
      <c r="N200" s="234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143</v>
      </c>
      <c r="AU200" s="14" t="s">
        <v>83</v>
      </c>
    </row>
    <row r="201" s="12" customFormat="1" ht="25.92" customHeight="1">
      <c r="A201" s="12"/>
      <c r="B201" s="200"/>
      <c r="C201" s="201"/>
      <c r="D201" s="202" t="s">
        <v>73</v>
      </c>
      <c r="E201" s="203" t="s">
        <v>292</v>
      </c>
      <c r="F201" s="203" t="s">
        <v>293</v>
      </c>
      <c r="G201" s="201"/>
      <c r="H201" s="201"/>
      <c r="I201" s="204"/>
      <c r="J201" s="205">
        <f>BK201</f>
        <v>0</v>
      </c>
      <c r="K201" s="201"/>
      <c r="L201" s="206"/>
      <c r="M201" s="207"/>
      <c r="N201" s="208"/>
      <c r="O201" s="208"/>
      <c r="P201" s="209">
        <f>P202</f>
        <v>0</v>
      </c>
      <c r="Q201" s="208"/>
      <c r="R201" s="209">
        <f>R202</f>
        <v>0</v>
      </c>
      <c r="S201" s="208"/>
      <c r="T201" s="210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1" t="s">
        <v>161</v>
      </c>
      <c r="AT201" s="212" t="s">
        <v>73</v>
      </c>
      <c r="AU201" s="212" t="s">
        <v>74</v>
      </c>
      <c r="AY201" s="211" t="s">
        <v>134</v>
      </c>
      <c r="BK201" s="213">
        <f>BK202</f>
        <v>0</v>
      </c>
    </row>
    <row r="202" s="12" customFormat="1" ht="22.8" customHeight="1">
      <c r="A202" s="12"/>
      <c r="B202" s="200"/>
      <c r="C202" s="201"/>
      <c r="D202" s="202" t="s">
        <v>73</v>
      </c>
      <c r="E202" s="214" t="s">
        <v>294</v>
      </c>
      <c r="F202" s="214" t="s">
        <v>295</v>
      </c>
      <c r="G202" s="201"/>
      <c r="H202" s="201"/>
      <c r="I202" s="204"/>
      <c r="J202" s="215">
        <f>BK202</f>
        <v>0</v>
      </c>
      <c r="K202" s="201"/>
      <c r="L202" s="206"/>
      <c r="M202" s="207"/>
      <c r="N202" s="208"/>
      <c r="O202" s="208"/>
      <c r="P202" s="209">
        <f>SUM(P203:P204)</f>
        <v>0</v>
      </c>
      <c r="Q202" s="208"/>
      <c r="R202" s="209">
        <f>SUM(R203:R204)</f>
        <v>0</v>
      </c>
      <c r="S202" s="208"/>
      <c r="T202" s="210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1" t="s">
        <v>161</v>
      </c>
      <c r="AT202" s="212" t="s">
        <v>73</v>
      </c>
      <c r="AU202" s="212" t="s">
        <v>8</v>
      </c>
      <c r="AY202" s="211" t="s">
        <v>134</v>
      </c>
      <c r="BK202" s="213">
        <f>SUM(BK203:BK204)</f>
        <v>0</v>
      </c>
    </row>
    <row r="203" s="2" customFormat="1" ht="16.5" customHeight="1">
      <c r="A203" s="35"/>
      <c r="B203" s="36"/>
      <c r="C203" s="216" t="s">
        <v>406</v>
      </c>
      <c r="D203" s="216" t="s">
        <v>137</v>
      </c>
      <c r="E203" s="217" t="s">
        <v>296</v>
      </c>
      <c r="F203" s="218" t="s">
        <v>297</v>
      </c>
      <c r="G203" s="219" t="s">
        <v>257</v>
      </c>
      <c r="H203" s="220">
        <v>1</v>
      </c>
      <c r="I203" s="221"/>
      <c r="J203" s="222">
        <f>ROUND(I203*H203,0)</f>
        <v>0</v>
      </c>
      <c r="K203" s="223"/>
      <c r="L203" s="41"/>
      <c r="M203" s="224" t="s">
        <v>1</v>
      </c>
      <c r="N203" s="225" t="s">
        <v>39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298</v>
      </c>
      <c r="AT203" s="228" t="s">
        <v>137</v>
      </c>
      <c r="AU203" s="228" t="s">
        <v>83</v>
      </c>
      <c r="AY203" s="14" t="s">
        <v>134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</v>
      </c>
      <c r="BK203" s="229">
        <f>ROUND(I203*H203,0)</f>
        <v>0</v>
      </c>
      <c r="BL203" s="14" t="s">
        <v>298</v>
      </c>
      <c r="BM203" s="228" t="s">
        <v>407</v>
      </c>
    </row>
    <row r="204" s="2" customFormat="1">
      <c r="A204" s="35"/>
      <c r="B204" s="36"/>
      <c r="C204" s="37"/>
      <c r="D204" s="230" t="s">
        <v>143</v>
      </c>
      <c r="E204" s="37"/>
      <c r="F204" s="231" t="s">
        <v>300</v>
      </c>
      <c r="G204" s="37"/>
      <c r="H204" s="37"/>
      <c r="I204" s="232"/>
      <c r="J204" s="37"/>
      <c r="K204" s="37"/>
      <c r="L204" s="41"/>
      <c r="M204" s="246"/>
      <c r="N204" s="247"/>
      <c r="O204" s="248"/>
      <c r="P204" s="248"/>
      <c r="Q204" s="248"/>
      <c r="R204" s="248"/>
      <c r="S204" s="248"/>
      <c r="T204" s="249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4" t="s">
        <v>143</v>
      </c>
      <c r="AU204" s="14" t="s">
        <v>83</v>
      </c>
    </row>
    <row r="205" s="2" customFormat="1" ht="6.96" customHeight="1">
      <c r="A205" s="35"/>
      <c r="B205" s="63"/>
      <c r="C205" s="64"/>
      <c r="D205" s="64"/>
      <c r="E205" s="64"/>
      <c r="F205" s="64"/>
      <c r="G205" s="64"/>
      <c r="H205" s="64"/>
      <c r="I205" s="64"/>
      <c r="J205" s="64"/>
      <c r="K205" s="64"/>
      <c r="L205" s="41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sheet="1" autoFilter="0" formatColumns="0" formatRows="0" objects="1" scenarios="1" spinCount="100000" saltValue="+3sLxDAge5d5kHiZhTu5E+ISAts3xetUQYoOHiDtlzXHwpubNM5QqzGtNFZHrYCBiJoNm7xeyocy0vYmTEBcpg==" hashValue="oGJQwnGglOe9W1phbWcE6VFZYbf/RoPjW8cHKDmGmQRD5d/1bm8qxPYDdb0WD7W/YJC68Smx8CMoTZcwfRlX9A==" algorithmName="SHA-512" password="C6D5"/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105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stavby'!K6</f>
        <v>Odstranění závad z revizí el. - 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408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stavby'!AN8</f>
        <v>23. 3. 2023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26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26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26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ROUND((SUM(BE126:BE251)),  2)</f>
        <v>0</v>
      </c>
      <c r="G33" s="35"/>
      <c r="H33" s="35"/>
      <c r="I33" s="152">
        <v>0.20999999999999999</v>
      </c>
      <c r="J33" s="151">
        <f>ROUND(((SUM(BE126:BE251))*I33),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ROUND((SUM(BF126:BF251)),  2)</f>
        <v>0</v>
      </c>
      <c r="G34" s="35"/>
      <c r="H34" s="35"/>
      <c r="I34" s="152">
        <v>0.14999999999999999</v>
      </c>
      <c r="J34" s="151">
        <f>ROUND(((SUM(BF126:BF251))*I34),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ROUND((SUM(BG126:BG251)),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ROUND((SUM(BH126:BH251)),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ROUND((SUM(BI126:BI251)),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revizí el. - 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23/03/03 - ZŠ M. Horákové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23. 3. 2023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109</v>
      </c>
      <c r="D94" s="173"/>
      <c r="E94" s="173"/>
      <c r="F94" s="173"/>
      <c r="G94" s="173"/>
      <c r="H94" s="173"/>
      <c r="I94" s="173"/>
      <c r="J94" s="174" t="s">
        <v>110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111</v>
      </c>
      <c r="D96" s="37"/>
      <c r="E96" s="37"/>
      <c r="F96" s="37"/>
      <c r="G96" s="37"/>
      <c r="H96" s="37"/>
      <c r="I96" s="37"/>
      <c r="J96" s="107">
        <f>J126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112</v>
      </c>
    </row>
    <row r="97" s="9" customFormat="1" ht="24.96" customHeight="1">
      <c r="A97" s="9"/>
      <c r="B97" s="176"/>
      <c r="C97" s="177"/>
      <c r="D97" s="178" t="s">
        <v>409</v>
      </c>
      <c r="E97" s="179"/>
      <c r="F97" s="179"/>
      <c r="G97" s="179"/>
      <c r="H97" s="179"/>
      <c r="I97" s="179"/>
      <c r="J97" s="180">
        <f>J127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410</v>
      </c>
      <c r="E98" s="185"/>
      <c r="F98" s="185"/>
      <c r="G98" s="185"/>
      <c r="H98" s="185"/>
      <c r="I98" s="185"/>
      <c r="J98" s="186">
        <f>J128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113</v>
      </c>
      <c r="E99" s="179"/>
      <c r="F99" s="179"/>
      <c r="G99" s="179"/>
      <c r="H99" s="179"/>
      <c r="I99" s="179"/>
      <c r="J99" s="180">
        <f>J130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114</v>
      </c>
      <c r="E100" s="185"/>
      <c r="F100" s="185"/>
      <c r="G100" s="185"/>
      <c r="H100" s="185"/>
      <c r="I100" s="185"/>
      <c r="J100" s="186">
        <f>J131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115</v>
      </c>
      <c r="E101" s="179"/>
      <c r="F101" s="179"/>
      <c r="G101" s="179"/>
      <c r="H101" s="179"/>
      <c r="I101" s="179"/>
      <c r="J101" s="180">
        <f>J186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116</v>
      </c>
      <c r="E102" s="185"/>
      <c r="F102" s="185"/>
      <c r="G102" s="185"/>
      <c r="H102" s="185"/>
      <c r="I102" s="185"/>
      <c r="J102" s="186">
        <f>J187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411</v>
      </c>
      <c r="E103" s="185"/>
      <c r="F103" s="185"/>
      <c r="G103" s="185"/>
      <c r="H103" s="185"/>
      <c r="I103" s="185"/>
      <c r="J103" s="186">
        <f>J230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412</v>
      </c>
      <c r="E104" s="185"/>
      <c r="F104" s="185"/>
      <c r="G104" s="185"/>
      <c r="H104" s="185"/>
      <c r="I104" s="185"/>
      <c r="J104" s="186">
        <f>J233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6"/>
      <c r="C105" s="177"/>
      <c r="D105" s="178" t="s">
        <v>117</v>
      </c>
      <c r="E105" s="179"/>
      <c r="F105" s="179"/>
      <c r="G105" s="179"/>
      <c r="H105" s="179"/>
      <c r="I105" s="179"/>
      <c r="J105" s="180">
        <f>J248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2"/>
      <c r="C106" s="183"/>
      <c r="D106" s="184" t="s">
        <v>118</v>
      </c>
      <c r="E106" s="185"/>
      <c r="F106" s="185"/>
      <c r="G106" s="185"/>
      <c r="H106" s="185"/>
      <c r="I106" s="185"/>
      <c r="J106" s="186">
        <f>J249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119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17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71" t="str">
        <f>E7</f>
        <v>Odstranění závad z revizí el. - I.etapa</v>
      </c>
      <c r="F116" s="29"/>
      <c r="G116" s="29"/>
      <c r="H116" s="29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106</v>
      </c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3" t="str">
        <f>E9</f>
        <v>23/03/03 - ZŠ M. Horákové</v>
      </c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21</v>
      </c>
      <c r="D120" s="37"/>
      <c r="E120" s="37"/>
      <c r="F120" s="24" t="str">
        <f>F12</f>
        <v xml:space="preserve"> </v>
      </c>
      <c r="G120" s="37"/>
      <c r="H120" s="37"/>
      <c r="I120" s="29" t="s">
        <v>23</v>
      </c>
      <c r="J120" s="76" t="str">
        <f>IF(J12="","",J12)</f>
        <v>23. 3. 2023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25</v>
      </c>
      <c r="D122" s="37"/>
      <c r="E122" s="37"/>
      <c r="F122" s="24" t="str">
        <f>E15</f>
        <v xml:space="preserve"> </v>
      </c>
      <c r="G122" s="37"/>
      <c r="H122" s="37"/>
      <c r="I122" s="29" t="s">
        <v>30</v>
      </c>
      <c r="J122" s="33" t="str">
        <f>E21</f>
        <v xml:space="preserve"> 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28</v>
      </c>
      <c r="D123" s="37"/>
      <c r="E123" s="37"/>
      <c r="F123" s="24" t="str">
        <f>IF(E18="","",E18)</f>
        <v>Vyplň údaj</v>
      </c>
      <c r="G123" s="37"/>
      <c r="H123" s="37"/>
      <c r="I123" s="29" t="s">
        <v>32</v>
      </c>
      <c r="J123" s="33" t="str">
        <f>E24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88"/>
      <c r="B125" s="189"/>
      <c r="C125" s="190" t="s">
        <v>120</v>
      </c>
      <c r="D125" s="191" t="s">
        <v>59</v>
      </c>
      <c r="E125" s="191" t="s">
        <v>55</v>
      </c>
      <c r="F125" s="191" t="s">
        <v>56</v>
      </c>
      <c r="G125" s="191" t="s">
        <v>121</v>
      </c>
      <c r="H125" s="191" t="s">
        <v>122</v>
      </c>
      <c r="I125" s="191" t="s">
        <v>123</v>
      </c>
      <c r="J125" s="192" t="s">
        <v>110</v>
      </c>
      <c r="K125" s="193" t="s">
        <v>124</v>
      </c>
      <c r="L125" s="194"/>
      <c r="M125" s="97" t="s">
        <v>1</v>
      </c>
      <c r="N125" s="98" t="s">
        <v>38</v>
      </c>
      <c r="O125" s="98" t="s">
        <v>125</v>
      </c>
      <c r="P125" s="98" t="s">
        <v>126</v>
      </c>
      <c r="Q125" s="98" t="s">
        <v>127</v>
      </c>
      <c r="R125" s="98" t="s">
        <v>128</v>
      </c>
      <c r="S125" s="98" t="s">
        <v>129</v>
      </c>
      <c r="T125" s="99" t="s">
        <v>130</v>
      </c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</row>
    <row r="126" s="2" customFormat="1" ht="22.8" customHeight="1">
      <c r="A126" s="35"/>
      <c r="B126" s="36"/>
      <c r="C126" s="104" t="s">
        <v>131</v>
      </c>
      <c r="D126" s="37"/>
      <c r="E126" s="37"/>
      <c r="F126" s="37"/>
      <c r="G126" s="37"/>
      <c r="H126" s="37"/>
      <c r="I126" s="37"/>
      <c r="J126" s="195">
        <f>BK126</f>
        <v>0</v>
      </c>
      <c r="K126" s="37"/>
      <c r="L126" s="41"/>
      <c r="M126" s="100"/>
      <c r="N126" s="196"/>
      <c r="O126" s="101"/>
      <c r="P126" s="197">
        <f>P127+P130+P186+P248</f>
        <v>0</v>
      </c>
      <c r="Q126" s="101"/>
      <c r="R126" s="197">
        <f>R127+R130+R186+R248</f>
        <v>0.41671999999999998</v>
      </c>
      <c r="S126" s="101"/>
      <c r="T126" s="198">
        <f>T127+T130+T186+T248</f>
        <v>2.3152499999999998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73</v>
      </c>
      <c r="AU126" s="14" t="s">
        <v>112</v>
      </c>
      <c r="BK126" s="199">
        <f>BK127+BK130+BK186+BK248</f>
        <v>0</v>
      </c>
    </row>
    <row r="127" s="12" customFormat="1" ht="25.92" customHeight="1">
      <c r="A127" s="12"/>
      <c r="B127" s="200"/>
      <c r="C127" s="201"/>
      <c r="D127" s="202" t="s">
        <v>73</v>
      </c>
      <c r="E127" s="203" t="s">
        <v>413</v>
      </c>
      <c r="F127" s="203" t="s">
        <v>414</v>
      </c>
      <c r="G127" s="201"/>
      <c r="H127" s="201"/>
      <c r="I127" s="204"/>
      <c r="J127" s="205">
        <f>BK127</f>
        <v>0</v>
      </c>
      <c r="K127" s="201"/>
      <c r="L127" s="206"/>
      <c r="M127" s="207"/>
      <c r="N127" s="208"/>
      <c r="O127" s="208"/>
      <c r="P127" s="209">
        <f>P128</f>
        <v>0</v>
      </c>
      <c r="Q127" s="208"/>
      <c r="R127" s="209">
        <f>R128</f>
        <v>0</v>
      </c>
      <c r="S127" s="208"/>
      <c r="T127" s="210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</v>
      </c>
      <c r="AT127" s="212" t="s">
        <v>73</v>
      </c>
      <c r="AU127" s="212" t="s">
        <v>74</v>
      </c>
      <c r="AY127" s="211" t="s">
        <v>134</v>
      </c>
      <c r="BK127" s="213">
        <f>BK128</f>
        <v>0</v>
      </c>
    </row>
    <row r="128" s="12" customFormat="1" ht="22.8" customHeight="1">
      <c r="A128" s="12"/>
      <c r="B128" s="200"/>
      <c r="C128" s="201"/>
      <c r="D128" s="202" t="s">
        <v>73</v>
      </c>
      <c r="E128" s="214" t="s">
        <v>415</v>
      </c>
      <c r="F128" s="214" t="s">
        <v>416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P129</f>
        <v>0</v>
      </c>
      <c r="Q128" s="208"/>
      <c r="R128" s="209">
        <f>R129</f>
        <v>0</v>
      </c>
      <c r="S128" s="208"/>
      <c r="T128" s="21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</v>
      </c>
      <c r="AT128" s="212" t="s">
        <v>73</v>
      </c>
      <c r="AU128" s="212" t="s">
        <v>8</v>
      </c>
      <c r="AY128" s="211" t="s">
        <v>134</v>
      </c>
      <c r="BK128" s="213">
        <f>BK129</f>
        <v>0</v>
      </c>
    </row>
    <row r="129" s="2" customFormat="1" ht="44.25" customHeight="1">
      <c r="A129" s="35"/>
      <c r="B129" s="36"/>
      <c r="C129" s="216" t="s">
        <v>8</v>
      </c>
      <c r="D129" s="216" t="s">
        <v>137</v>
      </c>
      <c r="E129" s="217" t="s">
        <v>417</v>
      </c>
      <c r="F129" s="218" t="s">
        <v>418</v>
      </c>
      <c r="G129" s="219" t="s">
        <v>419</v>
      </c>
      <c r="H129" s="220">
        <v>2.2999999999999998</v>
      </c>
      <c r="I129" s="221"/>
      <c r="J129" s="222">
        <f>ROUND(I129*H129,0)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157</v>
      </c>
      <c r="AT129" s="228" t="s">
        <v>137</v>
      </c>
      <c r="AU129" s="228" t="s">
        <v>83</v>
      </c>
      <c r="AY129" s="14" t="s">
        <v>134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157</v>
      </c>
      <c r="BM129" s="228" t="s">
        <v>420</v>
      </c>
    </row>
    <row r="130" s="12" customFormat="1" ht="25.92" customHeight="1">
      <c r="A130" s="12"/>
      <c r="B130" s="200"/>
      <c r="C130" s="201"/>
      <c r="D130" s="202" t="s">
        <v>73</v>
      </c>
      <c r="E130" s="203" t="s">
        <v>132</v>
      </c>
      <c r="F130" s="203" t="s">
        <v>133</v>
      </c>
      <c r="G130" s="201"/>
      <c r="H130" s="201"/>
      <c r="I130" s="204"/>
      <c r="J130" s="205">
        <f>BK130</f>
        <v>0</v>
      </c>
      <c r="K130" s="201"/>
      <c r="L130" s="206"/>
      <c r="M130" s="207"/>
      <c r="N130" s="208"/>
      <c r="O130" s="208"/>
      <c r="P130" s="209">
        <f>P131</f>
        <v>0</v>
      </c>
      <c r="Q130" s="208"/>
      <c r="R130" s="209">
        <f>R131</f>
        <v>0.024999999999999998</v>
      </c>
      <c r="S130" s="208"/>
      <c r="T130" s="210">
        <f>T131</f>
        <v>0.01525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83</v>
      </c>
      <c r="AT130" s="212" t="s">
        <v>73</v>
      </c>
      <c r="AU130" s="212" t="s">
        <v>74</v>
      </c>
      <c r="AY130" s="211" t="s">
        <v>134</v>
      </c>
      <c r="BK130" s="213">
        <f>BK131</f>
        <v>0</v>
      </c>
    </row>
    <row r="131" s="12" customFormat="1" ht="22.8" customHeight="1">
      <c r="A131" s="12"/>
      <c r="B131" s="200"/>
      <c r="C131" s="201"/>
      <c r="D131" s="202" t="s">
        <v>73</v>
      </c>
      <c r="E131" s="214" t="s">
        <v>135</v>
      </c>
      <c r="F131" s="214" t="s">
        <v>136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SUM(P132:P185)</f>
        <v>0</v>
      </c>
      <c r="Q131" s="208"/>
      <c r="R131" s="209">
        <f>SUM(R132:R185)</f>
        <v>0.024999999999999998</v>
      </c>
      <c r="S131" s="208"/>
      <c r="T131" s="210">
        <f>SUM(T132:T185)</f>
        <v>0.01525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83</v>
      </c>
      <c r="AT131" s="212" t="s">
        <v>73</v>
      </c>
      <c r="AU131" s="212" t="s">
        <v>8</v>
      </c>
      <c r="AY131" s="211" t="s">
        <v>134</v>
      </c>
      <c r="BK131" s="213">
        <f>SUM(BK132:BK185)</f>
        <v>0</v>
      </c>
    </row>
    <row r="132" s="2" customFormat="1" ht="21.75" customHeight="1">
      <c r="A132" s="35"/>
      <c r="B132" s="36"/>
      <c r="C132" s="216" t="s">
        <v>83</v>
      </c>
      <c r="D132" s="216" t="s">
        <v>137</v>
      </c>
      <c r="E132" s="217" t="s">
        <v>421</v>
      </c>
      <c r="F132" s="218" t="s">
        <v>422</v>
      </c>
      <c r="G132" s="219" t="s">
        <v>154</v>
      </c>
      <c r="H132" s="220">
        <v>3</v>
      </c>
      <c r="I132" s="221"/>
      <c r="J132" s="222">
        <f>ROUND(I132*H132,0)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141</v>
      </c>
      <c r="AT132" s="228" t="s">
        <v>137</v>
      </c>
      <c r="AU132" s="228" t="s">
        <v>83</v>
      </c>
      <c r="AY132" s="14" t="s">
        <v>134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</v>
      </c>
      <c r="BK132" s="229">
        <f>ROUND(I132*H132,0)</f>
        <v>0</v>
      </c>
      <c r="BL132" s="14" t="s">
        <v>141</v>
      </c>
      <c r="BM132" s="228" t="s">
        <v>423</v>
      </c>
    </row>
    <row r="133" s="2" customFormat="1">
      <c r="A133" s="35"/>
      <c r="B133" s="36"/>
      <c r="C133" s="37"/>
      <c r="D133" s="230" t="s">
        <v>143</v>
      </c>
      <c r="E133" s="37"/>
      <c r="F133" s="231" t="s">
        <v>424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143</v>
      </c>
      <c r="AU133" s="14" t="s">
        <v>83</v>
      </c>
    </row>
    <row r="134" s="2" customFormat="1" ht="16.5" customHeight="1">
      <c r="A134" s="35"/>
      <c r="B134" s="36"/>
      <c r="C134" s="235" t="s">
        <v>151</v>
      </c>
      <c r="D134" s="235" t="s">
        <v>145</v>
      </c>
      <c r="E134" s="236" t="s">
        <v>425</v>
      </c>
      <c r="F134" s="237" t="s">
        <v>426</v>
      </c>
      <c r="G134" s="238" t="s">
        <v>154</v>
      </c>
      <c r="H134" s="239">
        <v>1</v>
      </c>
      <c r="I134" s="240"/>
      <c r="J134" s="241">
        <f>ROUND(I134*H134,0)</f>
        <v>0</v>
      </c>
      <c r="K134" s="242"/>
      <c r="L134" s="243"/>
      <c r="M134" s="244" t="s">
        <v>1</v>
      </c>
      <c r="N134" s="24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148</v>
      </c>
      <c r="AT134" s="228" t="s">
        <v>145</v>
      </c>
      <c r="AU134" s="228" t="s">
        <v>83</v>
      </c>
      <c r="AY134" s="14" t="s">
        <v>134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</v>
      </c>
      <c r="BK134" s="229">
        <f>ROUND(I134*H134,0)</f>
        <v>0</v>
      </c>
      <c r="BL134" s="14" t="s">
        <v>141</v>
      </c>
      <c r="BM134" s="228" t="s">
        <v>427</v>
      </c>
    </row>
    <row r="135" s="2" customFormat="1">
      <c r="A135" s="35"/>
      <c r="B135" s="36"/>
      <c r="C135" s="37"/>
      <c r="D135" s="230" t="s">
        <v>143</v>
      </c>
      <c r="E135" s="37"/>
      <c r="F135" s="231" t="s">
        <v>428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143</v>
      </c>
      <c r="AU135" s="14" t="s">
        <v>83</v>
      </c>
    </row>
    <row r="136" s="2" customFormat="1" ht="24.15" customHeight="1">
      <c r="A136" s="35"/>
      <c r="B136" s="36"/>
      <c r="C136" s="235" t="s">
        <v>157</v>
      </c>
      <c r="D136" s="235" t="s">
        <v>145</v>
      </c>
      <c r="E136" s="236" t="s">
        <v>429</v>
      </c>
      <c r="F136" s="237" t="s">
        <v>430</v>
      </c>
      <c r="G136" s="238" t="s">
        <v>154</v>
      </c>
      <c r="H136" s="239">
        <v>2</v>
      </c>
      <c r="I136" s="240"/>
      <c r="J136" s="241">
        <f>ROUND(I136*H136,0)</f>
        <v>0</v>
      </c>
      <c r="K136" s="242"/>
      <c r="L136" s="243"/>
      <c r="M136" s="244" t="s">
        <v>1</v>
      </c>
      <c r="N136" s="245" t="s">
        <v>39</v>
      </c>
      <c r="O136" s="88"/>
      <c r="P136" s="226">
        <f>O136*H136</f>
        <v>0</v>
      </c>
      <c r="Q136" s="226">
        <v>5.0000000000000002E-05</v>
      </c>
      <c r="R136" s="226">
        <f>Q136*H136</f>
        <v>0.00010000000000000001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148</v>
      </c>
      <c r="AT136" s="228" t="s">
        <v>145</v>
      </c>
      <c r="AU136" s="228" t="s">
        <v>83</v>
      </c>
      <c r="AY136" s="14" t="s">
        <v>134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</v>
      </c>
      <c r="BK136" s="229">
        <f>ROUND(I136*H136,0)</f>
        <v>0</v>
      </c>
      <c r="BL136" s="14" t="s">
        <v>141</v>
      </c>
      <c r="BM136" s="228" t="s">
        <v>431</v>
      </c>
    </row>
    <row r="137" s="2" customFormat="1">
      <c r="A137" s="35"/>
      <c r="B137" s="36"/>
      <c r="C137" s="37"/>
      <c r="D137" s="230" t="s">
        <v>143</v>
      </c>
      <c r="E137" s="37"/>
      <c r="F137" s="231" t="s">
        <v>432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143</v>
      </c>
      <c r="AU137" s="14" t="s">
        <v>83</v>
      </c>
    </row>
    <row r="138" s="2" customFormat="1" ht="33" customHeight="1">
      <c r="A138" s="35"/>
      <c r="B138" s="36"/>
      <c r="C138" s="216" t="s">
        <v>161</v>
      </c>
      <c r="D138" s="216" t="s">
        <v>137</v>
      </c>
      <c r="E138" s="217" t="s">
        <v>433</v>
      </c>
      <c r="F138" s="218" t="s">
        <v>434</v>
      </c>
      <c r="G138" s="219" t="s">
        <v>154</v>
      </c>
      <c r="H138" s="220">
        <v>5</v>
      </c>
      <c r="I138" s="221"/>
      <c r="J138" s="222">
        <f>ROUND(I138*H138,0)</f>
        <v>0</v>
      </c>
      <c r="K138" s="223"/>
      <c r="L138" s="41"/>
      <c r="M138" s="224" t="s">
        <v>1</v>
      </c>
      <c r="N138" s="225" t="s">
        <v>39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141</v>
      </c>
      <c r="AT138" s="228" t="s">
        <v>137</v>
      </c>
      <c r="AU138" s="228" t="s">
        <v>83</v>
      </c>
      <c r="AY138" s="14" t="s">
        <v>134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</v>
      </c>
      <c r="BK138" s="229">
        <f>ROUND(I138*H138,0)</f>
        <v>0</v>
      </c>
      <c r="BL138" s="14" t="s">
        <v>141</v>
      </c>
      <c r="BM138" s="228" t="s">
        <v>435</v>
      </c>
    </row>
    <row r="139" s="2" customFormat="1">
      <c r="A139" s="35"/>
      <c r="B139" s="36"/>
      <c r="C139" s="37"/>
      <c r="D139" s="230" t="s">
        <v>143</v>
      </c>
      <c r="E139" s="37"/>
      <c r="F139" s="231" t="s">
        <v>436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143</v>
      </c>
      <c r="AU139" s="14" t="s">
        <v>83</v>
      </c>
    </row>
    <row r="140" s="2" customFormat="1" ht="24.15" customHeight="1">
      <c r="A140" s="35"/>
      <c r="B140" s="36"/>
      <c r="C140" s="235" t="s">
        <v>166</v>
      </c>
      <c r="D140" s="235" t="s">
        <v>145</v>
      </c>
      <c r="E140" s="236" t="s">
        <v>437</v>
      </c>
      <c r="F140" s="237" t="s">
        <v>438</v>
      </c>
      <c r="G140" s="238" t="s">
        <v>154</v>
      </c>
      <c r="H140" s="239">
        <v>1</v>
      </c>
      <c r="I140" s="240"/>
      <c r="J140" s="241">
        <f>ROUND(I140*H140,0)</f>
        <v>0</v>
      </c>
      <c r="K140" s="242"/>
      <c r="L140" s="243"/>
      <c r="M140" s="244" t="s">
        <v>1</v>
      </c>
      <c r="N140" s="245" t="s">
        <v>39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148</v>
      </c>
      <c r="AT140" s="228" t="s">
        <v>145</v>
      </c>
      <c r="AU140" s="228" t="s">
        <v>83</v>
      </c>
      <c r="AY140" s="14" t="s">
        <v>134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</v>
      </c>
      <c r="BK140" s="229">
        <f>ROUND(I140*H140,0)</f>
        <v>0</v>
      </c>
      <c r="BL140" s="14" t="s">
        <v>141</v>
      </c>
      <c r="BM140" s="228" t="s">
        <v>439</v>
      </c>
    </row>
    <row r="141" s="2" customFormat="1">
      <c r="A141" s="35"/>
      <c r="B141" s="36"/>
      <c r="C141" s="37"/>
      <c r="D141" s="230" t="s">
        <v>143</v>
      </c>
      <c r="E141" s="37"/>
      <c r="F141" s="231" t="s">
        <v>440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143</v>
      </c>
      <c r="AU141" s="14" t="s">
        <v>83</v>
      </c>
    </row>
    <row r="142" s="2" customFormat="1" ht="33" customHeight="1">
      <c r="A142" s="35"/>
      <c r="B142" s="36"/>
      <c r="C142" s="216" t="s">
        <v>170</v>
      </c>
      <c r="D142" s="216" t="s">
        <v>137</v>
      </c>
      <c r="E142" s="217" t="s">
        <v>441</v>
      </c>
      <c r="F142" s="218" t="s">
        <v>442</v>
      </c>
      <c r="G142" s="219" t="s">
        <v>154</v>
      </c>
      <c r="H142" s="220">
        <v>5</v>
      </c>
      <c r="I142" s="221"/>
      <c r="J142" s="222">
        <f>ROUND(I142*H142,0)</f>
        <v>0</v>
      </c>
      <c r="K142" s="223"/>
      <c r="L142" s="41"/>
      <c r="M142" s="224" t="s">
        <v>1</v>
      </c>
      <c r="N142" s="225" t="s">
        <v>39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5.0000000000000002E-05</v>
      </c>
      <c r="T142" s="227">
        <f>S142*H142</f>
        <v>0.00025000000000000001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141</v>
      </c>
      <c r="AT142" s="228" t="s">
        <v>137</v>
      </c>
      <c r="AU142" s="228" t="s">
        <v>83</v>
      </c>
      <c r="AY142" s="14" t="s">
        <v>134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</v>
      </c>
      <c r="BK142" s="229">
        <f>ROUND(I142*H142,0)</f>
        <v>0</v>
      </c>
      <c r="BL142" s="14" t="s">
        <v>141</v>
      </c>
      <c r="BM142" s="228" t="s">
        <v>443</v>
      </c>
    </row>
    <row r="143" s="2" customFormat="1">
      <c r="A143" s="35"/>
      <c r="B143" s="36"/>
      <c r="C143" s="37"/>
      <c r="D143" s="230" t="s">
        <v>143</v>
      </c>
      <c r="E143" s="37"/>
      <c r="F143" s="231" t="s">
        <v>436</v>
      </c>
      <c r="G143" s="37"/>
      <c r="H143" s="37"/>
      <c r="I143" s="232"/>
      <c r="J143" s="37"/>
      <c r="K143" s="37"/>
      <c r="L143" s="41"/>
      <c r="M143" s="233"/>
      <c r="N143" s="23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143</v>
      </c>
      <c r="AU143" s="14" t="s">
        <v>83</v>
      </c>
    </row>
    <row r="144" s="2" customFormat="1" ht="24.15" customHeight="1">
      <c r="A144" s="35"/>
      <c r="B144" s="36"/>
      <c r="C144" s="216" t="s">
        <v>175</v>
      </c>
      <c r="D144" s="216" t="s">
        <v>137</v>
      </c>
      <c r="E144" s="217" t="s">
        <v>204</v>
      </c>
      <c r="F144" s="218" t="s">
        <v>205</v>
      </c>
      <c r="G144" s="219" t="s">
        <v>154</v>
      </c>
      <c r="H144" s="220">
        <v>10</v>
      </c>
      <c r="I144" s="221"/>
      <c r="J144" s="222">
        <f>ROUND(I144*H144,0)</f>
        <v>0</v>
      </c>
      <c r="K144" s="223"/>
      <c r="L144" s="41"/>
      <c r="M144" s="224" t="s">
        <v>1</v>
      </c>
      <c r="N144" s="225" t="s">
        <v>39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141</v>
      </c>
      <c r="AT144" s="228" t="s">
        <v>137</v>
      </c>
      <c r="AU144" s="228" t="s">
        <v>83</v>
      </c>
      <c r="AY144" s="14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</v>
      </c>
      <c r="BK144" s="229">
        <f>ROUND(I144*H144,0)</f>
        <v>0</v>
      </c>
      <c r="BL144" s="14" t="s">
        <v>141</v>
      </c>
      <c r="BM144" s="228" t="s">
        <v>444</v>
      </c>
    </row>
    <row r="145" s="2" customFormat="1">
      <c r="A145" s="35"/>
      <c r="B145" s="36"/>
      <c r="C145" s="37"/>
      <c r="D145" s="230" t="s">
        <v>143</v>
      </c>
      <c r="E145" s="37"/>
      <c r="F145" s="231" t="s">
        <v>445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143</v>
      </c>
      <c r="AU145" s="14" t="s">
        <v>83</v>
      </c>
    </row>
    <row r="146" s="2" customFormat="1" ht="24.15" customHeight="1">
      <c r="A146" s="35"/>
      <c r="B146" s="36"/>
      <c r="C146" s="235" t="s">
        <v>180</v>
      </c>
      <c r="D146" s="235" t="s">
        <v>145</v>
      </c>
      <c r="E146" s="236" t="s">
        <v>320</v>
      </c>
      <c r="F146" s="237" t="s">
        <v>321</v>
      </c>
      <c r="G146" s="238" t="s">
        <v>154</v>
      </c>
      <c r="H146" s="239">
        <v>1</v>
      </c>
      <c r="I146" s="240"/>
      <c r="J146" s="241">
        <f>ROUND(I146*H146,0)</f>
        <v>0</v>
      </c>
      <c r="K146" s="242"/>
      <c r="L146" s="243"/>
      <c r="M146" s="244" t="s">
        <v>1</v>
      </c>
      <c r="N146" s="245" t="s">
        <v>39</v>
      </c>
      <c r="O146" s="88"/>
      <c r="P146" s="226">
        <f>O146*H146</f>
        <v>0</v>
      </c>
      <c r="Q146" s="226">
        <v>6.9999999999999994E-05</v>
      </c>
      <c r="R146" s="226">
        <f>Q146*H146</f>
        <v>6.9999999999999994E-05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148</v>
      </c>
      <c r="AT146" s="228" t="s">
        <v>145</v>
      </c>
      <c r="AU146" s="228" t="s">
        <v>83</v>
      </c>
      <c r="AY146" s="14" t="s">
        <v>134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</v>
      </c>
      <c r="BK146" s="229">
        <f>ROUND(I146*H146,0)</f>
        <v>0</v>
      </c>
      <c r="BL146" s="14" t="s">
        <v>141</v>
      </c>
      <c r="BM146" s="228" t="s">
        <v>446</v>
      </c>
    </row>
    <row r="147" s="2" customFormat="1">
      <c r="A147" s="35"/>
      <c r="B147" s="36"/>
      <c r="C147" s="37"/>
      <c r="D147" s="230" t="s">
        <v>143</v>
      </c>
      <c r="E147" s="37"/>
      <c r="F147" s="231" t="s">
        <v>447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143</v>
      </c>
      <c r="AU147" s="14" t="s">
        <v>83</v>
      </c>
    </row>
    <row r="148" s="2" customFormat="1" ht="24.15" customHeight="1">
      <c r="A148" s="35"/>
      <c r="B148" s="36"/>
      <c r="C148" s="235" t="s">
        <v>185</v>
      </c>
      <c r="D148" s="235" t="s">
        <v>145</v>
      </c>
      <c r="E148" s="236" t="s">
        <v>448</v>
      </c>
      <c r="F148" s="237" t="s">
        <v>449</v>
      </c>
      <c r="G148" s="238" t="s">
        <v>154</v>
      </c>
      <c r="H148" s="239">
        <v>3</v>
      </c>
      <c r="I148" s="240"/>
      <c r="J148" s="241">
        <f>ROUND(I148*H148,0)</f>
        <v>0</v>
      </c>
      <c r="K148" s="242"/>
      <c r="L148" s="243"/>
      <c r="M148" s="244" t="s">
        <v>1</v>
      </c>
      <c r="N148" s="245" t="s">
        <v>39</v>
      </c>
      <c r="O148" s="88"/>
      <c r="P148" s="226">
        <f>O148*H148</f>
        <v>0</v>
      </c>
      <c r="Q148" s="226">
        <v>0.00010000000000000001</v>
      </c>
      <c r="R148" s="226">
        <f>Q148*H148</f>
        <v>0.00030000000000000003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148</v>
      </c>
      <c r="AT148" s="228" t="s">
        <v>145</v>
      </c>
      <c r="AU148" s="228" t="s">
        <v>83</v>
      </c>
      <c r="AY148" s="14" t="s">
        <v>134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</v>
      </c>
      <c r="BK148" s="229">
        <f>ROUND(I148*H148,0)</f>
        <v>0</v>
      </c>
      <c r="BL148" s="14" t="s">
        <v>141</v>
      </c>
      <c r="BM148" s="228" t="s">
        <v>450</v>
      </c>
    </row>
    <row r="149" s="2" customFormat="1">
      <c r="A149" s="35"/>
      <c r="B149" s="36"/>
      <c r="C149" s="37"/>
      <c r="D149" s="230" t="s">
        <v>143</v>
      </c>
      <c r="E149" s="37"/>
      <c r="F149" s="231" t="s">
        <v>451</v>
      </c>
      <c r="G149" s="37"/>
      <c r="H149" s="37"/>
      <c r="I149" s="232"/>
      <c r="J149" s="37"/>
      <c r="K149" s="37"/>
      <c r="L149" s="41"/>
      <c r="M149" s="233"/>
      <c r="N149" s="23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143</v>
      </c>
      <c r="AU149" s="14" t="s">
        <v>83</v>
      </c>
    </row>
    <row r="150" s="2" customFormat="1" ht="37.8" customHeight="1">
      <c r="A150" s="35"/>
      <c r="B150" s="36"/>
      <c r="C150" s="216" t="s">
        <v>189</v>
      </c>
      <c r="D150" s="216" t="s">
        <v>137</v>
      </c>
      <c r="E150" s="217" t="s">
        <v>211</v>
      </c>
      <c r="F150" s="218" t="s">
        <v>212</v>
      </c>
      <c r="G150" s="219" t="s">
        <v>154</v>
      </c>
      <c r="H150" s="220">
        <v>11</v>
      </c>
      <c r="I150" s="221"/>
      <c r="J150" s="222">
        <f>ROUND(I150*H150,0)</f>
        <v>0</v>
      </c>
      <c r="K150" s="223"/>
      <c r="L150" s="41"/>
      <c r="M150" s="224" t="s">
        <v>1</v>
      </c>
      <c r="N150" s="225" t="s">
        <v>39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141</v>
      </c>
      <c r="AT150" s="228" t="s">
        <v>137</v>
      </c>
      <c r="AU150" s="228" t="s">
        <v>83</v>
      </c>
      <c r="AY150" s="14" t="s">
        <v>134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</v>
      </c>
      <c r="BK150" s="229">
        <f>ROUND(I150*H150,0)</f>
        <v>0</v>
      </c>
      <c r="BL150" s="14" t="s">
        <v>141</v>
      </c>
      <c r="BM150" s="228" t="s">
        <v>452</v>
      </c>
    </row>
    <row r="151" s="2" customFormat="1">
      <c r="A151" s="35"/>
      <c r="B151" s="36"/>
      <c r="C151" s="37"/>
      <c r="D151" s="230" t="s">
        <v>143</v>
      </c>
      <c r="E151" s="37"/>
      <c r="F151" s="231" t="s">
        <v>453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143</v>
      </c>
      <c r="AU151" s="14" t="s">
        <v>83</v>
      </c>
    </row>
    <row r="152" s="2" customFormat="1" ht="21.75" customHeight="1">
      <c r="A152" s="35"/>
      <c r="B152" s="36"/>
      <c r="C152" s="216" t="s">
        <v>193</v>
      </c>
      <c r="D152" s="216" t="s">
        <v>137</v>
      </c>
      <c r="E152" s="217" t="s">
        <v>454</v>
      </c>
      <c r="F152" s="218" t="s">
        <v>455</v>
      </c>
      <c r="G152" s="219" t="s">
        <v>154</v>
      </c>
      <c r="H152" s="220">
        <v>6</v>
      </c>
      <c r="I152" s="221"/>
      <c r="J152" s="222">
        <f>ROUND(I152*H152,0)</f>
        <v>0</v>
      </c>
      <c r="K152" s="223"/>
      <c r="L152" s="41"/>
      <c r="M152" s="224" t="s">
        <v>1</v>
      </c>
      <c r="N152" s="225" t="s">
        <v>39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141</v>
      </c>
      <c r="AT152" s="228" t="s">
        <v>137</v>
      </c>
      <c r="AU152" s="228" t="s">
        <v>83</v>
      </c>
      <c r="AY152" s="14" t="s">
        <v>134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</v>
      </c>
      <c r="BK152" s="229">
        <f>ROUND(I152*H152,0)</f>
        <v>0</v>
      </c>
      <c r="BL152" s="14" t="s">
        <v>141</v>
      </c>
      <c r="BM152" s="228" t="s">
        <v>456</v>
      </c>
    </row>
    <row r="153" s="2" customFormat="1">
      <c r="A153" s="35"/>
      <c r="B153" s="36"/>
      <c r="C153" s="37"/>
      <c r="D153" s="230" t="s">
        <v>143</v>
      </c>
      <c r="E153" s="37"/>
      <c r="F153" s="231" t="s">
        <v>457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143</v>
      </c>
      <c r="AU153" s="14" t="s">
        <v>83</v>
      </c>
    </row>
    <row r="154" s="2" customFormat="1" ht="24.15" customHeight="1">
      <c r="A154" s="35"/>
      <c r="B154" s="36"/>
      <c r="C154" s="235" t="s">
        <v>198</v>
      </c>
      <c r="D154" s="235" t="s">
        <v>145</v>
      </c>
      <c r="E154" s="236" t="s">
        <v>458</v>
      </c>
      <c r="F154" s="237" t="s">
        <v>459</v>
      </c>
      <c r="G154" s="238" t="s">
        <v>154</v>
      </c>
      <c r="H154" s="239">
        <v>1</v>
      </c>
      <c r="I154" s="240"/>
      <c r="J154" s="241">
        <f>ROUND(I154*H154,0)</f>
        <v>0</v>
      </c>
      <c r="K154" s="242"/>
      <c r="L154" s="243"/>
      <c r="M154" s="244" t="s">
        <v>1</v>
      </c>
      <c r="N154" s="245" t="s">
        <v>39</v>
      </c>
      <c r="O154" s="88"/>
      <c r="P154" s="226">
        <f>O154*H154</f>
        <v>0</v>
      </c>
      <c r="Q154" s="226">
        <v>0.00012999999999999999</v>
      </c>
      <c r="R154" s="226">
        <f>Q154*H154</f>
        <v>0.00012999999999999999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148</v>
      </c>
      <c r="AT154" s="228" t="s">
        <v>145</v>
      </c>
      <c r="AU154" s="228" t="s">
        <v>83</v>
      </c>
      <c r="AY154" s="14" t="s">
        <v>134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</v>
      </c>
      <c r="BK154" s="229">
        <f>ROUND(I154*H154,0)</f>
        <v>0</v>
      </c>
      <c r="BL154" s="14" t="s">
        <v>141</v>
      </c>
      <c r="BM154" s="228" t="s">
        <v>460</v>
      </c>
    </row>
    <row r="155" s="2" customFormat="1">
      <c r="A155" s="35"/>
      <c r="B155" s="36"/>
      <c r="C155" s="37"/>
      <c r="D155" s="230" t="s">
        <v>143</v>
      </c>
      <c r="E155" s="37"/>
      <c r="F155" s="231" t="s">
        <v>461</v>
      </c>
      <c r="G155" s="37"/>
      <c r="H155" s="37"/>
      <c r="I155" s="232"/>
      <c r="J155" s="37"/>
      <c r="K155" s="37"/>
      <c r="L155" s="41"/>
      <c r="M155" s="233"/>
      <c r="N155" s="23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143</v>
      </c>
      <c r="AU155" s="14" t="s">
        <v>83</v>
      </c>
    </row>
    <row r="156" s="2" customFormat="1" ht="24.15" customHeight="1">
      <c r="A156" s="35"/>
      <c r="B156" s="36"/>
      <c r="C156" s="235" t="s">
        <v>203</v>
      </c>
      <c r="D156" s="235" t="s">
        <v>145</v>
      </c>
      <c r="E156" s="236" t="s">
        <v>462</v>
      </c>
      <c r="F156" s="237" t="s">
        <v>463</v>
      </c>
      <c r="G156" s="238" t="s">
        <v>154</v>
      </c>
      <c r="H156" s="239">
        <v>1</v>
      </c>
      <c r="I156" s="240"/>
      <c r="J156" s="241">
        <f>ROUND(I156*H156,0)</f>
        <v>0</v>
      </c>
      <c r="K156" s="242"/>
      <c r="L156" s="243"/>
      <c r="M156" s="244" t="s">
        <v>1</v>
      </c>
      <c r="N156" s="245" t="s">
        <v>39</v>
      </c>
      <c r="O156" s="88"/>
      <c r="P156" s="226">
        <f>O156*H156</f>
        <v>0</v>
      </c>
      <c r="Q156" s="226">
        <v>0.00021000000000000001</v>
      </c>
      <c r="R156" s="226">
        <f>Q156*H156</f>
        <v>0.00021000000000000001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148</v>
      </c>
      <c r="AT156" s="228" t="s">
        <v>145</v>
      </c>
      <c r="AU156" s="228" t="s">
        <v>83</v>
      </c>
      <c r="AY156" s="14" t="s">
        <v>134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</v>
      </c>
      <c r="BK156" s="229">
        <f>ROUND(I156*H156,0)</f>
        <v>0</v>
      </c>
      <c r="BL156" s="14" t="s">
        <v>141</v>
      </c>
      <c r="BM156" s="228" t="s">
        <v>464</v>
      </c>
    </row>
    <row r="157" s="2" customFormat="1">
      <c r="A157" s="35"/>
      <c r="B157" s="36"/>
      <c r="C157" s="37"/>
      <c r="D157" s="230" t="s">
        <v>143</v>
      </c>
      <c r="E157" s="37"/>
      <c r="F157" s="231" t="s">
        <v>465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143</v>
      </c>
      <c r="AU157" s="14" t="s">
        <v>83</v>
      </c>
    </row>
    <row r="158" s="2" customFormat="1" ht="24.15" customHeight="1">
      <c r="A158" s="35"/>
      <c r="B158" s="36"/>
      <c r="C158" s="235" t="s">
        <v>9</v>
      </c>
      <c r="D158" s="235" t="s">
        <v>145</v>
      </c>
      <c r="E158" s="236" t="s">
        <v>466</v>
      </c>
      <c r="F158" s="237" t="s">
        <v>467</v>
      </c>
      <c r="G158" s="238" t="s">
        <v>154</v>
      </c>
      <c r="H158" s="239">
        <v>1</v>
      </c>
      <c r="I158" s="240"/>
      <c r="J158" s="241">
        <f>ROUND(I158*H158,0)</f>
        <v>0</v>
      </c>
      <c r="K158" s="242"/>
      <c r="L158" s="243"/>
      <c r="M158" s="244" t="s">
        <v>1</v>
      </c>
      <c r="N158" s="245" t="s">
        <v>39</v>
      </c>
      <c r="O158" s="88"/>
      <c r="P158" s="226">
        <f>O158*H158</f>
        <v>0</v>
      </c>
      <c r="Q158" s="226">
        <v>0.00012999999999999999</v>
      </c>
      <c r="R158" s="226">
        <f>Q158*H158</f>
        <v>0.00012999999999999999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148</v>
      </c>
      <c r="AT158" s="228" t="s">
        <v>145</v>
      </c>
      <c r="AU158" s="228" t="s">
        <v>83</v>
      </c>
      <c r="AY158" s="14" t="s">
        <v>134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</v>
      </c>
      <c r="BK158" s="229">
        <f>ROUND(I158*H158,0)</f>
        <v>0</v>
      </c>
      <c r="BL158" s="14" t="s">
        <v>141</v>
      </c>
      <c r="BM158" s="228" t="s">
        <v>468</v>
      </c>
    </row>
    <row r="159" s="2" customFormat="1">
      <c r="A159" s="35"/>
      <c r="B159" s="36"/>
      <c r="C159" s="37"/>
      <c r="D159" s="230" t="s">
        <v>143</v>
      </c>
      <c r="E159" s="37"/>
      <c r="F159" s="231" t="s">
        <v>469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143</v>
      </c>
      <c r="AU159" s="14" t="s">
        <v>83</v>
      </c>
    </row>
    <row r="160" s="2" customFormat="1" ht="24.15" customHeight="1">
      <c r="A160" s="35"/>
      <c r="B160" s="36"/>
      <c r="C160" s="235" t="s">
        <v>141</v>
      </c>
      <c r="D160" s="235" t="s">
        <v>145</v>
      </c>
      <c r="E160" s="236" t="s">
        <v>470</v>
      </c>
      <c r="F160" s="237" t="s">
        <v>471</v>
      </c>
      <c r="G160" s="238" t="s">
        <v>154</v>
      </c>
      <c r="H160" s="239">
        <v>1</v>
      </c>
      <c r="I160" s="240"/>
      <c r="J160" s="241">
        <f>ROUND(I160*H160,0)</f>
        <v>0</v>
      </c>
      <c r="K160" s="242"/>
      <c r="L160" s="243"/>
      <c r="M160" s="244" t="s">
        <v>1</v>
      </c>
      <c r="N160" s="245" t="s">
        <v>39</v>
      </c>
      <c r="O160" s="88"/>
      <c r="P160" s="226">
        <f>O160*H160</f>
        <v>0</v>
      </c>
      <c r="Q160" s="226">
        <v>0.00012</v>
      </c>
      <c r="R160" s="226">
        <f>Q160*H160</f>
        <v>0.00012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148</v>
      </c>
      <c r="AT160" s="228" t="s">
        <v>145</v>
      </c>
      <c r="AU160" s="228" t="s">
        <v>83</v>
      </c>
      <c r="AY160" s="14" t="s">
        <v>134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</v>
      </c>
      <c r="BK160" s="229">
        <f>ROUND(I160*H160,0)</f>
        <v>0</v>
      </c>
      <c r="BL160" s="14" t="s">
        <v>141</v>
      </c>
      <c r="BM160" s="228" t="s">
        <v>472</v>
      </c>
    </row>
    <row r="161" s="2" customFormat="1">
      <c r="A161" s="35"/>
      <c r="B161" s="36"/>
      <c r="C161" s="37"/>
      <c r="D161" s="230" t="s">
        <v>143</v>
      </c>
      <c r="E161" s="37"/>
      <c r="F161" s="231" t="s">
        <v>473</v>
      </c>
      <c r="G161" s="37"/>
      <c r="H161" s="37"/>
      <c r="I161" s="232"/>
      <c r="J161" s="37"/>
      <c r="K161" s="37"/>
      <c r="L161" s="41"/>
      <c r="M161" s="233"/>
      <c r="N161" s="23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143</v>
      </c>
      <c r="AU161" s="14" t="s">
        <v>83</v>
      </c>
    </row>
    <row r="162" s="2" customFormat="1" ht="44.25" customHeight="1">
      <c r="A162" s="35"/>
      <c r="B162" s="36"/>
      <c r="C162" s="216" t="s">
        <v>215</v>
      </c>
      <c r="D162" s="216" t="s">
        <v>137</v>
      </c>
      <c r="E162" s="217" t="s">
        <v>474</v>
      </c>
      <c r="F162" s="218" t="s">
        <v>475</v>
      </c>
      <c r="G162" s="219" t="s">
        <v>154</v>
      </c>
      <c r="H162" s="220">
        <v>15</v>
      </c>
      <c r="I162" s="221"/>
      <c r="J162" s="222">
        <f>ROUND(I162*H162,0)</f>
        <v>0</v>
      </c>
      <c r="K162" s="223"/>
      <c r="L162" s="41"/>
      <c r="M162" s="224" t="s">
        <v>1</v>
      </c>
      <c r="N162" s="225" t="s">
        <v>39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0.001</v>
      </c>
      <c r="T162" s="227">
        <f>S162*H162</f>
        <v>0.014999999999999999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141</v>
      </c>
      <c r="AT162" s="228" t="s">
        <v>137</v>
      </c>
      <c r="AU162" s="228" t="s">
        <v>83</v>
      </c>
      <c r="AY162" s="14" t="s">
        <v>134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</v>
      </c>
      <c r="BK162" s="229">
        <f>ROUND(I162*H162,0)</f>
        <v>0</v>
      </c>
      <c r="BL162" s="14" t="s">
        <v>141</v>
      </c>
      <c r="BM162" s="228" t="s">
        <v>476</v>
      </c>
    </row>
    <row r="163" s="2" customFormat="1">
      <c r="A163" s="35"/>
      <c r="B163" s="36"/>
      <c r="C163" s="37"/>
      <c r="D163" s="230" t="s">
        <v>143</v>
      </c>
      <c r="E163" s="37"/>
      <c r="F163" s="231" t="s">
        <v>477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143</v>
      </c>
      <c r="AU163" s="14" t="s">
        <v>83</v>
      </c>
    </row>
    <row r="164" s="2" customFormat="1" ht="37.8" customHeight="1">
      <c r="A164" s="35"/>
      <c r="B164" s="36"/>
      <c r="C164" s="216" t="s">
        <v>221</v>
      </c>
      <c r="D164" s="216" t="s">
        <v>137</v>
      </c>
      <c r="E164" s="217" t="s">
        <v>336</v>
      </c>
      <c r="F164" s="218" t="s">
        <v>337</v>
      </c>
      <c r="G164" s="219" t="s">
        <v>154</v>
      </c>
      <c r="H164" s="220">
        <v>16</v>
      </c>
      <c r="I164" s="221"/>
      <c r="J164" s="222">
        <f>ROUND(I164*H164,0)</f>
        <v>0</v>
      </c>
      <c r="K164" s="223"/>
      <c r="L164" s="41"/>
      <c r="M164" s="224" t="s">
        <v>1</v>
      </c>
      <c r="N164" s="225" t="s">
        <v>39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141</v>
      </c>
      <c r="AT164" s="228" t="s">
        <v>137</v>
      </c>
      <c r="AU164" s="228" t="s">
        <v>83</v>
      </c>
      <c r="AY164" s="14" t="s">
        <v>134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</v>
      </c>
      <c r="BK164" s="229">
        <f>ROUND(I164*H164,0)</f>
        <v>0</v>
      </c>
      <c r="BL164" s="14" t="s">
        <v>141</v>
      </c>
      <c r="BM164" s="228" t="s">
        <v>478</v>
      </c>
    </row>
    <row r="165" s="2" customFormat="1">
      <c r="A165" s="35"/>
      <c r="B165" s="36"/>
      <c r="C165" s="37"/>
      <c r="D165" s="230" t="s">
        <v>143</v>
      </c>
      <c r="E165" s="37"/>
      <c r="F165" s="231" t="s">
        <v>479</v>
      </c>
      <c r="G165" s="37"/>
      <c r="H165" s="37"/>
      <c r="I165" s="232"/>
      <c r="J165" s="37"/>
      <c r="K165" s="37"/>
      <c r="L165" s="41"/>
      <c r="M165" s="233"/>
      <c r="N165" s="23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143</v>
      </c>
      <c r="AU165" s="14" t="s">
        <v>83</v>
      </c>
    </row>
    <row r="166" s="2" customFormat="1" ht="24.15" customHeight="1">
      <c r="A166" s="35"/>
      <c r="B166" s="36"/>
      <c r="C166" s="235" t="s">
        <v>230</v>
      </c>
      <c r="D166" s="235" t="s">
        <v>145</v>
      </c>
      <c r="E166" s="236" t="s">
        <v>339</v>
      </c>
      <c r="F166" s="237" t="s">
        <v>480</v>
      </c>
      <c r="G166" s="238" t="s">
        <v>154</v>
      </c>
      <c r="H166" s="239">
        <v>15</v>
      </c>
      <c r="I166" s="240"/>
      <c r="J166" s="241">
        <f>ROUND(I166*H166,0)</f>
        <v>0</v>
      </c>
      <c r="K166" s="242"/>
      <c r="L166" s="243"/>
      <c r="M166" s="244" t="s">
        <v>1</v>
      </c>
      <c r="N166" s="245" t="s">
        <v>39</v>
      </c>
      <c r="O166" s="88"/>
      <c r="P166" s="226">
        <f>O166*H166</f>
        <v>0</v>
      </c>
      <c r="Q166" s="226">
        <v>0.0012999999999999999</v>
      </c>
      <c r="R166" s="226">
        <f>Q166*H166</f>
        <v>0.0195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148</v>
      </c>
      <c r="AT166" s="228" t="s">
        <v>145</v>
      </c>
      <c r="AU166" s="228" t="s">
        <v>83</v>
      </c>
      <c r="AY166" s="14" t="s">
        <v>134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</v>
      </c>
      <c r="BK166" s="229">
        <f>ROUND(I166*H166,0)</f>
        <v>0</v>
      </c>
      <c r="BL166" s="14" t="s">
        <v>141</v>
      </c>
      <c r="BM166" s="228" t="s">
        <v>481</v>
      </c>
    </row>
    <row r="167" s="2" customFormat="1">
      <c r="A167" s="35"/>
      <c r="B167" s="36"/>
      <c r="C167" s="37"/>
      <c r="D167" s="230" t="s">
        <v>143</v>
      </c>
      <c r="E167" s="37"/>
      <c r="F167" s="231" t="s">
        <v>477</v>
      </c>
      <c r="G167" s="37"/>
      <c r="H167" s="37"/>
      <c r="I167" s="232"/>
      <c r="J167" s="37"/>
      <c r="K167" s="37"/>
      <c r="L167" s="41"/>
      <c r="M167" s="233"/>
      <c r="N167" s="23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143</v>
      </c>
      <c r="AU167" s="14" t="s">
        <v>83</v>
      </c>
    </row>
    <row r="168" s="2" customFormat="1" ht="24.15" customHeight="1">
      <c r="A168" s="35"/>
      <c r="B168" s="36"/>
      <c r="C168" s="216" t="s">
        <v>235</v>
      </c>
      <c r="D168" s="216" t="s">
        <v>137</v>
      </c>
      <c r="E168" s="217" t="s">
        <v>482</v>
      </c>
      <c r="F168" s="218" t="s">
        <v>483</v>
      </c>
      <c r="G168" s="219" t="s">
        <v>154</v>
      </c>
      <c r="H168" s="220">
        <v>2</v>
      </c>
      <c r="I168" s="221"/>
      <c r="J168" s="222">
        <f>ROUND(I168*H168,0)</f>
        <v>0</v>
      </c>
      <c r="K168" s="223"/>
      <c r="L168" s="41"/>
      <c r="M168" s="224" t="s">
        <v>1</v>
      </c>
      <c r="N168" s="225" t="s">
        <v>39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141</v>
      </c>
      <c r="AT168" s="228" t="s">
        <v>137</v>
      </c>
      <c r="AU168" s="228" t="s">
        <v>83</v>
      </c>
      <c r="AY168" s="14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</v>
      </c>
      <c r="BK168" s="229">
        <f>ROUND(I168*H168,0)</f>
        <v>0</v>
      </c>
      <c r="BL168" s="14" t="s">
        <v>141</v>
      </c>
      <c r="BM168" s="228" t="s">
        <v>484</v>
      </c>
    </row>
    <row r="169" s="2" customFormat="1">
      <c r="A169" s="35"/>
      <c r="B169" s="36"/>
      <c r="C169" s="37"/>
      <c r="D169" s="230" t="s">
        <v>143</v>
      </c>
      <c r="E169" s="37"/>
      <c r="F169" s="231" t="s">
        <v>485</v>
      </c>
      <c r="G169" s="37"/>
      <c r="H169" s="37"/>
      <c r="I169" s="232"/>
      <c r="J169" s="37"/>
      <c r="K169" s="37"/>
      <c r="L169" s="41"/>
      <c r="M169" s="233"/>
      <c r="N169" s="23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143</v>
      </c>
      <c r="AU169" s="14" t="s">
        <v>83</v>
      </c>
    </row>
    <row r="170" s="2" customFormat="1" ht="16.5" customHeight="1">
      <c r="A170" s="35"/>
      <c r="B170" s="36"/>
      <c r="C170" s="235" t="s">
        <v>7</v>
      </c>
      <c r="D170" s="235" t="s">
        <v>145</v>
      </c>
      <c r="E170" s="236" t="s">
        <v>486</v>
      </c>
      <c r="F170" s="237" t="s">
        <v>487</v>
      </c>
      <c r="G170" s="238" t="s">
        <v>154</v>
      </c>
      <c r="H170" s="239">
        <v>2</v>
      </c>
      <c r="I170" s="240"/>
      <c r="J170" s="241">
        <f>ROUND(I170*H170,0)</f>
        <v>0</v>
      </c>
      <c r="K170" s="242"/>
      <c r="L170" s="243"/>
      <c r="M170" s="244" t="s">
        <v>1</v>
      </c>
      <c r="N170" s="245" t="s">
        <v>39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148</v>
      </c>
      <c r="AT170" s="228" t="s">
        <v>145</v>
      </c>
      <c r="AU170" s="228" t="s">
        <v>83</v>
      </c>
      <c r="AY170" s="14" t="s">
        <v>134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</v>
      </c>
      <c r="BK170" s="229">
        <f>ROUND(I170*H170,0)</f>
        <v>0</v>
      </c>
      <c r="BL170" s="14" t="s">
        <v>141</v>
      </c>
      <c r="BM170" s="228" t="s">
        <v>488</v>
      </c>
    </row>
    <row r="171" s="2" customFormat="1">
      <c r="A171" s="35"/>
      <c r="B171" s="36"/>
      <c r="C171" s="37"/>
      <c r="D171" s="230" t="s">
        <v>143</v>
      </c>
      <c r="E171" s="37"/>
      <c r="F171" s="231" t="s">
        <v>485</v>
      </c>
      <c r="G171" s="37"/>
      <c r="H171" s="37"/>
      <c r="I171" s="232"/>
      <c r="J171" s="37"/>
      <c r="K171" s="37"/>
      <c r="L171" s="41"/>
      <c r="M171" s="233"/>
      <c r="N171" s="234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143</v>
      </c>
      <c r="AU171" s="14" t="s">
        <v>83</v>
      </c>
    </row>
    <row r="172" s="2" customFormat="1" ht="24.15" customHeight="1">
      <c r="A172" s="35"/>
      <c r="B172" s="36"/>
      <c r="C172" s="216" t="s">
        <v>244</v>
      </c>
      <c r="D172" s="216" t="s">
        <v>137</v>
      </c>
      <c r="E172" s="217" t="s">
        <v>489</v>
      </c>
      <c r="F172" s="218" t="s">
        <v>490</v>
      </c>
      <c r="G172" s="219" t="s">
        <v>154</v>
      </c>
      <c r="H172" s="220">
        <v>1</v>
      </c>
      <c r="I172" s="221"/>
      <c r="J172" s="222">
        <f>ROUND(I172*H172,0)</f>
        <v>0</v>
      </c>
      <c r="K172" s="223"/>
      <c r="L172" s="41"/>
      <c r="M172" s="224" t="s">
        <v>1</v>
      </c>
      <c r="N172" s="225" t="s">
        <v>39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141</v>
      </c>
      <c r="AT172" s="228" t="s">
        <v>137</v>
      </c>
      <c r="AU172" s="228" t="s">
        <v>83</v>
      </c>
      <c r="AY172" s="14" t="s">
        <v>134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</v>
      </c>
      <c r="BK172" s="229">
        <f>ROUND(I172*H172,0)</f>
        <v>0</v>
      </c>
      <c r="BL172" s="14" t="s">
        <v>141</v>
      </c>
      <c r="BM172" s="228" t="s">
        <v>491</v>
      </c>
    </row>
    <row r="173" s="2" customFormat="1">
      <c r="A173" s="35"/>
      <c r="B173" s="36"/>
      <c r="C173" s="37"/>
      <c r="D173" s="230" t="s">
        <v>143</v>
      </c>
      <c r="E173" s="37"/>
      <c r="F173" s="231" t="s">
        <v>492</v>
      </c>
      <c r="G173" s="37"/>
      <c r="H173" s="37"/>
      <c r="I173" s="232"/>
      <c r="J173" s="37"/>
      <c r="K173" s="37"/>
      <c r="L173" s="41"/>
      <c r="M173" s="233"/>
      <c r="N173" s="23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143</v>
      </c>
      <c r="AU173" s="14" t="s">
        <v>83</v>
      </c>
    </row>
    <row r="174" s="2" customFormat="1" ht="24.15" customHeight="1">
      <c r="A174" s="35"/>
      <c r="B174" s="36"/>
      <c r="C174" s="216" t="s">
        <v>249</v>
      </c>
      <c r="D174" s="216" t="s">
        <v>137</v>
      </c>
      <c r="E174" s="217" t="s">
        <v>342</v>
      </c>
      <c r="F174" s="218" t="s">
        <v>343</v>
      </c>
      <c r="G174" s="219" t="s">
        <v>154</v>
      </c>
      <c r="H174" s="220">
        <v>1</v>
      </c>
      <c r="I174" s="221"/>
      <c r="J174" s="222">
        <f>ROUND(I174*H174,0)</f>
        <v>0</v>
      </c>
      <c r="K174" s="223"/>
      <c r="L174" s="41"/>
      <c r="M174" s="224" t="s">
        <v>1</v>
      </c>
      <c r="N174" s="225" t="s">
        <v>39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141</v>
      </c>
      <c r="AT174" s="228" t="s">
        <v>137</v>
      </c>
      <c r="AU174" s="228" t="s">
        <v>83</v>
      </c>
      <c r="AY174" s="14" t="s">
        <v>134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</v>
      </c>
      <c r="BK174" s="229">
        <f>ROUND(I174*H174,0)</f>
        <v>0</v>
      </c>
      <c r="BL174" s="14" t="s">
        <v>141</v>
      </c>
      <c r="BM174" s="228" t="s">
        <v>493</v>
      </c>
    </row>
    <row r="175" s="2" customFormat="1">
      <c r="A175" s="35"/>
      <c r="B175" s="36"/>
      <c r="C175" s="37"/>
      <c r="D175" s="230" t="s">
        <v>143</v>
      </c>
      <c r="E175" s="37"/>
      <c r="F175" s="231" t="s">
        <v>494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143</v>
      </c>
      <c r="AU175" s="14" t="s">
        <v>83</v>
      </c>
    </row>
    <row r="176" s="2" customFormat="1" ht="24.15" customHeight="1">
      <c r="A176" s="35"/>
      <c r="B176" s="36"/>
      <c r="C176" s="216" t="s">
        <v>254</v>
      </c>
      <c r="D176" s="216" t="s">
        <v>137</v>
      </c>
      <c r="E176" s="217" t="s">
        <v>216</v>
      </c>
      <c r="F176" s="218" t="s">
        <v>217</v>
      </c>
      <c r="G176" s="219" t="s">
        <v>154</v>
      </c>
      <c r="H176" s="220">
        <v>18</v>
      </c>
      <c r="I176" s="221"/>
      <c r="J176" s="222">
        <f>ROUND(I176*H176,0)</f>
        <v>0</v>
      </c>
      <c r="K176" s="223"/>
      <c r="L176" s="41"/>
      <c r="M176" s="224" t="s">
        <v>1</v>
      </c>
      <c r="N176" s="225" t="s">
        <v>39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218</v>
      </c>
      <c r="AT176" s="228" t="s">
        <v>137</v>
      </c>
      <c r="AU176" s="228" t="s">
        <v>83</v>
      </c>
      <c r="AY176" s="14" t="s">
        <v>134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</v>
      </c>
      <c r="BK176" s="229">
        <f>ROUND(I176*H176,0)</f>
        <v>0</v>
      </c>
      <c r="BL176" s="14" t="s">
        <v>218</v>
      </c>
      <c r="BM176" s="228" t="s">
        <v>495</v>
      </c>
    </row>
    <row r="177" s="2" customFormat="1">
      <c r="A177" s="35"/>
      <c r="B177" s="36"/>
      <c r="C177" s="37"/>
      <c r="D177" s="230" t="s">
        <v>143</v>
      </c>
      <c r="E177" s="37"/>
      <c r="F177" s="231" t="s">
        <v>496</v>
      </c>
      <c r="G177" s="37"/>
      <c r="H177" s="37"/>
      <c r="I177" s="232"/>
      <c r="J177" s="37"/>
      <c r="K177" s="37"/>
      <c r="L177" s="41"/>
      <c r="M177" s="233"/>
      <c r="N177" s="23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143</v>
      </c>
      <c r="AU177" s="14" t="s">
        <v>83</v>
      </c>
    </row>
    <row r="178" s="2" customFormat="1" ht="16.5" customHeight="1">
      <c r="A178" s="35"/>
      <c r="B178" s="36"/>
      <c r="C178" s="235" t="s">
        <v>260</v>
      </c>
      <c r="D178" s="235" t="s">
        <v>145</v>
      </c>
      <c r="E178" s="236" t="s">
        <v>222</v>
      </c>
      <c r="F178" s="237" t="s">
        <v>223</v>
      </c>
      <c r="G178" s="238" t="s">
        <v>154</v>
      </c>
      <c r="H178" s="239">
        <v>18</v>
      </c>
      <c r="I178" s="240"/>
      <c r="J178" s="241">
        <f>ROUND(I178*H178,0)</f>
        <v>0</v>
      </c>
      <c r="K178" s="242"/>
      <c r="L178" s="243"/>
      <c r="M178" s="244" t="s">
        <v>1</v>
      </c>
      <c r="N178" s="245" t="s">
        <v>39</v>
      </c>
      <c r="O178" s="88"/>
      <c r="P178" s="226">
        <f>O178*H178</f>
        <v>0</v>
      </c>
      <c r="Q178" s="226">
        <v>0.00018000000000000001</v>
      </c>
      <c r="R178" s="226">
        <f>Q178*H178</f>
        <v>0.0032400000000000003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224</v>
      </c>
      <c r="AT178" s="228" t="s">
        <v>145</v>
      </c>
      <c r="AU178" s="228" t="s">
        <v>83</v>
      </c>
      <c r="AY178" s="14" t="s">
        <v>134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</v>
      </c>
      <c r="BK178" s="229">
        <f>ROUND(I178*H178,0)</f>
        <v>0</v>
      </c>
      <c r="BL178" s="14" t="s">
        <v>218</v>
      </c>
      <c r="BM178" s="228" t="s">
        <v>497</v>
      </c>
    </row>
    <row r="179" s="2" customFormat="1">
      <c r="A179" s="35"/>
      <c r="B179" s="36"/>
      <c r="C179" s="37"/>
      <c r="D179" s="230" t="s">
        <v>143</v>
      </c>
      <c r="E179" s="37"/>
      <c r="F179" s="231" t="s">
        <v>498</v>
      </c>
      <c r="G179" s="37"/>
      <c r="H179" s="37"/>
      <c r="I179" s="232"/>
      <c r="J179" s="37"/>
      <c r="K179" s="37"/>
      <c r="L179" s="41"/>
      <c r="M179" s="233"/>
      <c r="N179" s="234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143</v>
      </c>
      <c r="AU179" s="14" t="s">
        <v>83</v>
      </c>
    </row>
    <row r="180" s="2" customFormat="1" ht="24.15" customHeight="1">
      <c r="A180" s="35"/>
      <c r="B180" s="36"/>
      <c r="C180" s="216" t="s">
        <v>266</v>
      </c>
      <c r="D180" s="216" t="s">
        <v>137</v>
      </c>
      <c r="E180" s="217" t="s">
        <v>499</v>
      </c>
      <c r="F180" s="218" t="s">
        <v>500</v>
      </c>
      <c r="G180" s="219" t="s">
        <v>154</v>
      </c>
      <c r="H180" s="220">
        <v>10</v>
      </c>
      <c r="I180" s="221"/>
      <c r="J180" s="222">
        <f>ROUND(I180*H180,0)</f>
        <v>0</v>
      </c>
      <c r="K180" s="223"/>
      <c r="L180" s="41"/>
      <c r="M180" s="224" t="s">
        <v>1</v>
      </c>
      <c r="N180" s="225" t="s">
        <v>39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141</v>
      </c>
      <c r="AT180" s="228" t="s">
        <v>137</v>
      </c>
      <c r="AU180" s="228" t="s">
        <v>83</v>
      </c>
      <c r="AY180" s="14" t="s">
        <v>134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</v>
      </c>
      <c r="BK180" s="229">
        <f>ROUND(I180*H180,0)</f>
        <v>0</v>
      </c>
      <c r="BL180" s="14" t="s">
        <v>141</v>
      </c>
      <c r="BM180" s="228" t="s">
        <v>501</v>
      </c>
    </row>
    <row r="181" s="2" customFormat="1">
      <c r="A181" s="35"/>
      <c r="B181" s="36"/>
      <c r="C181" s="37"/>
      <c r="D181" s="230" t="s">
        <v>143</v>
      </c>
      <c r="E181" s="37"/>
      <c r="F181" s="231" t="s">
        <v>502</v>
      </c>
      <c r="G181" s="37"/>
      <c r="H181" s="37"/>
      <c r="I181" s="232"/>
      <c r="J181" s="37"/>
      <c r="K181" s="37"/>
      <c r="L181" s="41"/>
      <c r="M181" s="233"/>
      <c r="N181" s="23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143</v>
      </c>
      <c r="AU181" s="14" t="s">
        <v>83</v>
      </c>
    </row>
    <row r="182" s="2" customFormat="1" ht="16.5" customHeight="1">
      <c r="A182" s="35"/>
      <c r="B182" s="36"/>
      <c r="C182" s="216" t="s">
        <v>269</v>
      </c>
      <c r="D182" s="216" t="s">
        <v>137</v>
      </c>
      <c r="E182" s="217" t="s">
        <v>348</v>
      </c>
      <c r="F182" s="218" t="s">
        <v>349</v>
      </c>
      <c r="G182" s="219" t="s">
        <v>154</v>
      </c>
      <c r="H182" s="220">
        <v>9</v>
      </c>
      <c r="I182" s="221"/>
      <c r="J182" s="222">
        <f>ROUND(I182*H182,0)</f>
        <v>0</v>
      </c>
      <c r="K182" s="223"/>
      <c r="L182" s="41"/>
      <c r="M182" s="224" t="s">
        <v>1</v>
      </c>
      <c r="N182" s="225" t="s">
        <v>39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141</v>
      </c>
      <c r="AT182" s="228" t="s">
        <v>137</v>
      </c>
      <c r="AU182" s="228" t="s">
        <v>83</v>
      </c>
      <c r="AY182" s="14" t="s">
        <v>134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</v>
      </c>
      <c r="BK182" s="229">
        <f>ROUND(I182*H182,0)</f>
        <v>0</v>
      </c>
      <c r="BL182" s="14" t="s">
        <v>141</v>
      </c>
      <c r="BM182" s="228" t="s">
        <v>503</v>
      </c>
    </row>
    <row r="183" s="2" customFormat="1">
      <c r="A183" s="35"/>
      <c r="B183" s="36"/>
      <c r="C183" s="37"/>
      <c r="D183" s="230" t="s">
        <v>143</v>
      </c>
      <c r="E183" s="37"/>
      <c r="F183" s="231" t="s">
        <v>504</v>
      </c>
      <c r="G183" s="37"/>
      <c r="H183" s="37"/>
      <c r="I183" s="232"/>
      <c r="J183" s="37"/>
      <c r="K183" s="37"/>
      <c r="L183" s="41"/>
      <c r="M183" s="233"/>
      <c r="N183" s="234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143</v>
      </c>
      <c r="AU183" s="14" t="s">
        <v>83</v>
      </c>
    </row>
    <row r="184" s="2" customFormat="1" ht="16.5" customHeight="1">
      <c r="A184" s="35"/>
      <c r="B184" s="36"/>
      <c r="C184" s="235" t="s">
        <v>272</v>
      </c>
      <c r="D184" s="235" t="s">
        <v>145</v>
      </c>
      <c r="E184" s="236" t="s">
        <v>352</v>
      </c>
      <c r="F184" s="237" t="s">
        <v>353</v>
      </c>
      <c r="G184" s="238" t="s">
        <v>154</v>
      </c>
      <c r="H184" s="239">
        <v>6</v>
      </c>
      <c r="I184" s="240"/>
      <c r="J184" s="241">
        <f>ROUND(I184*H184,0)</f>
        <v>0</v>
      </c>
      <c r="K184" s="242"/>
      <c r="L184" s="243"/>
      <c r="M184" s="244" t="s">
        <v>1</v>
      </c>
      <c r="N184" s="245" t="s">
        <v>39</v>
      </c>
      <c r="O184" s="88"/>
      <c r="P184" s="226">
        <f>O184*H184</f>
        <v>0</v>
      </c>
      <c r="Q184" s="226">
        <v>0.00020000000000000001</v>
      </c>
      <c r="R184" s="226">
        <f>Q184*H184</f>
        <v>0.0012000000000000001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148</v>
      </c>
      <c r="AT184" s="228" t="s">
        <v>145</v>
      </c>
      <c r="AU184" s="228" t="s">
        <v>83</v>
      </c>
      <c r="AY184" s="14" t="s">
        <v>134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</v>
      </c>
      <c r="BK184" s="229">
        <f>ROUND(I184*H184,0)</f>
        <v>0</v>
      </c>
      <c r="BL184" s="14" t="s">
        <v>141</v>
      </c>
      <c r="BM184" s="228" t="s">
        <v>505</v>
      </c>
    </row>
    <row r="185" s="2" customFormat="1">
      <c r="A185" s="35"/>
      <c r="B185" s="36"/>
      <c r="C185" s="37"/>
      <c r="D185" s="230" t="s">
        <v>143</v>
      </c>
      <c r="E185" s="37"/>
      <c r="F185" s="231" t="s">
        <v>506</v>
      </c>
      <c r="G185" s="37"/>
      <c r="H185" s="37"/>
      <c r="I185" s="232"/>
      <c r="J185" s="37"/>
      <c r="K185" s="37"/>
      <c r="L185" s="41"/>
      <c r="M185" s="233"/>
      <c r="N185" s="234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143</v>
      </c>
      <c r="AU185" s="14" t="s">
        <v>83</v>
      </c>
    </row>
    <row r="186" s="12" customFormat="1" ht="25.92" customHeight="1">
      <c r="A186" s="12"/>
      <c r="B186" s="200"/>
      <c r="C186" s="201"/>
      <c r="D186" s="202" t="s">
        <v>73</v>
      </c>
      <c r="E186" s="203" t="s">
        <v>145</v>
      </c>
      <c r="F186" s="203" t="s">
        <v>227</v>
      </c>
      <c r="G186" s="201"/>
      <c r="H186" s="201"/>
      <c r="I186" s="204"/>
      <c r="J186" s="205">
        <f>BK186</f>
        <v>0</v>
      </c>
      <c r="K186" s="201"/>
      <c r="L186" s="206"/>
      <c r="M186" s="207"/>
      <c r="N186" s="208"/>
      <c r="O186" s="208"/>
      <c r="P186" s="209">
        <f>P187+P230+P233</f>
        <v>0</v>
      </c>
      <c r="Q186" s="208"/>
      <c r="R186" s="209">
        <f>R187+R230+R233</f>
        <v>0.39171999999999996</v>
      </c>
      <c r="S186" s="208"/>
      <c r="T186" s="210">
        <f>T187+T230+T233</f>
        <v>2.2999999999999998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1" t="s">
        <v>151</v>
      </c>
      <c r="AT186" s="212" t="s">
        <v>73</v>
      </c>
      <c r="AU186" s="212" t="s">
        <v>74</v>
      </c>
      <c r="AY186" s="211" t="s">
        <v>134</v>
      </c>
      <c r="BK186" s="213">
        <f>BK187+BK230+BK233</f>
        <v>0</v>
      </c>
    </row>
    <row r="187" s="12" customFormat="1" ht="22.8" customHeight="1">
      <c r="A187" s="12"/>
      <c r="B187" s="200"/>
      <c r="C187" s="201"/>
      <c r="D187" s="202" t="s">
        <v>73</v>
      </c>
      <c r="E187" s="214" t="s">
        <v>228</v>
      </c>
      <c r="F187" s="214" t="s">
        <v>229</v>
      </c>
      <c r="G187" s="201"/>
      <c r="H187" s="201"/>
      <c r="I187" s="204"/>
      <c r="J187" s="215">
        <f>BK187</f>
        <v>0</v>
      </c>
      <c r="K187" s="201"/>
      <c r="L187" s="206"/>
      <c r="M187" s="207"/>
      <c r="N187" s="208"/>
      <c r="O187" s="208"/>
      <c r="P187" s="209">
        <f>SUM(P188:P229)</f>
        <v>0</v>
      </c>
      <c r="Q187" s="208"/>
      <c r="R187" s="209">
        <f>SUM(R188:R229)</f>
        <v>0.0074699999999999992</v>
      </c>
      <c r="S187" s="208"/>
      <c r="T187" s="210">
        <f>SUM(T188:T229)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1" t="s">
        <v>151</v>
      </c>
      <c r="AT187" s="212" t="s">
        <v>73</v>
      </c>
      <c r="AU187" s="212" t="s">
        <v>8</v>
      </c>
      <c r="AY187" s="211" t="s">
        <v>134</v>
      </c>
      <c r="BK187" s="213">
        <f>SUM(BK188:BK229)</f>
        <v>0</v>
      </c>
    </row>
    <row r="188" s="2" customFormat="1" ht="33" customHeight="1">
      <c r="A188" s="35"/>
      <c r="B188" s="36"/>
      <c r="C188" s="235" t="s">
        <v>277</v>
      </c>
      <c r="D188" s="235" t="s">
        <v>145</v>
      </c>
      <c r="E188" s="236" t="s">
        <v>507</v>
      </c>
      <c r="F188" s="237" t="s">
        <v>508</v>
      </c>
      <c r="G188" s="238" t="s">
        <v>154</v>
      </c>
      <c r="H188" s="239">
        <v>1</v>
      </c>
      <c r="I188" s="240"/>
      <c r="J188" s="241">
        <f>ROUND(I188*H188,0)</f>
        <v>0</v>
      </c>
      <c r="K188" s="242"/>
      <c r="L188" s="243"/>
      <c r="M188" s="244" t="s">
        <v>1</v>
      </c>
      <c r="N188" s="245" t="s">
        <v>39</v>
      </c>
      <c r="O188" s="88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224</v>
      </c>
      <c r="AT188" s="228" t="s">
        <v>145</v>
      </c>
      <c r="AU188" s="228" t="s">
        <v>83</v>
      </c>
      <c r="AY188" s="14" t="s">
        <v>134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</v>
      </c>
      <c r="BK188" s="229">
        <f>ROUND(I188*H188,0)</f>
        <v>0</v>
      </c>
      <c r="BL188" s="14" t="s">
        <v>218</v>
      </c>
      <c r="BM188" s="228" t="s">
        <v>509</v>
      </c>
    </row>
    <row r="189" s="2" customFormat="1">
      <c r="A189" s="35"/>
      <c r="B189" s="36"/>
      <c r="C189" s="37"/>
      <c r="D189" s="230" t="s">
        <v>143</v>
      </c>
      <c r="E189" s="37"/>
      <c r="F189" s="231" t="s">
        <v>510</v>
      </c>
      <c r="G189" s="37"/>
      <c r="H189" s="37"/>
      <c r="I189" s="232"/>
      <c r="J189" s="37"/>
      <c r="K189" s="37"/>
      <c r="L189" s="41"/>
      <c r="M189" s="233"/>
      <c r="N189" s="234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143</v>
      </c>
      <c r="AU189" s="14" t="s">
        <v>83</v>
      </c>
    </row>
    <row r="190" s="2" customFormat="1" ht="24.15" customHeight="1">
      <c r="A190" s="35"/>
      <c r="B190" s="36"/>
      <c r="C190" s="216" t="s">
        <v>282</v>
      </c>
      <c r="D190" s="216" t="s">
        <v>137</v>
      </c>
      <c r="E190" s="217" t="s">
        <v>236</v>
      </c>
      <c r="F190" s="218" t="s">
        <v>237</v>
      </c>
      <c r="G190" s="219" t="s">
        <v>154</v>
      </c>
      <c r="H190" s="220">
        <v>1</v>
      </c>
      <c r="I190" s="221"/>
      <c r="J190" s="222">
        <f>ROUND(I190*H190,0)</f>
        <v>0</v>
      </c>
      <c r="K190" s="223"/>
      <c r="L190" s="41"/>
      <c r="M190" s="224" t="s">
        <v>1</v>
      </c>
      <c r="N190" s="225" t="s">
        <v>39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218</v>
      </c>
      <c r="AT190" s="228" t="s">
        <v>137</v>
      </c>
      <c r="AU190" s="228" t="s">
        <v>83</v>
      </c>
      <c r="AY190" s="14" t="s">
        <v>134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</v>
      </c>
      <c r="BK190" s="229">
        <f>ROUND(I190*H190,0)</f>
        <v>0</v>
      </c>
      <c r="BL190" s="14" t="s">
        <v>218</v>
      </c>
      <c r="BM190" s="228" t="s">
        <v>511</v>
      </c>
    </row>
    <row r="191" s="2" customFormat="1">
      <c r="A191" s="35"/>
      <c r="B191" s="36"/>
      <c r="C191" s="37"/>
      <c r="D191" s="230" t="s">
        <v>143</v>
      </c>
      <c r="E191" s="37"/>
      <c r="F191" s="231" t="s">
        <v>512</v>
      </c>
      <c r="G191" s="37"/>
      <c r="H191" s="37"/>
      <c r="I191" s="232"/>
      <c r="J191" s="37"/>
      <c r="K191" s="37"/>
      <c r="L191" s="41"/>
      <c r="M191" s="233"/>
      <c r="N191" s="234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143</v>
      </c>
      <c r="AU191" s="14" t="s">
        <v>83</v>
      </c>
    </row>
    <row r="192" s="2" customFormat="1" ht="24.15" customHeight="1">
      <c r="A192" s="35"/>
      <c r="B192" s="36"/>
      <c r="C192" s="216" t="s">
        <v>287</v>
      </c>
      <c r="D192" s="216" t="s">
        <v>137</v>
      </c>
      <c r="E192" s="217" t="s">
        <v>513</v>
      </c>
      <c r="F192" s="218" t="s">
        <v>514</v>
      </c>
      <c r="G192" s="219" t="s">
        <v>154</v>
      </c>
      <c r="H192" s="220">
        <v>12</v>
      </c>
      <c r="I192" s="221"/>
      <c r="J192" s="222">
        <f>ROUND(I192*H192,0)</f>
        <v>0</v>
      </c>
      <c r="K192" s="223"/>
      <c r="L192" s="41"/>
      <c r="M192" s="224" t="s">
        <v>1</v>
      </c>
      <c r="N192" s="225" t="s">
        <v>39</v>
      </c>
      <c r="O192" s="88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218</v>
      </c>
      <c r="AT192" s="228" t="s">
        <v>137</v>
      </c>
      <c r="AU192" s="228" t="s">
        <v>83</v>
      </c>
      <c r="AY192" s="14" t="s">
        <v>134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</v>
      </c>
      <c r="BK192" s="229">
        <f>ROUND(I192*H192,0)</f>
        <v>0</v>
      </c>
      <c r="BL192" s="14" t="s">
        <v>218</v>
      </c>
      <c r="BM192" s="228" t="s">
        <v>515</v>
      </c>
    </row>
    <row r="193" s="2" customFormat="1">
      <c r="A193" s="35"/>
      <c r="B193" s="36"/>
      <c r="C193" s="37"/>
      <c r="D193" s="230" t="s">
        <v>143</v>
      </c>
      <c r="E193" s="37"/>
      <c r="F193" s="231" t="s">
        <v>516</v>
      </c>
      <c r="G193" s="37"/>
      <c r="H193" s="37"/>
      <c r="I193" s="232"/>
      <c r="J193" s="37"/>
      <c r="K193" s="37"/>
      <c r="L193" s="41"/>
      <c r="M193" s="233"/>
      <c r="N193" s="234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143</v>
      </c>
      <c r="AU193" s="14" t="s">
        <v>83</v>
      </c>
    </row>
    <row r="194" s="2" customFormat="1" ht="16.5" customHeight="1">
      <c r="A194" s="35"/>
      <c r="B194" s="36"/>
      <c r="C194" s="216" t="s">
        <v>148</v>
      </c>
      <c r="D194" s="216" t="s">
        <v>137</v>
      </c>
      <c r="E194" s="217" t="s">
        <v>365</v>
      </c>
      <c r="F194" s="218" t="s">
        <v>366</v>
      </c>
      <c r="G194" s="219" t="s">
        <v>154</v>
      </c>
      <c r="H194" s="220">
        <v>11</v>
      </c>
      <c r="I194" s="221"/>
      <c r="J194" s="222">
        <f>ROUND(I194*H194,0)</f>
        <v>0</v>
      </c>
      <c r="K194" s="223"/>
      <c r="L194" s="41"/>
      <c r="M194" s="224" t="s">
        <v>1</v>
      </c>
      <c r="N194" s="225" t="s">
        <v>39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218</v>
      </c>
      <c r="AT194" s="228" t="s">
        <v>137</v>
      </c>
      <c r="AU194" s="228" t="s">
        <v>83</v>
      </c>
      <c r="AY194" s="14" t="s">
        <v>134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</v>
      </c>
      <c r="BK194" s="229">
        <f>ROUND(I194*H194,0)</f>
        <v>0</v>
      </c>
      <c r="BL194" s="14" t="s">
        <v>218</v>
      </c>
      <c r="BM194" s="228" t="s">
        <v>517</v>
      </c>
    </row>
    <row r="195" s="2" customFormat="1">
      <c r="A195" s="35"/>
      <c r="B195" s="36"/>
      <c r="C195" s="37"/>
      <c r="D195" s="230" t="s">
        <v>143</v>
      </c>
      <c r="E195" s="37"/>
      <c r="F195" s="231" t="s">
        <v>518</v>
      </c>
      <c r="G195" s="37"/>
      <c r="H195" s="37"/>
      <c r="I195" s="232"/>
      <c r="J195" s="37"/>
      <c r="K195" s="37"/>
      <c r="L195" s="41"/>
      <c r="M195" s="233"/>
      <c r="N195" s="234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143</v>
      </c>
      <c r="AU195" s="14" t="s">
        <v>83</v>
      </c>
    </row>
    <row r="196" s="2" customFormat="1" ht="16.5" customHeight="1">
      <c r="A196" s="35"/>
      <c r="B196" s="36"/>
      <c r="C196" s="216" t="s">
        <v>387</v>
      </c>
      <c r="D196" s="216" t="s">
        <v>137</v>
      </c>
      <c r="E196" s="217" t="s">
        <v>245</v>
      </c>
      <c r="F196" s="218" t="s">
        <v>246</v>
      </c>
      <c r="G196" s="219" t="s">
        <v>154</v>
      </c>
      <c r="H196" s="220">
        <v>3</v>
      </c>
      <c r="I196" s="221"/>
      <c r="J196" s="222">
        <f>ROUND(I196*H196,0)</f>
        <v>0</v>
      </c>
      <c r="K196" s="223"/>
      <c r="L196" s="41"/>
      <c r="M196" s="224" t="s">
        <v>1</v>
      </c>
      <c r="N196" s="225" t="s">
        <v>39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218</v>
      </c>
      <c r="AT196" s="228" t="s">
        <v>137</v>
      </c>
      <c r="AU196" s="228" t="s">
        <v>83</v>
      </c>
      <c r="AY196" s="14" t="s">
        <v>134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</v>
      </c>
      <c r="BK196" s="229">
        <f>ROUND(I196*H196,0)</f>
        <v>0</v>
      </c>
      <c r="BL196" s="14" t="s">
        <v>218</v>
      </c>
      <c r="BM196" s="228" t="s">
        <v>519</v>
      </c>
    </row>
    <row r="197" s="2" customFormat="1">
      <c r="A197" s="35"/>
      <c r="B197" s="36"/>
      <c r="C197" s="37"/>
      <c r="D197" s="230" t="s">
        <v>143</v>
      </c>
      <c r="E197" s="37"/>
      <c r="F197" s="231" t="s">
        <v>520</v>
      </c>
      <c r="G197" s="37"/>
      <c r="H197" s="37"/>
      <c r="I197" s="232"/>
      <c r="J197" s="37"/>
      <c r="K197" s="37"/>
      <c r="L197" s="41"/>
      <c r="M197" s="233"/>
      <c r="N197" s="234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143</v>
      </c>
      <c r="AU197" s="14" t="s">
        <v>83</v>
      </c>
    </row>
    <row r="198" s="2" customFormat="1" ht="37.8" customHeight="1">
      <c r="A198" s="35"/>
      <c r="B198" s="36"/>
      <c r="C198" s="216" t="s">
        <v>390</v>
      </c>
      <c r="D198" s="216" t="s">
        <v>137</v>
      </c>
      <c r="E198" s="217" t="s">
        <v>521</v>
      </c>
      <c r="F198" s="218" t="s">
        <v>522</v>
      </c>
      <c r="G198" s="219" t="s">
        <v>140</v>
      </c>
      <c r="H198" s="220">
        <v>1</v>
      </c>
      <c r="I198" s="221"/>
      <c r="J198" s="222">
        <f>ROUND(I198*H198,0)</f>
        <v>0</v>
      </c>
      <c r="K198" s="223"/>
      <c r="L198" s="41"/>
      <c r="M198" s="224" t="s">
        <v>1</v>
      </c>
      <c r="N198" s="225" t="s">
        <v>39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218</v>
      </c>
      <c r="AT198" s="228" t="s">
        <v>137</v>
      </c>
      <c r="AU198" s="228" t="s">
        <v>83</v>
      </c>
      <c r="AY198" s="14" t="s">
        <v>134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</v>
      </c>
      <c r="BK198" s="229">
        <f>ROUND(I198*H198,0)</f>
        <v>0</v>
      </c>
      <c r="BL198" s="14" t="s">
        <v>218</v>
      </c>
      <c r="BM198" s="228" t="s">
        <v>523</v>
      </c>
    </row>
    <row r="199" s="2" customFormat="1">
      <c r="A199" s="35"/>
      <c r="B199" s="36"/>
      <c r="C199" s="37"/>
      <c r="D199" s="230" t="s">
        <v>143</v>
      </c>
      <c r="E199" s="37"/>
      <c r="F199" s="231" t="s">
        <v>516</v>
      </c>
      <c r="G199" s="37"/>
      <c r="H199" s="37"/>
      <c r="I199" s="232"/>
      <c r="J199" s="37"/>
      <c r="K199" s="37"/>
      <c r="L199" s="41"/>
      <c r="M199" s="233"/>
      <c r="N199" s="234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143</v>
      </c>
      <c r="AU199" s="14" t="s">
        <v>83</v>
      </c>
    </row>
    <row r="200" s="2" customFormat="1" ht="16.5" customHeight="1">
      <c r="A200" s="35"/>
      <c r="B200" s="36"/>
      <c r="C200" s="235" t="s">
        <v>394</v>
      </c>
      <c r="D200" s="235" t="s">
        <v>145</v>
      </c>
      <c r="E200" s="236" t="s">
        <v>288</v>
      </c>
      <c r="F200" s="237" t="s">
        <v>524</v>
      </c>
      <c r="G200" s="238" t="s">
        <v>154</v>
      </c>
      <c r="H200" s="239">
        <v>1</v>
      </c>
      <c r="I200" s="240"/>
      <c r="J200" s="241">
        <f>ROUND(I200*H200,0)</f>
        <v>0</v>
      </c>
      <c r="K200" s="242"/>
      <c r="L200" s="243"/>
      <c r="M200" s="244" t="s">
        <v>1</v>
      </c>
      <c r="N200" s="245" t="s">
        <v>39</v>
      </c>
      <c r="O200" s="88"/>
      <c r="P200" s="226">
        <f>O200*H200</f>
        <v>0</v>
      </c>
      <c r="Q200" s="226">
        <v>0.001</v>
      </c>
      <c r="R200" s="226">
        <f>Q200*H200</f>
        <v>0.001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224</v>
      </c>
      <c r="AT200" s="228" t="s">
        <v>145</v>
      </c>
      <c r="AU200" s="228" t="s">
        <v>83</v>
      </c>
      <c r="AY200" s="14" t="s">
        <v>134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</v>
      </c>
      <c r="BK200" s="229">
        <f>ROUND(I200*H200,0)</f>
        <v>0</v>
      </c>
      <c r="BL200" s="14" t="s">
        <v>218</v>
      </c>
      <c r="BM200" s="228" t="s">
        <v>525</v>
      </c>
    </row>
    <row r="201" s="2" customFormat="1">
      <c r="A201" s="35"/>
      <c r="B201" s="36"/>
      <c r="C201" s="37"/>
      <c r="D201" s="230" t="s">
        <v>143</v>
      </c>
      <c r="E201" s="37"/>
      <c r="F201" s="231" t="s">
        <v>526</v>
      </c>
      <c r="G201" s="37"/>
      <c r="H201" s="37"/>
      <c r="I201" s="232"/>
      <c r="J201" s="37"/>
      <c r="K201" s="37"/>
      <c r="L201" s="41"/>
      <c r="M201" s="233"/>
      <c r="N201" s="234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143</v>
      </c>
      <c r="AU201" s="14" t="s">
        <v>83</v>
      </c>
    </row>
    <row r="202" s="2" customFormat="1" ht="16.5" customHeight="1">
      <c r="A202" s="35"/>
      <c r="B202" s="36"/>
      <c r="C202" s="235" t="s">
        <v>398</v>
      </c>
      <c r="D202" s="235" t="s">
        <v>145</v>
      </c>
      <c r="E202" s="236" t="s">
        <v>527</v>
      </c>
      <c r="F202" s="237" t="s">
        <v>528</v>
      </c>
      <c r="G202" s="238" t="s">
        <v>529</v>
      </c>
      <c r="H202" s="239">
        <v>1.3</v>
      </c>
      <c r="I202" s="240"/>
      <c r="J202" s="241">
        <f>ROUND(I202*H202,0)</f>
        <v>0</v>
      </c>
      <c r="K202" s="242"/>
      <c r="L202" s="243"/>
      <c r="M202" s="244" t="s">
        <v>1</v>
      </c>
      <c r="N202" s="245" t="s">
        <v>39</v>
      </c>
      <c r="O202" s="88"/>
      <c r="P202" s="226">
        <f>O202*H202</f>
        <v>0</v>
      </c>
      <c r="Q202" s="226">
        <v>0.001</v>
      </c>
      <c r="R202" s="226">
        <f>Q202*H202</f>
        <v>0.0013000000000000002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263</v>
      </c>
      <c r="AT202" s="228" t="s">
        <v>145</v>
      </c>
      <c r="AU202" s="228" t="s">
        <v>83</v>
      </c>
      <c r="AY202" s="14" t="s">
        <v>134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</v>
      </c>
      <c r="BK202" s="229">
        <f>ROUND(I202*H202,0)</f>
        <v>0</v>
      </c>
      <c r="BL202" s="14" t="s">
        <v>263</v>
      </c>
      <c r="BM202" s="228" t="s">
        <v>530</v>
      </c>
    </row>
    <row r="203" s="2" customFormat="1">
      <c r="A203" s="35"/>
      <c r="B203" s="36"/>
      <c r="C203" s="37"/>
      <c r="D203" s="230" t="s">
        <v>143</v>
      </c>
      <c r="E203" s="37"/>
      <c r="F203" s="231" t="s">
        <v>516</v>
      </c>
      <c r="G203" s="37"/>
      <c r="H203" s="37"/>
      <c r="I203" s="232"/>
      <c r="J203" s="37"/>
      <c r="K203" s="37"/>
      <c r="L203" s="41"/>
      <c r="M203" s="233"/>
      <c r="N203" s="234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143</v>
      </c>
      <c r="AU203" s="14" t="s">
        <v>83</v>
      </c>
    </row>
    <row r="204" s="2" customFormat="1" ht="21.75" customHeight="1">
      <c r="A204" s="35"/>
      <c r="B204" s="36"/>
      <c r="C204" s="216" t="s">
        <v>403</v>
      </c>
      <c r="D204" s="216" t="s">
        <v>137</v>
      </c>
      <c r="E204" s="217" t="s">
        <v>531</v>
      </c>
      <c r="F204" s="218" t="s">
        <v>532</v>
      </c>
      <c r="G204" s="219" t="s">
        <v>154</v>
      </c>
      <c r="H204" s="220">
        <v>3</v>
      </c>
      <c r="I204" s="221"/>
      <c r="J204" s="222">
        <f>ROUND(I204*H204,0)</f>
        <v>0</v>
      </c>
      <c r="K204" s="223"/>
      <c r="L204" s="41"/>
      <c r="M204" s="224" t="s">
        <v>1</v>
      </c>
      <c r="N204" s="225" t="s">
        <v>39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218</v>
      </c>
      <c r="AT204" s="228" t="s">
        <v>137</v>
      </c>
      <c r="AU204" s="228" t="s">
        <v>83</v>
      </c>
      <c r="AY204" s="14" t="s">
        <v>134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</v>
      </c>
      <c r="BK204" s="229">
        <f>ROUND(I204*H204,0)</f>
        <v>0</v>
      </c>
      <c r="BL204" s="14" t="s">
        <v>218</v>
      </c>
      <c r="BM204" s="228" t="s">
        <v>533</v>
      </c>
    </row>
    <row r="205" s="2" customFormat="1">
      <c r="A205" s="35"/>
      <c r="B205" s="36"/>
      <c r="C205" s="37"/>
      <c r="D205" s="230" t="s">
        <v>143</v>
      </c>
      <c r="E205" s="37"/>
      <c r="F205" s="231" t="s">
        <v>534</v>
      </c>
      <c r="G205" s="37"/>
      <c r="H205" s="37"/>
      <c r="I205" s="232"/>
      <c r="J205" s="37"/>
      <c r="K205" s="37"/>
      <c r="L205" s="41"/>
      <c r="M205" s="233"/>
      <c r="N205" s="234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143</v>
      </c>
      <c r="AU205" s="14" t="s">
        <v>83</v>
      </c>
    </row>
    <row r="206" s="2" customFormat="1" ht="24.15" customHeight="1">
      <c r="A206" s="35"/>
      <c r="B206" s="36"/>
      <c r="C206" s="235" t="s">
        <v>406</v>
      </c>
      <c r="D206" s="235" t="s">
        <v>145</v>
      </c>
      <c r="E206" s="236" t="s">
        <v>535</v>
      </c>
      <c r="F206" s="237" t="s">
        <v>536</v>
      </c>
      <c r="G206" s="238" t="s">
        <v>154</v>
      </c>
      <c r="H206" s="239">
        <v>3</v>
      </c>
      <c r="I206" s="240"/>
      <c r="J206" s="241">
        <f>ROUND(I206*H206,0)</f>
        <v>0</v>
      </c>
      <c r="K206" s="242"/>
      <c r="L206" s="243"/>
      <c r="M206" s="244" t="s">
        <v>1</v>
      </c>
      <c r="N206" s="245" t="s">
        <v>39</v>
      </c>
      <c r="O206" s="88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263</v>
      </c>
      <c r="AT206" s="228" t="s">
        <v>145</v>
      </c>
      <c r="AU206" s="228" t="s">
        <v>83</v>
      </c>
      <c r="AY206" s="14" t="s">
        <v>134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</v>
      </c>
      <c r="BK206" s="229">
        <f>ROUND(I206*H206,0)</f>
        <v>0</v>
      </c>
      <c r="BL206" s="14" t="s">
        <v>263</v>
      </c>
      <c r="BM206" s="228" t="s">
        <v>537</v>
      </c>
    </row>
    <row r="207" s="2" customFormat="1">
      <c r="A207" s="35"/>
      <c r="B207" s="36"/>
      <c r="C207" s="37"/>
      <c r="D207" s="230" t="s">
        <v>143</v>
      </c>
      <c r="E207" s="37"/>
      <c r="F207" s="231" t="s">
        <v>534</v>
      </c>
      <c r="G207" s="37"/>
      <c r="H207" s="37"/>
      <c r="I207" s="232"/>
      <c r="J207" s="37"/>
      <c r="K207" s="37"/>
      <c r="L207" s="41"/>
      <c r="M207" s="233"/>
      <c r="N207" s="234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143</v>
      </c>
      <c r="AU207" s="14" t="s">
        <v>83</v>
      </c>
    </row>
    <row r="208" s="2" customFormat="1" ht="37.8" customHeight="1">
      <c r="A208" s="35"/>
      <c r="B208" s="36"/>
      <c r="C208" s="216" t="s">
        <v>538</v>
      </c>
      <c r="D208" s="216" t="s">
        <v>137</v>
      </c>
      <c r="E208" s="217" t="s">
        <v>539</v>
      </c>
      <c r="F208" s="218" t="s">
        <v>540</v>
      </c>
      <c r="G208" s="219" t="s">
        <v>140</v>
      </c>
      <c r="H208" s="220">
        <v>1</v>
      </c>
      <c r="I208" s="221"/>
      <c r="J208" s="222">
        <f>ROUND(I208*H208,0)</f>
        <v>0</v>
      </c>
      <c r="K208" s="223"/>
      <c r="L208" s="41"/>
      <c r="M208" s="224" t="s">
        <v>1</v>
      </c>
      <c r="N208" s="225" t="s">
        <v>39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218</v>
      </c>
      <c r="AT208" s="228" t="s">
        <v>137</v>
      </c>
      <c r="AU208" s="228" t="s">
        <v>83</v>
      </c>
      <c r="AY208" s="14" t="s">
        <v>134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</v>
      </c>
      <c r="BK208" s="229">
        <f>ROUND(I208*H208,0)</f>
        <v>0</v>
      </c>
      <c r="BL208" s="14" t="s">
        <v>218</v>
      </c>
      <c r="BM208" s="228" t="s">
        <v>541</v>
      </c>
    </row>
    <row r="209" s="2" customFormat="1">
      <c r="A209" s="35"/>
      <c r="B209" s="36"/>
      <c r="C209" s="37"/>
      <c r="D209" s="230" t="s">
        <v>143</v>
      </c>
      <c r="E209" s="37"/>
      <c r="F209" s="231" t="s">
        <v>512</v>
      </c>
      <c r="G209" s="37"/>
      <c r="H209" s="37"/>
      <c r="I209" s="232"/>
      <c r="J209" s="37"/>
      <c r="K209" s="37"/>
      <c r="L209" s="41"/>
      <c r="M209" s="233"/>
      <c r="N209" s="234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143</v>
      </c>
      <c r="AU209" s="14" t="s">
        <v>83</v>
      </c>
    </row>
    <row r="210" s="2" customFormat="1" ht="21.75" customHeight="1">
      <c r="A210" s="35"/>
      <c r="B210" s="36"/>
      <c r="C210" s="216" t="s">
        <v>542</v>
      </c>
      <c r="D210" s="216" t="s">
        <v>137</v>
      </c>
      <c r="E210" s="217" t="s">
        <v>543</v>
      </c>
      <c r="F210" s="218" t="s">
        <v>544</v>
      </c>
      <c r="G210" s="219" t="s">
        <v>154</v>
      </c>
      <c r="H210" s="220">
        <v>12</v>
      </c>
      <c r="I210" s="221"/>
      <c r="J210" s="222">
        <f>ROUND(I210*H210,0)</f>
        <v>0</v>
      </c>
      <c r="K210" s="223"/>
      <c r="L210" s="41"/>
      <c r="M210" s="224" t="s">
        <v>1</v>
      </c>
      <c r="N210" s="225" t="s">
        <v>39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218</v>
      </c>
      <c r="AT210" s="228" t="s">
        <v>137</v>
      </c>
      <c r="AU210" s="228" t="s">
        <v>83</v>
      </c>
      <c r="AY210" s="14" t="s">
        <v>134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</v>
      </c>
      <c r="BK210" s="229">
        <f>ROUND(I210*H210,0)</f>
        <v>0</v>
      </c>
      <c r="BL210" s="14" t="s">
        <v>218</v>
      </c>
      <c r="BM210" s="228" t="s">
        <v>545</v>
      </c>
    </row>
    <row r="211" s="2" customFormat="1">
      <c r="A211" s="35"/>
      <c r="B211" s="36"/>
      <c r="C211" s="37"/>
      <c r="D211" s="230" t="s">
        <v>143</v>
      </c>
      <c r="E211" s="37"/>
      <c r="F211" s="231" t="s">
        <v>516</v>
      </c>
      <c r="G211" s="37"/>
      <c r="H211" s="37"/>
      <c r="I211" s="232"/>
      <c r="J211" s="37"/>
      <c r="K211" s="37"/>
      <c r="L211" s="41"/>
      <c r="M211" s="233"/>
      <c r="N211" s="234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143</v>
      </c>
      <c r="AU211" s="14" t="s">
        <v>83</v>
      </c>
    </row>
    <row r="212" s="2" customFormat="1" ht="21.75" customHeight="1">
      <c r="A212" s="35"/>
      <c r="B212" s="36"/>
      <c r="C212" s="216" t="s">
        <v>546</v>
      </c>
      <c r="D212" s="216" t="s">
        <v>137</v>
      </c>
      <c r="E212" s="217" t="s">
        <v>371</v>
      </c>
      <c r="F212" s="218" t="s">
        <v>372</v>
      </c>
      <c r="G212" s="219" t="s">
        <v>154</v>
      </c>
      <c r="H212" s="220">
        <v>11</v>
      </c>
      <c r="I212" s="221"/>
      <c r="J212" s="222">
        <f>ROUND(I212*H212,0)</f>
        <v>0</v>
      </c>
      <c r="K212" s="223"/>
      <c r="L212" s="41"/>
      <c r="M212" s="224" t="s">
        <v>1</v>
      </c>
      <c r="N212" s="225" t="s">
        <v>39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218</v>
      </c>
      <c r="AT212" s="228" t="s">
        <v>137</v>
      </c>
      <c r="AU212" s="228" t="s">
        <v>83</v>
      </c>
      <c r="AY212" s="14" t="s">
        <v>134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</v>
      </c>
      <c r="BK212" s="229">
        <f>ROUND(I212*H212,0)</f>
        <v>0</v>
      </c>
      <c r="BL212" s="14" t="s">
        <v>218</v>
      </c>
      <c r="BM212" s="228" t="s">
        <v>547</v>
      </c>
    </row>
    <row r="213" s="2" customFormat="1">
      <c r="A213" s="35"/>
      <c r="B213" s="36"/>
      <c r="C213" s="37"/>
      <c r="D213" s="230" t="s">
        <v>143</v>
      </c>
      <c r="E213" s="37"/>
      <c r="F213" s="231" t="s">
        <v>548</v>
      </c>
      <c r="G213" s="37"/>
      <c r="H213" s="37"/>
      <c r="I213" s="232"/>
      <c r="J213" s="37"/>
      <c r="K213" s="37"/>
      <c r="L213" s="41"/>
      <c r="M213" s="233"/>
      <c r="N213" s="234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143</v>
      </c>
      <c r="AU213" s="14" t="s">
        <v>83</v>
      </c>
    </row>
    <row r="214" s="2" customFormat="1" ht="16.5" customHeight="1">
      <c r="A214" s="35"/>
      <c r="B214" s="36"/>
      <c r="C214" s="235" t="s">
        <v>549</v>
      </c>
      <c r="D214" s="235" t="s">
        <v>145</v>
      </c>
      <c r="E214" s="236" t="s">
        <v>377</v>
      </c>
      <c r="F214" s="237" t="s">
        <v>279</v>
      </c>
      <c r="G214" s="238" t="s">
        <v>154</v>
      </c>
      <c r="H214" s="239">
        <v>4</v>
      </c>
      <c r="I214" s="240"/>
      <c r="J214" s="241">
        <f>ROUND(I214*H214,0)</f>
        <v>0</v>
      </c>
      <c r="K214" s="242"/>
      <c r="L214" s="243"/>
      <c r="M214" s="244" t="s">
        <v>1</v>
      </c>
      <c r="N214" s="245" t="s">
        <v>39</v>
      </c>
      <c r="O214" s="88"/>
      <c r="P214" s="226">
        <f>O214*H214</f>
        <v>0</v>
      </c>
      <c r="Q214" s="226">
        <v>0.00046999999999999999</v>
      </c>
      <c r="R214" s="226">
        <f>Q214*H214</f>
        <v>0.0018799999999999999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263</v>
      </c>
      <c r="AT214" s="228" t="s">
        <v>145</v>
      </c>
      <c r="AU214" s="228" t="s">
        <v>83</v>
      </c>
      <c r="AY214" s="14" t="s">
        <v>134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</v>
      </c>
      <c r="BK214" s="229">
        <f>ROUND(I214*H214,0)</f>
        <v>0</v>
      </c>
      <c r="BL214" s="14" t="s">
        <v>263</v>
      </c>
      <c r="BM214" s="228" t="s">
        <v>550</v>
      </c>
    </row>
    <row r="215" s="2" customFormat="1">
      <c r="A215" s="35"/>
      <c r="B215" s="36"/>
      <c r="C215" s="37"/>
      <c r="D215" s="230" t="s">
        <v>143</v>
      </c>
      <c r="E215" s="37"/>
      <c r="F215" s="231" t="s">
        <v>551</v>
      </c>
      <c r="G215" s="37"/>
      <c r="H215" s="37"/>
      <c r="I215" s="232"/>
      <c r="J215" s="37"/>
      <c r="K215" s="37"/>
      <c r="L215" s="41"/>
      <c r="M215" s="233"/>
      <c r="N215" s="234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143</v>
      </c>
      <c r="AU215" s="14" t="s">
        <v>83</v>
      </c>
    </row>
    <row r="216" s="2" customFormat="1" ht="16.5" customHeight="1">
      <c r="A216" s="35"/>
      <c r="B216" s="36"/>
      <c r="C216" s="216" t="s">
        <v>552</v>
      </c>
      <c r="D216" s="216" t="s">
        <v>137</v>
      </c>
      <c r="E216" s="217" t="s">
        <v>255</v>
      </c>
      <c r="F216" s="218" t="s">
        <v>256</v>
      </c>
      <c r="G216" s="219" t="s">
        <v>553</v>
      </c>
      <c r="H216" s="220">
        <v>11</v>
      </c>
      <c r="I216" s="221"/>
      <c r="J216" s="222">
        <f>ROUND(I216*H216,0)</f>
        <v>0</v>
      </c>
      <c r="K216" s="223"/>
      <c r="L216" s="41"/>
      <c r="M216" s="224" t="s">
        <v>1</v>
      </c>
      <c r="N216" s="225" t="s">
        <v>39</v>
      </c>
      <c r="O216" s="88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8" t="s">
        <v>218</v>
      </c>
      <c r="AT216" s="228" t="s">
        <v>137</v>
      </c>
      <c r="AU216" s="228" t="s">
        <v>83</v>
      </c>
      <c r="AY216" s="14" t="s">
        <v>134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4" t="s">
        <v>8</v>
      </c>
      <c r="BK216" s="229">
        <f>ROUND(I216*H216,0)</f>
        <v>0</v>
      </c>
      <c r="BL216" s="14" t="s">
        <v>218</v>
      </c>
      <c r="BM216" s="228" t="s">
        <v>554</v>
      </c>
    </row>
    <row r="217" s="2" customFormat="1">
      <c r="A217" s="35"/>
      <c r="B217" s="36"/>
      <c r="C217" s="37"/>
      <c r="D217" s="230" t="s">
        <v>143</v>
      </c>
      <c r="E217" s="37"/>
      <c r="F217" s="231" t="s">
        <v>555</v>
      </c>
      <c r="G217" s="37"/>
      <c r="H217" s="37"/>
      <c r="I217" s="232"/>
      <c r="J217" s="37"/>
      <c r="K217" s="37"/>
      <c r="L217" s="41"/>
      <c r="M217" s="233"/>
      <c r="N217" s="234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143</v>
      </c>
      <c r="AU217" s="14" t="s">
        <v>83</v>
      </c>
    </row>
    <row r="218" s="2" customFormat="1" ht="21.75" customHeight="1">
      <c r="A218" s="35"/>
      <c r="B218" s="36"/>
      <c r="C218" s="216" t="s">
        <v>556</v>
      </c>
      <c r="D218" s="216" t="s">
        <v>137</v>
      </c>
      <c r="E218" s="217" t="s">
        <v>273</v>
      </c>
      <c r="F218" s="218" t="s">
        <v>391</v>
      </c>
      <c r="G218" s="219" t="s">
        <v>154</v>
      </c>
      <c r="H218" s="220">
        <v>6</v>
      </c>
      <c r="I218" s="221"/>
      <c r="J218" s="222">
        <f>ROUND(I218*H218,0)</f>
        <v>0</v>
      </c>
      <c r="K218" s="223"/>
      <c r="L218" s="41"/>
      <c r="M218" s="224" t="s">
        <v>1</v>
      </c>
      <c r="N218" s="225" t="s">
        <v>39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218</v>
      </c>
      <c r="AT218" s="228" t="s">
        <v>137</v>
      </c>
      <c r="AU218" s="228" t="s">
        <v>83</v>
      </c>
      <c r="AY218" s="14" t="s">
        <v>134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8</v>
      </c>
      <c r="BK218" s="229">
        <f>ROUND(I218*H218,0)</f>
        <v>0</v>
      </c>
      <c r="BL218" s="14" t="s">
        <v>218</v>
      </c>
      <c r="BM218" s="228" t="s">
        <v>557</v>
      </c>
    </row>
    <row r="219" s="2" customFormat="1">
      <c r="A219" s="35"/>
      <c r="B219" s="36"/>
      <c r="C219" s="37"/>
      <c r="D219" s="230" t="s">
        <v>143</v>
      </c>
      <c r="E219" s="37"/>
      <c r="F219" s="231" t="s">
        <v>558</v>
      </c>
      <c r="G219" s="37"/>
      <c r="H219" s="37"/>
      <c r="I219" s="232"/>
      <c r="J219" s="37"/>
      <c r="K219" s="37"/>
      <c r="L219" s="41"/>
      <c r="M219" s="233"/>
      <c r="N219" s="234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143</v>
      </c>
      <c r="AU219" s="14" t="s">
        <v>83</v>
      </c>
    </row>
    <row r="220" s="2" customFormat="1" ht="16.5" customHeight="1">
      <c r="A220" s="35"/>
      <c r="B220" s="36"/>
      <c r="C220" s="235" t="s">
        <v>559</v>
      </c>
      <c r="D220" s="235" t="s">
        <v>145</v>
      </c>
      <c r="E220" s="236" t="s">
        <v>261</v>
      </c>
      <c r="F220" s="237" t="s">
        <v>262</v>
      </c>
      <c r="G220" s="238" t="s">
        <v>154</v>
      </c>
      <c r="H220" s="239">
        <v>16</v>
      </c>
      <c r="I220" s="240"/>
      <c r="J220" s="241">
        <f>ROUND(I220*H220,0)</f>
        <v>0</v>
      </c>
      <c r="K220" s="242"/>
      <c r="L220" s="243"/>
      <c r="M220" s="244" t="s">
        <v>1</v>
      </c>
      <c r="N220" s="245" t="s">
        <v>39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263</v>
      </c>
      <c r="AT220" s="228" t="s">
        <v>145</v>
      </c>
      <c r="AU220" s="228" t="s">
        <v>83</v>
      </c>
      <c r="AY220" s="14" t="s">
        <v>134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8</v>
      </c>
      <c r="BK220" s="229">
        <f>ROUND(I220*H220,0)</f>
        <v>0</v>
      </c>
      <c r="BL220" s="14" t="s">
        <v>263</v>
      </c>
      <c r="BM220" s="228" t="s">
        <v>560</v>
      </c>
    </row>
    <row r="221" s="2" customFormat="1">
      <c r="A221" s="35"/>
      <c r="B221" s="36"/>
      <c r="C221" s="37"/>
      <c r="D221" s="230" t="s">
        <v>143</v>
      </c>
      <c r="E221" s="37"/>
      <c r="F221" s="231" t="s">
        <v>561</v>
      </c>
      <c r="G221" s="37"/>
      <c r="H221" s="37"/>
      <c r="I221" s="232"/>
      <c r="J221" s="37"/>
      <c r="K221" s="37"/>
      <c r="L221" s="41"/>
      <c r="M221" s="233"/>
      <c r="N221" s="234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143</v>
      </c>
      <c r="AU221" s="14" t="s">
        <v>83</v>
      </c>
    </row>
    <row r="222" s="2" customFormat="1" ht="16.5" customHeight="1">
      <c r="A222" s="35"/>
      <c r="B222" s="36"/>
      <c r="C222" s="235" t="s">
        <v>562</v>
      </c>
      <c r="D222" s="235" t="s">
        <v>145</v>
      </c>
      <c r="E222" s="236" t="s">
        <v>278</v>
      </c>
      <c r="F222" s="237" t="s">
        <v>374</v>
      </c>
      <c r="G222" s="238" t="s">
        <v>154</v>
      </c>
      <c r="H222" s="239">
        <v>7</v>
      </c>
      <c r="I222" s="240"/>
      <c r="J222" s="241">
        <f>ROUND(I222*H222,0)</f>
        <v>0</v>
      </c>
      <c r="K222" s="242"/>
      <c r="L222" s="243"/>
      <c r="M222" s="244" t="s">
        <v>1</v>
      </c>
      <c r="N222" s="245" t="s">
        <v>39</v>
      </c>
      <c r="O222" s="88"/>
      <c r="P222" s="226">
        <f>O222*H222</f>
        <v>0</v>
      </c>
      <c r="Q222" s="226">
        <v>0.00046999999999999999</v>
      </c>
      <c r="R222" s="226">
        <f>Q222*H222</f>
        <v>0.00329</v>
      </c>
      <c r="S222" s="226">
        <v>0</v>
      </c>
      <c r="T222" s="22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8" t="s">
        <v>263</v>
      </c>
      <c r="AT222" s="228" t="s">
        <v>145</v>
      </c>
      <c r="AU222" s="228" t="s">
        <v>83</v>
      </c>
      <c r="AY222" s="14" t="s">
        <v>134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4" t="s">
        <v>8</v>
      </c>
      <c r="BK222" s="229">
        <f>ROUND(I222*H222,0)</f>
        <v>0</v>
      </c>
      <c r="BL222" s="14" t="s">
        <v>263</v>
      </c>
      <c r="BM222" s="228" t="s">
        <v>563</v>
      </c>
    </row>
    <row r="223" s="2" customFormat="1">
      <c r="A223" s="35"/>
      <c r="B223" s="36"/>
      <c r="C223" s="37"/>
      <c r="D223" s="230" t="s">
        <v>143</v>
      </c>
      <c r="E223" s="37"/>
      <c r="F223" s="231" t="s">
        <v>564</v>
      </c>
      <c r="G223" s="37"/>
      <c r="H223" s="37"/>
      <c r="I223" s="232"/>
      <c r="J223" s="37"/>
      <c r="K223" s="37"/>
      <c r="L223" s="41"/>
      <c r="M223" s="233"/>
      <c r="N223" s="234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143</v>
      </c>
      <c r="AU223" s="14" t="s">
        <v>83</v>
      </c>
    </row>
    <row r="224" s="2" customFormat="1" ht="16.5" customHeight="1">
      <c r="A224" s="35"/>
      <c r="B224" s="36"/>
      <c r="C224" s="216" t="s">
        <v>565</v>
      </c>
      <c r="D224" s="216" t="s">
        <v>137</v>
      </c>
      <c r="E224" s="217" t="s">
        <v>395</v>
      </c>
      <c r="F224" s="218" t="s">
        <v>274</v>
      </c>
      <c r="G224" s="219" t="s">
        <v>154</v>
      </c>
      <c r="H224" s="220">
        <v>3</v>
      </c>
      <c r="I224" s="221"/>
      <c r="J224" s="222">
        <f>ROUND(I224*H224,0)</f>
        <v>0</v>
      </c>
      <c r="K224" s="223"/>
      <c r="L224" s="41"/>
      <c r="M224" s="224" t="s">
        <v>1</v>
      </c>
      <c r="N224" s="225" t="s">
        <v>39</v>
      </c>
      <c r="O224" s="88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8" t="s">
        <v>218</v>
      </c>
      <c r="AT224" s="228" t="s">
        <v>137</v>
      </c>
      <c r="AU224" s="228" t="s">
        <v>83</v>
      </c>
      <c r="AY224" s="14" t="s">
        <v>134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4" t="s">
        <v>8</v>
      </c>
      <c r="BK224" s="229">
        <f>ROUND(I224*H224,0)</f>
        <v>0</v>
      </c>
      <c r="BL224" s="14" t="s">
        <v>218</v>
      </c>
      <c r="BM224" s="228" t="s">
        <v>566</v>
      </c>
    </row>
    <row r="225" s="2" customFormat="1">
      <c r="A225" s="35"/>
      <c r="B225" s="36"/>
      <c r="C225" s="37"/>
      <c r="D225" s="230" t="s">
        <v>143</v>
      </c>
      <c r="E225" s="37"/>
      <c r="F225" s="231" t="s">
        <v>567</v>
      </c>
      <c r="G225" s="37"/>
      <c r="H225" s="37"/>
      <c r="I225" s="232"/>
      <c r="J225" s="37"/>
      <c r="K225" s="37"/>
      <c r="L225" s="41"/>
      <c r="M225" s="233"/>
      <c r="N225" s="234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143</v>
      </c>
      <c r="AU225" s="14" t="s">
        <v>83</v>
      </c>
    </row>
    <row r="226" s="2" customFormat="1" ht="21.75" customHeight="1">
      <c r="A226" s="35"/>
      <c r="B226" s="36"/>
      <c r="C226" s="216" t="s">
        <v>568</v>
      </c>
      <c r="D226" s="216" t="s">
        <v>137</v>
      </c>
      <c r="E226" s="217" t="s">
        <v>283</v>
      </c>
      <c r="F226" s="218" t="s">
        <v>569</v>
      </c>
      <c r="G226" s="219" t="s">
        <v>154</v>
      </c>
      <c r="H226" s="220">
        <v>2</v>
      </c>
      <c r="I226" s="221"/>
      <c r="J226" s="222">
        <f>ROUND(I226*H226,0)</f>
        <v>0</v>
      </c>
      <c r="K226" s="223"/>
      <c r="L226" s="41"/>
      <c r="M226" s="224" t="s">
        <v>1</v>
      </c>
      <c r="N226" s="225" t="s">
        <v>39</v>
      </c>
      <c r="O226" s="88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218</v>
      </c>
      <c r="AT226" s="228" t="s">
        <v>137</v>
      </c>
      <c r="AU226" s="228" t="s">
        <v>83</v>
      </c>
      <c r="AY226" s="14" t="s">
        <v>134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8</v>
      </c>
      <c r="BK226" s="229">
        <f>ROUND(I226*H226,0)</f>
        <v>0</v>
      </c>
      <c r="BL226" s="14" t="s">
        <v>218</v>
      </c>
      <c r="BM226" s="228" t="s">
        <v>570</v>
      </c>
    </row>
    <row r="227" s="2" customFormat="1">
      <c r="A227" s="35"/>
      <c r="B227" s="36"/>
      <c r="C227" s="37"/>
      <c r="D227" s="230" t="s">
        <v>143</v>
      </c>
      <c r="E227" s="37"/>
      <c r="F227" s="231" t="s">
        <v>571</v>
      </c>
      <c r="G227" s="37"/>
      <c r="H227" s="37"/>
      <c r="I227" s="232"/>
      <c r="J227" s="37"/>
      <c r="K227" s="37"/>
      <c r="L227" s="41"/>
      <c r="M227" s="233"/>
      <c r="N227" s="234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143</v>
      </c>
      <c r="AU227" s="14" t="s">
        <v>83</v>
      </c>
    </row>
    <row r="228" s="2" customFormat="1" ht="24.15" customHeight="1">
      <c r="A228" s="35"/>
      <c r="B228" s="36"/>
      <c r="C228" s="216" t="s">
        <v>572</v>
      </c>
      <c r="D228" s="216" t="s">
        <v>137</v>
      </c>
      <c r="E228" s="217" t="s">
        <v>573</v>
      </c>
      <c r="F228" s="218" t="s">
        <v>574</v>
      </c>
      <c r="G228" s="219" t="s">
        <v>257</v>
      </c>
      <c r="H228" s="220">
        <v>1</v>
      </c>
      <c r="I228" s="221"/>
      <c r="J228" s="222">
        <f>ROUND(I228*H228,0)</f>
        <v>0</v>
      </c>
      <c r="K228" s="223"/>
      <c r="L228" s="41"/>
      <c r="M228" s="224" t="s">
        <v>1</v>
      </c>
      <c r="N228" s="225" t="s">
        <v>39</v>
      </c>
      <c r="O228" s="88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8" t="s">
        <v>218</v>
      </c>
      <c r="AT228" s="228" t="s">
        <v>137</v>
      </c>
      <c r="AU228" s="228" t="s">
        <v>83</v>
      </c>
      <c r="AY228" s="14" t="s">
        <v>134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4" t="s">
        <v>8</v>
      </c>
      <c r="BK228" s="229">
        <f>ROUND(I228*H228,0)</f>
        <v>0</v>
      </c>
      <c r="BL228" s="14" t="s">
        <v>218</v>
      </c>
      <c r="BM228" s="228" t="s">
        <v>575</v>
      </c>
    </row>
    <row r="229" s="2" customFormat="1">
      <c r="A229" s="35"/>
      <c r="B229" s="36"/>
      <c r="C229" s="37"/>
      <c r="D229" s="230" t="s">
        <v>143</v>
      </c>
      <c r="E229" s="37"/>
      <c r="F229" s="231" t="s">
        <v>576</v>
      </c>
      <c r="G229" s="37"/>
      <c r="H229" s="37"/>
      <c r="I229" s="232"/>
      <c r="J229" s="37"/>
      <c r="K229" s="37"/>
      <c r="L229" s="41"/>
      <c r="M229" s="233"/>
      <c r="N229" s="234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143</v>
      </c>
      <c r="AU229" s="14" t="s">
        <v>83</v>
      </c>
    </row>
    <row r="230" s="12" customFormat="1" ht="22.8" customHeight="1">
      <c r="A230" s="12"/>
      <c r="B230" s="200"/>
      <c r="C230" s="201"/>
      <c r="D230" s="202" t="s">
        <v>73</v>
      </c>
      <c r="E230" s="214" t="s">
        <v>577</v>
      </c>
      <c r="F230" s="214" t="s">
        <v>578</v>
      </c>
      <c r="G230" s="201"/>
      <c r="H230" s="201"/>
      <c r="I230" s="204"/>
      <c r="J230" s="215">
        <f>BK230</f>
        <v>0</v>
      </c>
      <c r="K230" s="201"/>
      <c r="L230" s="206"/>
      <c r="M230" s="207"/>
      <c r="N230" s="208"/>
      <c r="O230" s="208"/>
      <c r="P230" s="209">
        <f>SUM(P231:P232)</f>
        <v>0</v>
      </c>
      <c r="Q230" s="208"/>
      <c r="R230" s="209">
        <f>SUM(R231:R232)</f>
        <v>0</v>
      </c>
      <c r="S230" s="208"/>
      <c r="T230" s="210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1" t="s">
        <v>151</v>
      </c>
      <c r="AT230" s="212" t="s">
        <v>73</v>
      </c>
      <c r="AU230" s="212" t="s">
        <v>8</v>
      </c>
      <c r="AY230" s="211" t="s">
        <v>134</v>
      </c>
      <c r="BK230" s="213">
        <f>SUM(BK231:BK232)</f>
        <v>0</v>
      </c>
    </row>
    <row r="231" s="2" customFormat="1" ht="16.5" customHeight="1">
      <c r="A231" s="35"/>
      <c r="B231" s="36"/>
      <c r="C231" s="216" t="s">
        <v>579</v>
      </c>
      <c r="D231" s="216" t="s">
        <v>137</v>
      </c>
      <c r="E231" s="217" t="s">
        <v>580</v>
      </c>
      <c r="F231" s="218" t="s">
        <v>581</v>
      </c>
      <c r="G231" s="219" t="s">
        <v>154</v>
      </c>
      <c r="H231" s="220">
        <v>2</v>
      </c>
      <c r="I231" s="221"/>
      <c r="J231" s="222">
        <f>ROUND(I231*H231,0)</f>
        <v>0</v>
      </c>
      <c r="K231" s="223"/>
      <c r="L231" s="41"/>
      <c r="M231" s="224" t="s">
        <v>1</v>
      </c>
      <c r="N231" s="225" t="s">
        <v>39</v>
      </c>
      <c r="O231" s="88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8" t="s">
        <v>218</v>
      </c>
      <c r="AT231" s="228" t="s">
        <v>137</v>
      </c>
      <c r="AU231" s="228" t="s">
        <v>83</v>
      </c>
      <c r="AY231" s="14" t="s">
        <v>134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4" t="s">
        <v>8</v>
      </c>
      <c r="BK231" s="229">
        <f>ROUND(I231*H231,0)</f>
        <v>0</v>
      </c>
      <c r="BL231" s="14" t="s">
        <v>218</v>
      </c>
      <c r="BM231" s="228" t="s">
        <v>582</v>
      </c>
    </row>
    <row r="232" s="2" customFormat="1">
      <c r="A232" s="35"/>
      <c r="B232" s="36"/>
      <c r="C232" s="37"/>
      <c r="D232" s="230" t="s">
        <v>143</v>
      </c>
      <c r="E232" s="37"/>
      <c r="F232" s="231" t="s">
        <v>432</v>
      </c>
      <c r="G232" s="37"/>
      <c r="H232" s="37"/>
      <c r="I232" s="232"/>
      <c r="J232" s="37"/>
      <c r="K232" s="37"/>
      <c r="L232" s="41"/>
      <c r="M232" s="233"/>
      <c r="N232" s="234"/>
      <c r="O232" s="88"/>
      <c r="P232" s="88"/>
      <c r="Q232" s="88"/>
      <c r="R232" s="88"/>
      <c r="S232" s="88"/>
      <c r="T232" s="89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4" t="s">
        <v>143</v>
      </c>
      <c r="AU232" s="14" t="s">
        <v>83</v>
      </c>
    </row>
    <row r="233" s="12" customFormat="1" ht="22.8" customHeight="1">
      <c r="A233" s="12"/>
      <c r="B233" s="200"/>
      <c r="C233" s="201"/>
      <c r="D233" s="202" t="s">
        <v>73</v>
      </c>
      <c r="E233" s="214" t="s">
        <v>583</v>
      </c>
      <c r="F233" s="214" t="s">
        <v>584</v>
      </c>
      <c r="G233" s="201"/>
      <c r="H233" s="201"/>
      <c r="I233" s="204"/>
      <c r="J233" s="215">
        <f>BK233</f>
        <v>0</v>
      </c>
      <c r="K233" s="201"/>
      <c r="L233" s="206"/>
      <c r="M233" s="207"/>
      <c r="N233" s="208"/>
      <c r="O233" s="208"/>
      <c r="P233" s="209">
        <f>SUM(P234:P247)</f>
        <v>0</v>
      </c>
      <c r="Q233" s="208"/>
      <c r="R233" s="209">
        <f>SUM(R234:R247)</f>
        <v>0.38424999999999998</v>
      </c>
      <c r="S233" s="208"/>
      <c r="T233" s="210">
        <f>SUM(T234:T247)</f>
        <v>2.2999999999999998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1" t="s">
        <v>151</v>
      </c>
      <c r="AT233" s="212" t="s">
        <v>73</v>
      </c>
      <c r="AU233" s="212" t="s">
        <v>8</v>
      </c>
      <c r="AY233" s="211" t="s">
        <v>134</v>
      </c>
      <c r="BK233" s="213">
        <f>SUM(BK234:BK247)</f>
        <v>0</v>
      </c>
    </row>
    <row r="234" s="2" customFormat="1" ht="37.8" customHeight="1">
      <c r="A234" s="35"/>
      <c r="B234" s="36"/>
      <c r="C234" s="235" t="s">
        <v>585</v>
      </c>
      <c r="D234" s="235" t="s">
        <v>145</v>
      </c>
      <c r="E234" s="236" t="s">
        <v>586</v>
      </c>
      <c r="F234" s="237" t="s">
        <v>587</v>
      </c>
      <c r="G234" s="238" t="s">
        <v>154</v>
      </c>
      <c r="H234" s="239">
        <v>1</v>
      </c>
      <c r="I234" s="240"/>
      <c r="J234" s="241">
        <f>ROUND(I234*H234,0)</f>
        <v>0</v>
      </c>
      <c r="K234" s="242"/>
      <c r="L234" s="243"/>
      <c r="M234" s="244" t="s">
        <v>1</v>
      </c>
      <c r="N234" s="245" t="s">
        <v>39</v>
      </c>
      <c r="O234" s="88"/>
      <c r="P234" s="226">
        <f>O234*H234</f>
        <v>0</v>
      </c>
      <c r="Q234" s="226">
        <v>0.058000000000000003</v>
      </c>
      <c r="R234" s="226">
        <f>Q234*H234</f>
        <v>0.058000000000000003</v>
      </c>
      <c r="S234" s="226">
        <v>0</v>
      </c>
      <c r="T234" s="22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8" t="s">
        <v>263</v>
      </c>
      <c r="AT234" s="228" t="s">
        <v>145</v>
      </c>
      <c r="AU234" s="228" t="s">
        <v>83</v>
      </c>
      <c r="AY234" s="14" t="s">
        <v>134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4" t="s">
        <v>8</v>
      </c>
      <c r="BK234" s="229">
        <f>ROUND(I234*H234,0)</f>
        <v>0</v>
      </c>
      <c r="BL234" s="14" t="s">
        <v>263</v>
      </c>
      <c r="BM234" s="228" t="s">
        <v>588</v>
      </c>
    </row>
    <row r="235" s="2" customFormat="1">
      <c r="A235" s="35"/>
      <c r="B235" s="36"/>
      <c r="C235" s="37"/>
      <c r="D235" s="230" t="s">
        <v>143</v>
      </c>
      <c r="E235" s="37"/>
      <c r="F235" s="231" t="s">
        <v>516</v>
      </c>
      <c r="G235" s="37"/>
      <c r="H235" s="37"/>
      <c r="I235" s="232"/>
      <c r="J235" s="37"/>
      <c r="K235" s="37"/>
      <c r="L235" s="41"/>
      <c r="M235" s="233"/>
      <c r="N235" s="234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143</v>
      </c>
      <c r="AU235" s="14" t="s">
        <v>83</v>
      </c>
    </row>
    <row r="236" s="2" customFormat="1" ht="33" customHeight="1">
      <c r="A236" s="35"/>
      <c r="B236" s="36"/>
      <c r="C236" s="216" t="s">
        <v>589</v>
      </c>
      <c r="D236" s="216" t="s">
        <v>137</v>
      </c>
      <c r="E236" s="217" t="s">
        <v>590</v>
      </c>
      <c r="F236" s="218" t="s">
        <v>591</v>
      </c>
      <c r="G236" s="219" t="s">
        <v>154</v>
      </c>
      <c r="H236" s="220">
        <v>1</v>
      </c>
      <c r="I236" s="221"/>
      <c r="J236" s="222">
        <f>ROUND(I236*H236,0)</f>
        <v>0</v>
      </c>
      <c r="K236" s="223"/>
      <c r="L236" s="41"/>
      <c r="M236" s="224" t="s">
        <v>1</v>
      </c>
      <c r="N236" s="225" t="s">
        <v>39</v>
      </c>
      <c r="O236" s="88"/>
      <c r="P236" s="226">
        <f>O236*H236</f>
        <v>0</v>
      </c>
      <c r="Q236" s="226">
        <v>0.32624999999999998</v>
      </c>
      <c r="R236" s="226">
        <f>Q236*H236</f>
        <v>0.32624999999999998</v>
      </c>
      <c r="S236" s="226">
        <v>0</v>
      </c>
      <c r="T236" s="22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8" t="s">
        <v>218</v>
      </c>
      <c r="AT236" s="228" t="s">
        <v>137</v>
      </c>
      <c r="AU236" s="228" t="s">
        <v>83</v>
      </c>
      <c r="AY236" s="14" t="s">
        <v>134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4" t="s">
        <v>8</v>
      </c>
      <c r="BK236" s="229">
        <f>ROUND(I236*H236,0)</f>
        <v>0</v>
      </c>
      <c r="BL236" s="14" t="s">
        <v>218</v>
      </c>
      <c r="BM236" s="228" t="s">
        <v>592</v>
      </c>
    </row>
    <row r="237" s="2" customFormat="1">
      <c r="A237" s="35"/>
      <c r="B237" s="36"/>
      <c r="C237" s="37"/>
      <c r="D237" s="230" t="s">
        <v>143</v>
      </c>
      <c r="E237" s="37"/>
      <c r="F237" s="231" t="s">
        <v>516</v>
      </c>
      <c r="G237" s="37"/>
      <c r="H237" s="37"/>
      <c r="I237" s="232"/>
      <c r="J237" s="37"/>
      <c r="K237" s="37"/>
      <c r="L237" s="41"/>
      <c r="M237" s="233"/>
      <c r="N237" s="234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143</v>
      </c>
      <c r="AU237" s="14" t="s">
        <v>83</v>
      </c>
    </row>
    <row r="238" s="2" customFormat="1" ht="24.15" customHeight="1">
      <c r="A238" s="35"/>
      <c r="B238" s="36"/>
      <c r="C238" s="216" t="s">
        <v>593</v>
      </c>
      <c r="D238" s="216" t="s">
        <v>137</v>
      </c>
      <c r="E238" s="217" t="s">
        <v>594</v>
      </c>
      <c r="F238" s="218" t="s">
        <v>595</v>
      </c>
      <c r="G238" s="219" t="s">
        <v>154</v>
      </c>
      <c r="H238" s="220">
        <v>1</v>
      </c>
      <c r="I238" s="221"/>
      <c r="J238" s="222">
        <f>ROUND(I238*H238,0)</f>
        <v>0</v>
      </c>
      <c r="K238" s="223"/>
      <c r="L238" s="41"/>
      <c r="M238" s="224" t="s">
        <v>1</v>
      </c>
      <c r="N238" s="225" t="s">
        <v>39</v>
      </c>
      <c r="O238" s="88"/>
      <c r="P238" s="226">
        <f>O238*H238</f>
        <v>0</v>
      </c>
      <c r="Q238" s="226">
        <v>0</v>
      </c>
      <c r="R238" s="226">
        <f>Q238*H238</f>
        <v>0</v>
      </c>
      <c r="S238" s="226">
        <v>2.2999999999999998</v>
      </c>
      <c r="T238" s="227">
        <f>S238*H238</f>
        <v>2.2999999999999998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8" t="s">
        <v>218</v>
      </c>
      <c r="AT238" s="228" t="s">
        <v>137</v>
      </c>
      <c r="AU238" s="228" t="s">
        <v>83</v>
      </c>
      <c r="AY238" s="14" t="s">
        <v>134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4" t="s">
        <v>8</v>
      </c>
      <c r="BK238" s="229">
        <f>ROUND(I238*H238,0)</f>
        <v>0</v>
      </c>
      <c r="BL238" s="14" t="s">
        <v>218</v>
      </c>
      <c r="BM238" s="228" t="s">
        <v>596</v>
      </c>
    </row>
    <row r="239" s="2" customFormat="1">
      <c r="A239" s="35"/>
      <c r="B239" s="36"/>
      <c r="C239" s="37"/>
      <c r="D239" s="230" t="s">
        <v>143</v>
      </c>
      <c r="E239" s="37"/>
      <c r="F239" s="231" t="s">
        <v>516</v>
      </c>
      <c r="G239" s="37"/>
      <c r="H239" s="37"/>
      <c r="I239" s="232"/>
      <c r="J239" s="37"/>
      <c r="K239" s="37"/>
      <c r="L239" s="41"/>
      <c r="M239" s="233"/>
      <c r="N239" s="234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143</v>
      </c>
      <c r="AU239" s="14" t="s">
        <v>83</v>
      </c>
    </row>
    <row r="240" s="2" customFormat="1" ht="24.15" customHeight="1">
      <c r="A240" s="35"/>
      <c r="B240" s="36"/>
      <c r="C240" s="216" t="s">
        <v>597</v>
      </c>
      <c r="D240" s="216" t="s">
        <v>137</v>
      </c>
      <c r="E240" s="217" t="s">
        <v>598</v>
      </c>
      <c r="F240" s="218" t="s">
        <v>599</v>
      </c>
      <c r="G240" s="219" t="s">
        <v>419</v>
      </c>
      <c r="H240" s="220">
        <v>2.2999999999999998</v>
      </c>
      <c r="I240" s="221"/>
      <c r="J240" s="222">
        <f>ROUND(I240*H240,0)</f>
        <v>0</v>
      </c>
      <c r="K240" s="223"/>
      <c r="L240" s="41"/>
      <c r="M240" s="224" t="s">
        <v>1</v>
      </c>
      <c r="N240" s="225" t="s">
        <v>39</v>
      </c>
      <c r="O240" s="88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8" t="s">
        <v>218</v>
      </c>
      <c r="AT240" s="228" t="s">
        <v>137</v>
      </c>
      <c r="AU240" s="228" t="s">
        <v>83</v>
      </c>
      <c r="AY240" s="14" t="s">
        <v>134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4" t="s">
        <v>8</v>
      </c>
      <c r="BK240" s="229">
        <f>ROUND(I240*H240,0)</f>
        <v>0</v>
      </c>
      <c r="BL240" s="14" t="s">
        <v>218</v>
      </c>
      <c r="BM240" s="228" t="s">
        <v>600</v>
      </c>
    </row>
    <row r="241" s="2" customFormat="1">
      <c r="A241" s="35"/>
      <c r="B241" s="36"/>
      <c r="C241" s="37"/>
      <c r="D241" s="230" t="s">
        <v>143</v>
      </c>
      <c r="E241" s="37"/>
      <c r="F241" s="231" t="s">
        <v>516</v>
      </c>
      <c r="G241" s="37"/>
      <c r="H241" s="37"/>
      <c r="I241" s="232"/>
      <c r="J241" s="37"/>
      <c r="K241" s="37"/>
      <c r="L241" s="41"/>
      <c r="M241" s="233"/>
      <c r="N241" s="234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143</v>
      </c>
      <c r="AU241" s="14" t="s">
        <v>83</v>
      </c>
    </row>
    <row r="242" s="2" customFormat="1" ht="24.15" customHeight="1">
      <c r="A242" s="35"/>
      <c r="B242" s="36"/>
      <c r="C242" s="216" t="s">
        <v>601</v>
      </c>
      <c r="D242" s="216" t="s">
        <v>137</v>
      </c>
      <c r="E242" s="217" t="s">
        <v>602</v>
      </c>
      <c r="F242" s="218" t="s">
        <v>603</v>
      </c>
      <c r="G242" s="219" t="s">
        <v>419</v>
      </c>
      <c r="H242" s="220">
        <v>23</v>
      </c>
      <c r="I242" s="221"/>
      <c r="J242" s="222">
        <f>ROUND(I242*H242,0)</f>
        <v>0</v>
      </c>
      <c r="K242" s="223"/>
      <c r="L242" s="41"/>
      <c r="M242" s="224" t="s">
        <v>1</v>
      </c>
      <c r="N242" s="225" t="s">
        <v>39</v>
      </c>
      <c r="O242" s="88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8" t="s">
        <v>218</v>
      </c>
      <c r="AT242" s="228" t="s">
        <v>137</v>
      </c>
      <c r="AU242" s="228" t="s">
        <v>83</v>
      </c>
      <c r="AY242" s="14" t="s">
        <v>134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4" t="s">
        <v>8</v>
      </c>
      <c r="BK242" s="229">
        <f>ROUND(I242*H242,0)</f>
        <v>0</v>
      </c>
      <c r="BL242" s="14" t="s">
        <v>218</v>
      </c>
      <c r="BM242" s="228" t="s">
        <v>604</v>
      </c>
    </row>
    <row r="243" s="2" customFormat="1">
      <c r="A243" s="35"/>
      <c r="B243" s="36"/>
      <c r="C243" s="37"/>
      <c r="D243" s="230" t="s">
        <v>143</v>
      </c>
      <c r="E243" s="37"/>
      <c r="F243" s="231" t="s">
        <v>516</v>
      </c>
      <c r="G243" s="37"/>
      <c r="H243" s="37"/>
      <c r="I243" s="232"/>
      <c r="J243" s="37"/>
      <c r="K243" s="37"/>
      <c r="L243" s="41"/>
      <c r="M243" s="233"/>
      <c r="N243" s="234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143</v>
      </c>
      <c r="AU243" s="14" t="s">
        <v>83</v>
      </c>
    </row>
    <row r="244" s="2" customFormat="1" ht="24.15" customHeight="1">
      <c r="A244" s="35"/>
      <c r="B244" s="36"/>
      <c r="C244" s="216" t="s">
        <v>605</v>
      </c>
      <c r="D244" s="216" t="s">
        <v>137</v>
      </c>
      <c r="E244" s="217" t="s">
        <v>606</v>
      </c>
      <c r="F244" s="218" t="s">
        <v>607</v>
      </c>
      <c r="G244" s="219" t="s">
        <v>419</v>
      </c>
      <c r="H244" s="220">
        <v>0.32600000000000001</v>
      </c>
      <c r="I244" s="221"/>
      <c r="J244" s="222">
        <f>ROUND(I244*H244,0)</f>
        <v>0</v>
      </c>
      <c r="K244" s="223"/>
      <c r="L244" s="41"/>
      <c r="M244" s="224" t="s">
        <v>1</v>
      </c>
      <c r="N244" s="225" t="s">
        <v>39</v>
      </c>
      <c r="O244" s="88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8" t="s">
        <v>218</v>
      </c>
      <c r="AT244" s="228" t="s">
        <v>137</v>
      </c>
      <c r="AU244" s="228" t="s">
        <v>83</v>
      </c>
      <c r="AY244" s="14" t="s">
        <v>134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4" t="s">
        <v>8</v>
      </c>
      <c r="BK244" s="229">
        <f>ROUND(I244*H244,0)</f>
        <v>0</v>
      </c>
      <c r="BL244" s="14" t="s">
        <v>218</v>
      </c>
      <c r="BM244" s="228" t="s">
        <v>608</v>
      </c>
    </row>
    <row r="245" s="2" customFormat="1">
      <c r="A245" s="35"/>
      <c r="B245" s="36"/>
      <c r="C245" s="37"/>
      <c r="D245" s="230" t="s">
        <v>143</v>
      </c>
      <c r="E245" s="37"/>
      <c r="F245" s="231" t="s">
        <v>516</v>
      </c>
      <c r="G245" s="37"/>
      <c r="H245" s="37"/>
      <c r="I245" s="232"/>
      <c r="J245" s="37"/>
      <c r="K245" s="37"/>
      <c r="L245" s="41"/>
      <c r="M245" s="233"/>
      <c r="N245" s="234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143</v>
      </c>
      <c r="AU245" s="14" t="s">
        <v>83</v>
      </c>
    </row>
    <row r="246" s="2" customFormat="1" ht="24.15" customHeight="1">
      <c r="A246" s="35"/>
      <c r="B246" s="36"/>
      <c r="C246" s="216" t="s">
        <v>609</v>
      </c>
      <c r="D246" s="216" t="s">
        <v>137</v>
      </c>
      <c r="E246" s="217" t="s">
        <v>610</v>
      </c>
      <c r="F246" s="218" t="s">
        <v>611</v>
      </c>
      <c r="G246" s="219" t="s">
        <v>419</v>
      </c>
      <c r="H246" s="220">
        <v>3.2599999999999998</v>
      </c>
      <c r="I246" s="221"/>
      <c r="J246" s="222">
        <f>ROUND(I246*H246,0)</f>
        <v>0</v>
      </c>
      <c r="K246" s="223"/>
      <c r="L246" s="41"/>
      <c r="M246" s="224" t="s">
        <v>1</v>
      </c>
      <c r="N246" s="225" t="s">
        <v>39</v>
      </c>
      <c r="O246" s="88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8" t="s">
        <v>218</v>
      </c>
      <c r="AT246" s="228" t="s">
        <v>137</v>
      </c>
      <c r="AU246" s="228" t="s">
        <v>83</v>
      </c>
      <c r="AY246" s="14" t="s">
        <v>134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4" t="s">
        <v>8</v>
      </c>
      <c r="BK246" s="229">
        <f>ROUND(I246*H246,0)</f>
        <v>0</v>
      </c>
      <c r="BL246" s="14" t="s">
        <v>218</v>
      </c>
      <c r="BM246" s="228" t="s">
        <v>612</v>
      </c>
    </row>
    <row r="247" s="2" customFormat="1">
      <c r="A247" s="35"/>
      <c r="B247" s="36"/>
      <c r="C247" s="37"/>
      <c r="D247" s="230" t="s">
        <v>143</v>
      </c>
      <c r="E247" s="37"/>
      <c r="F247" s="231" t="s">
        <v>516</v>
      </c>
      <c r="G247" s="37"/>
      <c r="H247" s="37"/>
      <c r="I247" s="232"/>
      <c r="J247" s="37"/>
      <c r="K247" s="37"/>
      <c r="L247" s="41"/>
      <c r="M247" s="233"/>
      <c r="N247" s="234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143</v>
      </c>
      <c r="AU247" s="14" t="s">
        <v>83</v>
      </c>
    </row>
    <row r="248" s="12" customFormat="1" ht="25.92" customHeight="1">
      <c r="A248" s="12"/>
      <c r="B248" s="200"/>
      <c r="C248" s="201"/>
      <c r="D248" s="202" t="s">
        <v>73</v>
      </c>
      <c r="E248" s="203" t="s">
        <v>292</v>
      </c>
      <c r="F248" s="203" t="s">
        <v>293</v>
      </c>
      <c r="G248" s="201"/>
      <c r="H248" s="201"/>
      <c r="I248" s="204"/>
      <c r="J248" s="205">
        <f>BK248</f>
        <v>0</v>
      </c>
      <c r="K248" s="201"/>
      <c r="L248" s="206"/>
      <c r="M248" s="207"/>
      <c r="N248" s="208"/>
      <c r="O248" s="208"/>
      <c r="P248" s="209">
        <f>P249</f>
        <v>0</v>
      </c>
      <c r="Q248" s="208"/>
      <c r="R248" s="209">
        <f>R249</f>
        <v>0</v>
      </c>
      <c r="S248" s="208"/>
      <c r="T248" s="210">
        <f>T249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1" t="s">
        <v>161</v>
      </c>
      <c r="AT248" s="212" t="s">
        <v>73</v>
      </c>
      <c r="AU248" s="212" t="s">
        <v>74</v>
      </c>
      <c r="AY248" s="211" t="s">
        <v>134</v>
      </c>
      <c r="BK248" s="213">
        <f>BK249</f>
        <v>0</v>
      </c>
    </row>
    <row r="249" s="12" customFormat="1" ht="22.8" customHeight="1">
      <c r="A249" s="12"/>
      <c r="B249" s="200"/>
      <c r="C249" s="201"/>
      <c r="D249" s="202" t="s">
        <v>73</v>
      </c>
      <c r="E249" s="214" t="s">
        <v>294</v>
      </c>
      <c r="F249" s="214" t="s">
        <v>295</v>
      </c>
      <c r="G249" s="201"/>
      <c r="H249" s="201"/>
      <c r="I249" s="204"/>
      <c r="J249" s="215">
        <f>BK249</f>
        <v>0</v>
      </c>
      <c r="K249" s="201"/>
      <c r="L249" s="206"/>
      <c r="M249" s="207"/>
      <c r="N249" s="208"/>
      <c r="O249" s="208"/>
      <c r="P249" s="209">
        <f>SUM(P250:P251)</f>
        <v>0</v>
      </c>
      <c r="Q249" s="208"/>
      <c r="R249" s="209">
        <f>SUM(R250:R251)</f>
        <v>0</v>
      </c>
      <c r="S249" s="208"/>
      <c r="T249" s="210">
        <f>SUM(T250:T251)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1" t="s">
        <v>161</v>
      </c>
      <c r="AT249" s="212" t="s">
        <v>73</v>
      </c>
      <c r="AU249" s="212" t="s">
        <v>8</v>
      </c>
      <c r="AY249" s="211" t="s">
        <v>134</v>
      </c>
      <c r="BK249" s="213">
        <f>SUM(BK250:BK251)</f>
        <v>0</v>
      </c>
    </row>
    <row r="250" s="2" customFormat="1" ht="16.5" customHeight="1">
      <c r="A250" s="35"/>
      <c r="B250" s="36"/>
      <c r="C250" s="216" t="s">
        <v>613</v>
      </c>
      <c r="D250" s="216" t="s">
        <v>137</v>
      </c>
      <c r="E250" s="217" t="s">
        <v>296</v>
      </c>
      <c r="F250" s="218" t="s">
        <v>297</v>
      </c>
      <c r="G250" s="219" t="s">
        <v>257</v>
      </c>
      <c r="H250" s="220">
        <v>1</v>
      </c>
      <c r="I250" s="221"/>
      <c r="J250" s="222">
        <f>ROUND(I250*H250,0)</f>
        <v>0</v>
      </c>
      <c r="K250" s="223"/>
      <c r="L250" s="41"/>
      <c r="M250" s="224" t="s">
        <v>1</v>
      </c>
      <c r="N250" s="225" t="s">
        <v>39</v>
      </c>
      <c r="O250" s="88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8" t="s">
        <v>298</v>
      </c>
      <c r="AT250" s="228" t="s">
        <v>137</v>
      </c>
      <c r="AU250" s="228" t="s">
        <v>83</v>
      </c>
      <c r="AY250" s="14" t="s">
        <v>134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4" t="s">
        <v>8</v>
      </c>
      <c r="BK250" s="229">
        <f>ROUND(I250*H250,0)</f>
        <v>0</v>
      </c>
      <c r="BL250" s="14" t="s">
        <v>298</v>
      </c>
      <c r="BM250" s="228" t="s">
        <v>614</v>
      </c>
    </row>
    <row r="251" s="2" customFormat="1">
      <c r="A251" s="35"/>
      <c r="B251" s="36"/>
      <c r="C251" s="37"/>
      <c r="D251" s="230" t="s">
        <v>143</v>
      </c>
      <c r="E251" s="37"/>
      <c r="F251" s="231" t="s">
        <v>300</v>
      </c>
      <c r="G251" s="37"/>
      <c r="H251" s="37"/>
      <c r="I251" s="232"/>
      <c r="J251" s="37"/>
      <c r="K251" s="37"/>
      <c r="L251" s="41"/>
      <c r="M251" s="246"/>
      <c r="N251" s="247"/>
      <c r="O251" s="248"/>
      <c r="P251" s="248"/>
      <c r="Q251" s="248"/>
      <c r="R251" s="248"/>
      <c r="S251" s="248"/>
      <c r="T251" s="24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143</v>
      </c>
      <c r="AU251" s="14" t="s">
        <v>83</v>
      </c>
    </row>
    <row r="252" s="2" customFormat="1" ht="6.96" customHeight="1">
      <c r="A252" s="35"/>
      <c r="B252" s="63"/>
      <c r="C252" s="64"/>
      <c r="D252" s="64"/>
      <c r="E252" s="64"/>
      <c r="F252" s="64"/>
      <c r="G252" s="64"/>
      <c r="H252" s="64"/>
      <c r="I252" s="64"/>
      <c r="J252" s="64"/>
      <c r="K252" s="64"/>
      <c r="L252" s="41"/>
      <c r="M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</row>
  </sheetData>
  <sheetProtection sheet="1" autoFilter="0" formatColumns="0" formatRows="0" objects="1" scenarios="1" spinCount="100000" saltValue="Y+pK2e+i+qNxuGjvKI4aA17R0sotYrt1tYp38qf0IKRy7efyvlEtrSOWd6LqLdZGJ8B605I9x7rR8Wpl3R+O6A==" hashValue="t0x/0xIPfRZ3KnOgHVj+Cxh6bbmrfAV1+gMWsSfEMZkmj/Un5xEsBe+CKPcDmLGkNWgaja/4/KR0/d485SNdHA==" algorithmName="SHA-512" password="C6D5"/>
  <autoFilter ref="C125:K251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105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stavby'!K6</f>
        <v>Odstranění závad z revizí el. - 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615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stavby'!AN8</f>
        <v>23. 3. 2023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26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26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26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ROUND((SUM(BE122:BE156)),  2)</f>
        <v>0</v>
      </c>
      <c r="G33" s="35"/>
      <c r="H33" s="35"/>
      <c r="I33" s="152">
        <v>0.20999999999999999</v>
      </c>
      <c r="J33" s="151">
        <f>ROUND(((SUM(BE122:BE156))*I33),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ROUND((SUM(BF122:BF156)),  2)</f>
        <v>0</v>
      </c>
      <c r="G34" s="35"/>
      <c r="H34" s="35"/>
      <c r="I34" s="152">
        <v>0.14999999999999999</v>
      </c>
      <c r="J34" s="151">
        <f>ROUND(((SUM(BF122:BF156))*I34),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ROUND((SUM(BG122:BG156)),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ROUND((SUM(BH122:BH156)),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ROUND((SUM(BI122:BI156)),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revizí el. - 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23/04/12 - ZŠ Malšova Lhota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23. 3. 2023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109</v>
      </c>
      <c r="D94" s="173"/>
      <c r="E94" s="173"/>
      <c r="F94" s="173"/>
      <c r="G94" s="173"/>
      <c r="H94" s="173"/>
      <c r="I94" s="173"/>
      <c r="J94" s="174" t="s">
        <v>110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111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112</v>
      </c>
    </row>
    <row r="97" s="9" customFormat="1" ht="24.96" customHeight="1">
      <c r="A97" s="9"/>
      <c r="B97" s="176"/>
      <c r="C97" s="177"/>
      <c r="D97" s="178" t="s">
        <v>113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114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115</v>
      </c>
      <c r="E99" s="179"/>
      <c r="F99" s="179"/>
      <c r="G99" s="179"/>
      <c r="H99" s="179"/>
      <c r="I99" s="179"/>
      <c r="J99" s="180">
        <f>J147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116</v>
      </c>
      <c r="E100" s="185"/>
      <c r="F100" s="185"/>
      <c r="G100" s="185"/>
      <c r="H100" s="185"/>
      <c r="I100" s="185"/>
      <c r="J100" s="186">
        <f>J148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117</v>
      </c>
      <c r="E101" s="179"/>
      <c r="F101" s="179"/>
      <c r="G101" s="179"/>
      <c r="H101" s="179"/>
      <c r="I101" s="179"/>
      <c r="J101" s="180">
        <f>J153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118</v>
      </c>
      <c r="E102" s="185"/>
      <c r="F102" s="185"/>
      <c r="G102" s="185"/>
      <c r="H102" s="185"/>
      <c r="I102" s="185"/>
      <c r="J102" s="186">
        <f>J154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119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revizí el. - I.etapa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23/04/12 - ZŠ Malšova Lhota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21</v>
      </c>
      <c r="D116" s="37"/>
      <c r="E116" s="37"/>
      <c r="F116" s="24" t="str">
        <f>F12</f>
        <v xml:space="preserve"> </v>
      </c>
      <c r="G116" s="37"/>
      <c r="H116" s="37"/>
      <c r="I116" s="29" t="s">
        <v>23</v>
      </c>
      <c r="J116" s="76" t="str">
        <f>IF(J12="","",J12)</f>
        <v>23. 3. 2023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E15</f>
        <v xml:space="preserve"> </v>
      </c>
      <c r="G118" s="37"/>
      <c r="H118" s="37"/>
      <c r="I118" s="29" t="s">
        <v>30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120</v>
      </c>
      <c r="D121" s="191" t="s">
        <v>59</v>
      </c>
      <c r="E121" s="191" t="s">
        <v>55</v>
      </c>
      <c r="F121" s="191" t="s">
        <v>56</v>
      </c>
      <c r="G121" s="191" t="s">
        <v>121</v>
      </c>
      <c r="H121" s="191" t="s">
        <v>122</v>
      </c>
      <c r="I121" s="191" t="s">
        <v>123</v>
      </c>
      <c r="J121" s="192" t="s">
        <v>110</v>
      </c>
      <c r="K121" s="193" t="s">
        <v>124</v>
      </c>
      <c r="L121" s="194"/>
      <c r="M121" s="97" t="s">
        <v>1</v>
      </c>
      <c r="N121" s="98" t="s">
        <v>38</v>
      </c>
      <c r="O121" s="98" t="s">
        <v>125</v>
      </c>
      <c r="P121" s="98" t="s">
        <v>126</v>
      </c>
      <c r="Q121" s="98" t="s">
        <v>127</v>
      </c>
      <c r="R121" s="98" t="s">
        <v>128</v>
      </c>
      <c r="S121" s="98" t="s">
        <v>129</v>
      </c>
      <c r="T121" s="99" t="s">
        <v>130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131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P123+P147+P153</f>
        <v>0</v>
      </c>
      <c r="Q122" s="101"/>
      <c r="R122" s="197">
        <f>R123+R147+R153</f>
        <v>0.00066</v>
      </c>
      <c r="S122" s="101"/>
      <c r="T122" s="198">
        <f>T123+T147+T153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112</v>
      </c>
      <c r="BK122" s="199">
        <f>BK123+BK147+BK153</f>
        <v>0</v>
      </c>
    </row>
    <row r="123" s="12" customFormat="1" ht="25.92" customHeight="1">
      <c r="A123" s="12"/>
      <c r="B123" s="200"/>
      <c r="C123" s="201"/>
      <c r="D123" s="202" t="s">
        <v>73</v>
      </c>
      <c r="E123" s="203" t="s">
        <v>132</v>
      </c>
      <c r="F123" s="203" t="s">
        <v>133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0.00066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83</v>
      </c>
      <c r="AT123" s="212" t="s">
        <v>73</v>
      </c>
      <c r="AU123" s="212" t="s">
        <v>74</v>
      </c>
      <c r="AY123" s="211" t="s">
        <v>134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73</v>
      </c>
      <c r="E124" s="214" t="s">
        <v>135</v>
      </c>
      <c r="F124" s="214" t="s">
        <v>136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SUM(P125:P146)</f>
        <v>0</v>
      </c>
      <c r="Q124" s="208"/>
      <c r="R124" s="209">
        <f>SUM(R125:R146)</f>
        <v>0.00066</v>
      </c>
      <c r="S124" s="208"/>
      <c r="T124" s="210">
        <f>SUM(T125:T146)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83</v>
      </c>
      <c r="AT124" s="212" t="s">
        <v>73</v>
      </c>
      <c r="AU124" s="212" t="s">
        <v>8</v>
      </c>
      <c r="AY124" s="211" t="s">
        <v>134</v>
      </c>
      <c r="BK124" s="213">
        <f>SUM(BK125:BK146)</f>
        <v>0</v>
      </c>
    </row>
    <row r="125" s="2" customFormat="1" ht="24.15" customHeight="1">
      <c r="A125" s="35"/>
      <c r="B125" s="36"/>
      <c r="C125" s="216" t="s">
        <v>8</v>
      </c>
      <c r="D125" s="216" t="s">
        <v>137</v>
      </c>
      <c r="E125" s="217" t="s">
        <v>138</v>
      </c>
      <c r="F125" s="218" t="s">
        <v>139</v>
      </c>
      <c r="G125" s="219" t="s">
        <v>140</v>
      </c>
      <c r="H125" s="220">
        <v>2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141</v>
      </c>
      <c r="AT125" s="228" t="s">
        <v>137</v>
      </c>
      <c r="AU125" s="228" t="s">
        <v>83</v>
      </c>
      <c r="AY125" s="14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141</v>
      </c>
      <c r="BM125" s="228" t="s">
        <v>616</v>
      </c>
    </row>
    <row r="126" s="2" customFormat="1">
      <c r="A126" s="35"/>
      <c r="B126" s="36"/>
      <c r="C126" s="37"/>
      <c r="D126" s="230" t="s">
        <v>143</v>
      </c>
      <c r="E126" s="37"/>
      <c r="F126" s="231" t="s">
        <v>617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143</v>
      </c>
      <c r="AU126" s="14" t="s">
        <v>83</v>
      </c>
    </row>
    <row r="127" s="2" customFormat="1" ht="16.5" customHeight="1">
      <c r="A127" s="35"/>
      <c r="B127" s="36"/>
      <c r="C127" s="235" t="s">
        <v>83</v>
      </c>
      <c r="D127" s="235" t="s">
        <v>145</v>
      </c>
      <c r="E127" s="236" t="s">
        <v>146</v>
      </c>
      <c r="F127" s="237" t="s">
        <v>147</v>
      </c>
      <c r="G127" s="238" t="s">
        <v>140</v>
      </c>
      <c r="H127" s="239">
        <v>2</v>
      </c>
      <c r="I127" s="240"/>
      <c r="J127" s="241">
        <f>ROUND(I127*H127,0)</f>
        <v>0</v>
      </c>
      <c r="K127" s="242"/>
      <c r="L127" s="243"/>
      <c r="M127" s="244" t="s">
        <v>1</v>
      </c>
      <c r="N127" s="245" t="s">
        <v>39</v>
      </c>
      <c r="O127" s="88"/>
      <c r="P127" s="226">
        <f>O127*H127</f>
        <v>0</v>
      </c>
      <c r="Q127" s="226">
        <v>6.9999999999999994E-05</v>
      </c>
      <c r="R127" s="226">
        <f>Q127*H127</f>
        <v>0.00013999999999999999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148</v>
      </c>
      <c r="AT127" s="228" t="s">
        <v>145</v>
      </c>
      <c r="AU127" s="228" t="s">
        <v>83</v>
      </c>
      <c r="AY127" s="14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141</v>
      </c>
      <c r="BM127" s="228" t="s">
        <v>618</v>
      </c>
    </row>
    <row r="128" s="2" customFormat="1">
      <c r="A128" s="35"/>
      <c r="B128" s="36"/>
      <c r="C128" s="37"/>
      <c r="D128" s="230" t="s">
        <v>143</v>
      </c>
      <c r="E128" s="37"/>
      <c r="F128" s="231" t="s">
        <v>617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143</v>
      </c>
      <c r="AU128" s="14" t="s">
        <v>83</v>
      </c>
    </row>
    <row r="129" s="2" customFormat="1" ht="24.15" customHeight="1">
      <c r="A129" s="35"/>
      <c r="B129" s="36"/>
      <c r="C129" s="216" t="s">
        <v>151</v>
      </c>
      <c r="D129" s="216" t="s">
        <v>137</v>
      </c>
      <c r="E129" s="217" t="s">
        <v>190</v>
      </c>
      <c r="F129" s="218" t="s">
        <v>191</v>
      </c>
      <c r="G129" s="219" t="s">
        <v>140</v>
      </c>
      <c r="H129" s="220">
        <v>2</v>
      </c>
      <c r="I129" s="221"/>
      <c r="J129" s="222">
        <f>ROUND(I129*H129,0)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141</v>
      </c>
      <c r="AT129" s="228" t="s">
        <v>137</v>
      </c>
      <c r="AU129" s="228" t="s">
        <v>83</v>
      </c>
      <c r="AY129" s="14" t="s">
        <v>134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141</v>
      </c>
      <c r="BM129" s="228" t="s">
        <v>619</v>
      </c>
    </row>
    <row r="130" s="2" customFormat="1">
      <c r="A130" s="35"/>
      <c r="B130" s="36"/>
      <c r="C130" s="37"/>
      <c r="D130" s="230" t="s">
        <v>143</v>
      </c>
      <c r="E130" s="37"/>
      <c r="F130" s="231" t="s">
        <v>620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143</v>
      </c>
      <c r="AU130" s="14" t="s">
        <v>83</v>
      </c>
    </row>
    <row r="131" s="2" customFormat="1" ht="24.15" customHeight="1">
      <c r="A131" s="35"/>
      <c r="B131" s="36"/>
      <c r="C131" s="235" t="s">
        <v>157</v>
      </c>
      <c r="D131" s="235" t="s">
        <v>145</v>
      </c>
      <c r="E131" s="236" t="s">
        <v>194</v>
      </c>
      <c r="F131" s="237" t="s">
        <v>195</v>
      </c>
      <c r="G131" s="238" t="s">
        <v>140</v>
      </c>
      <c r="H131" s="239">
        <v>2</v>
      </c>
      <c r="I131" s="240"/>
      <c r="J131" s="241">
        <f>ROUND(I131*H131,0)</f>
        <v>0</v>
      </c>
      <c r="K131" s="242"/>
      <c r="L131" s="243"/>
      <c r="M131" s="244" t="s">
        <v>1</v>
      </c>
      <c r="N131" s="245" t="s">
        <v>39</v>
      </c>
      <c r="O131" s="88"/>
      <c r="P131" s="226">
        <f>O131*H131</f>
        <v>0</v>
      </c>
      <c r="Q131" s="226">
        <v>0.00017000000000000001</v>
      </c>
      <c r="R131" s="226">
        <f>Q131*H131</f>
        <v>0.00034000000000000002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148</v>
      </c>
      <c r="AT131" s="228" t="s">
        <v>145</v>
      </c>
      <c r="AU131" s="228" t="s">
        <v>83</v>
      </c>
      <c r="AY131" s="14" t="s">
        <v>134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</v>
      </c>
      <c r="BK131" s="229">
        <f>ROUND(I131*H131,0)</f>
        <v>0</v>
      </c>
      <c r="BL131" s="14" t="s">
        <v>141</v>
      </c>
      <c r="BM131" s="228" t="s">
        <v>621</v>
      </c>
    </row>
    <row r="132" s="2" customFormat="1">
      <c r="A132" s="35"/>
      <c r="B132" s="36"/>
      <c r="C132" s="37"/>
      <c r="D132" s="230" t="s">
        <v>143</v>
      </c>
      <c r="E132" s="37"/>
      <c r="F132" s="231" t="s">
        <v>622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143</v>
      </c>
      <c r="AU132" s="14" t="s">
        <v>83</v>
      </c>
    </row>
    <row r="133" s="2" customFormat="1" ht="24.15" customHeight="1">
      <c r="A133" s="35"/>
      <c r="B133" s="36"/>
      <c r="C133" s="216" t="s">
        <v>161</v>
      </c>
      <c r="D133" s="216" t="s">
        <v>137</v>
      </c>
      <c r="E133" s="217" t="s">
        <v>204</v>
      </c>
      <c r="F133" s="218" t="s">
        <v>205</v>
      </c>
      <c r="G133" s="219" t="s">
        <v>154</v>
      </c>
      <c r="H133" s="220">
        <v>5</v>
      </c>
      <c r="I133" s="221"/>
      <c r="J133" s="222">
        <f>ROUND(I133*H133,0)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141</v>
      </c>
      <c r="AT133" s="228" t="s">
        <v>137</v>
      </c>
      <c r="AU133" s="228" t="s">
        <v>83</v>
      </c>
      <c r="AY133" s="14" t="s">
        <v>134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</v>
      </c>
      <c r="BK133" s="229">
        <f>ROUND(I133*H133,0)</f>
        <v>0</v>
      </c>
      <c r="BL133" s="14" t="s">
        <v>141</v>
      </c>
      <c r="BM133" s="228" t="s">
        <v>623</v>
      </c>
    </row>
    <row r="134" s="2" customFormat="1">
      <c r="A134" s="35"/>
      <c r="B134" s="36"/>
      <c r="C134" s="37"/>
      <c r="D134" s="230" t="s">
        <v>143</v>
      </c>
      <c r="E134" s="37"/>
      <c r="F134" s="231" t="s">
        <v>624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143</v>
      </c>
      <c r="AU134" s="14" t="s">
        <v>83</v>
      </c>
    </row>
    <row r="135" s="2" customFormat="1" ht="37.8" customHeight="1">
      <c r="A135" s="35"/>
      <c r="B135" s="36"/>
      <c r="C135" s="216" t="s">
        <v>166</v>
      </c>
      <c r="D135" s="216" t="s">
        <v>137</v>
      </c>
      <c r="E135" s="217" t="s">
        <v>211</v>
      </c>
      <c r="F135" s="218" t="s">
        <v>212</v>
      </c>
      <c r="G135" s="219" t="s">
        <v>154</v>
      </c>
      <c r="H135" s="220">
        <v>5</v>
      </c>
      <c r="I135" s="221"/>
      <c r="J135" s="222">
        <f>ROUND(I135*H135,0)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141</v>
      </c>
      <c r="AT135" s="228" t="s">
        <v>137</v>
      </c>
      <c r="AU135" s="228" t="s">
        <v>83</v>
      </c>
      <c r="AY135" s="14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141</v>
      </c>
      <c r="BM135" s="228" t="s">
        <v>625</v>
      </c>
    </row>
    <row r="136" s="2" customFormat="1">
      <c r="A136" s="35"/>
      <c r="B136" s="36"/>
      <c r="C136" s="37"/>
      <c r="D136" s="230" t="s">
        <v>143</v>
      </c>
      <c r="E136" s="37"/>
      <c r="F136" s="231" t="s">
        <v>624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143</v>
      </c>
      <c r="AU136" s="14" t="s">
        <v>83</v>
      </c>
    </row>
    <row r="137" s="2" customFormat="1" ht="24.15" customHeight="1">
      <c r="A137" s="35"/>
      <c r="B137" s="36"/>
      <c r="C137" s="216" t="s">
        <v>170</v>
      </c>
      <c r="D137" s="216" t="s">
        <v>137</v>
      </c>
      <c r="E137" s="217" t="s">
        <v>626</v>
      </c>
      <c r="F137" s="218" t="s">
        <v>627</v>
      </c>
      <c r="G137" s="219" t="s">
        <v>154</v>
      </c>
      <c r="H137" s="220">
        <v>1</v>
      </c>
      <c r="I137" s="221"/>
      <c r="J137" s="222">
        <f>ROUND(I137*H137,0)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141</v>
      </c>
      <c r="AT137" s="228" t="s">
        <v>137</v>
      </c>
      <c r="AU137" s="228" t="s">
        <v>83</v>
      </c>
      <c r="AY137" s="14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</v>
      </c>
      <c r="BK137" s="229">
        <f>ROUND(I137*H137,0)</f>
        <v>0</v>
      </c>
      <c r="BL137" s="14" t="s">
        <v>141</v>
      </c>
      <c r="BM137" s="228" t="s">
        <v>628</v>
      </c>
    </row>
    <row r="138" s="2" customFormat="1">
      <c r="A138" s="35"/>
      <c r="B138" s="36"/>
      <c r="C138" s="37"/>
      <c r="D138" s="230" t="s">
        <v>143</v>
      </c>
      <c r="E138" s="37"/>
      <c r="F138" s="231" t="s">
        <v>617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143</v>
      </c>
      <c r="AU138" s="14" t="s">
        <v>83</v>
      </c>
    </row>
    <row r="139" s="2" customFormat="1" ht="37.8" customHeight="1">
      <c r="A139" s="35"/>
      <c r="B139" s="36"/>
      <c r="C139" s="216" t="s">
        <v>175</v>
      </c>
      <c r="D139" s="216" t="s">
        <v>137</v>
      </c>
      <c r="E139" s="217" t="s">
        <v>629</v>
      </c>
      <c r="F139" s="218" t="s">
        <v>630</v>
      </c>
      <c r="G139" s="219" t="s">
        <v>154</v>
      </c>
      <c r="H139" s="220">
        <v>1</v>
      </c>
      <c r="I139" s="221"/>
      <c r="J139" s="222">
        <f>ROUND(I139*H139,0)</f>
        <v>0</v>
      </c>
      <c r="K139" s="223"/>
      <c r="L139" s="41"/>
      <c r="M139" s="224" t="s">
        <v>1</v>
      </c>
      <c r="N139" s="225" t="s">
        <v>39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141</v>
      </c>
      <c r="AT139" s="228" t="s">
        <v>137</v>
      </c>
      <c r="AU139" s="228" t="s">
        <v>83</v>
      </c>
      <c r="AY139" s="14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</v>
      </c>
      <c r="BK139" s="229">
        <f>ROUND(I139*H139,0)</f>
        <v>0</v>
      </c>
      <c r="BL139" s="14" t="s">
        <v>141</v>
      </c>
      <c r="BM139" s="228" t="s">
        <v>631</v>
      </c>
    </row>
    <row r="140" s="2" customFormat="1">
      <c r="A140" s="35"/>
      <c r="B140" s="36"/>
      <c r="C140" s="37"/>
      <c r="D140" s="230" t="s">
        <v>143</v>
      </c>
      <c r="E140" s="37"/>
      <c r="F140" s="231" t="s">
        <v>617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143</v>
      </c>
      <c r="AU140" s="14" t="s">
        <v>83</v>
      </c>
    </row>
    <row r="141" s="2" customFormat="1" ht="24.15" customHeight="1">
      <c r="A141" s="35"/>
      <c r="B141" s="36"/>
      <c r="C141" s="216" t="s">
        <v>180</v>
      </c>
      <c r="D141" s="216" t="s">
        <v>137</v>
      </c>
      <c r="E141" s="217" t="s">
        <v>342</v>
      </c>
      <c r="F141" s="218" t="s">
        <v>343</v>
      </c>
      <c r="G141" s="219" t="s">
        <v>154</v>
      </c>
      <c r="H141" s="220">
        <v>1</v>
      </c>
      <c r="I141" s="221"/>
      <c r="J141" s="222">
        <f>ROUND(I141*H141,0)</f>
        <v>0</v>
      </c>
      <c r="K141" s="223"/>
      <c r="L141" s="41"/>
      <c r="M141" s="224" t="s">
        <v>1</v>
      </c>
      <c r="N141" s="225" t="s">
        <v>39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141</v>
      </c>
      <c r="AT141" s="228" t="s">
        <v>137</v>
      </c>
      <c r="AU141" s="228" t="s">
        <v>83</v>
      </c>
      <c r="AY141" s="14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</v>
      </c>
      <c r="BK141" s="229">
        <f>ROUND(I141*H141,0)</f>
        <v>0</v>
      </c>
      <c r="BL141" s="14" t="s">
        <v>141</v>
      </c>
      <c r="BM141" s="228" t="s">
        <v>632</v>
      </c>
    </row>
    <row r="142" s="2" customFormat="1">
      <c r="A142" s="35"/>
      <c r="B142" s="36"/>
      <c r="C142" s="37"/>
      <c r="D142" s="230" t="s">
        <v>143</v>
      </c>
      <c r="E142" s="37"/>
      <c r="F142" s="231" t="s">
        <v>633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143</v>
      </c>
      <c r="AU142" s="14" t="s">
        <v>83</v>
      </c>
    </row>
    <row r="143" s="2" customFormat="1" ht="24.15" customHeight="1">
      <c r="A143" s="35"/>
      <c r="B143" s="36"/>
      <c r="C143" s="216" t="s">
        <v>185</v>
      </c>
      <c r="D143" s="216" t="s">
        <v>137</v>
      </c>
      <c r="E143" s="217" t="s">
        <v>216</v>
      </c>
      <c r="F143" s="218" t="s">
        <v>217</v>
      </c>
      <c r="G143" s="219" t="s">
        <v>154</v>
      </c>
      <c r="H143" s="220">
        <v>1</v>
      </c>
      <c r="I143" s="221"/>
      <c r="J143" s="222">
        <f>ROUND(I143*H143,0)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218</v>
      </c>
      <c r="AT143" s="228" t="s">
        <v>137</v>
      </c>
      <c r="AU143" s="228" t="s">
        <v>83</v>
      </c>
      <c r="AY143" s="14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</v>
      </c>
      <c r="BK143" s="229">
        <f>ROUND(I143*H143,0)</f>
        <v>0</v>
      </c>
      <c r="BL143" s="14" t="s">
        <v>218</v>
      </c>
      <c r="BM143" s="228" t="s">
        <v>634</v>
      </c>
    </row>
    <row r="144" s="2" customFormat="1">
      <c r="A144" s="35"/>
      <c r="B144" s="36"/>
      <c r="C144" s="37"/>
      <c r="D144" s="230" t="s">
        <v>143</v>
      </c>
      <c r="E144" s="37"/>
      <c r="F144" s="231" t="s">
        <v>635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143</v>
      </c>
      <c r="AU144" s="14" t="s">
        <v>83</v>
      </c>
    </row>
    <row r="145" s="2" customFormat="1" ht="16.5" customHeight="1">
      <c r="A145" s="35"/>
      <c r="B145" s="36"/>
      <c r="C145" s="235" t="s">
        <v>189</v>
      </c>
      <c r="D145" s="235" t="s">
        <v>145</v>
      </c>
      <c r="E145" s="236" t="s">
        <v>222</v>
      </c>
      <c r="F145" s="237" t="s">
        <v>223</v>
      </c>
      <c r="G145" s="238" t="s">
        <v>154</v>
      </c>
      <c r="H145" s="239">
        <v>1</v>
      </c>
      <c r="I145" s="240"/>
      <c r="J145" s="241">
        <f>ROUND(I145*H145,0)</f>
        <v>0</v>
      </c>
      <c r="K145" s="242"/>
      <c r="L145" s="243"/>
      <c r="M145" s="244" t="s">
        <v>1</v>
      </c>
      <c r="N145" s="245" t="s">
        <v>39</v>
      </c>
      <c r="O145" s="88"/>
      <c r="P145" s="226">
        <f>O145*H145</f>
        <v>0</v>
      </c>
      <c r="Q145" s="226">
        <v>0.00018000000000000001</v>
      </c>
      <c r="R145" s="226">
        <f>Q145*H145</f>
        <v>0.00018000000000000001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224</v>
      </c>
      <c r="AT145" s="228" t="s">
        <v>145</v>
      </c>
      <c r="AU145" s="228" t="s">
        <v>83</v>
      </c>
      <c r="AY145" s="14" t="s">
        <v>134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</v>
      </c>
      <c r="BK145" s="229">
        <f>ROUND(I145*H145,0)</f>
        <v>0</v>
      </c>
      <c r="BL145" s="14" t="s">
        <v>218</v>
      </c>
      <c r="BM145" s="228" t="s">
        <v>636</v>
      </c>
    </row>
    <row r="146" s="2" customFormat="1">
      <c r="A146" s="35"/>
      <c r="B146" s="36"/>
      <c r="C146" s="37"/>
      <c r="D146" s="230" t="s">
        <v>143</v>
      </c>
      <c r="E146" s="37"/>
      <c r="F146" s="231" t="s">
        <v>637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143</v>
      </c>
      <c r="AU146" s="14" t="s">
        <v>83</v>
      </c>
    </row>
    <row r="147" s="12" customFormat="1" ht="25.92" customHeight="1">
      <c r="A147" s="12"/>
      <c r="B147" s="200"/>
      <c r="C147" s="201"/>
      <c r="D147" s="202" t="s">
        <v>73</v>
      </c>
      <c r="E147" s="203" t="s">
        <v>145</v>
      </c>
      <c r="F147" s="203" t="s">
        <v>227</v>
      </c>
      <c r="G147" s="201"/>
      <c r="H147" s="201"/>
      <c r="I147" s="204"/>
      <c r="J147" s="205">
        <f>BK147</f>
        <v>0</v>
      </c>
      <c r="K147" s="201"/>
      <c r="L147" s="206"/>
      <c r="M147" s="207"/>
      <c r="N147" s="208"/>
      <c r="O147" s="208"/>
      <c r="P147" s="209">
        <f>P148</f>
        <v>0</v>
      </c>
      <c r="Q147" s="208"/>
      <c r="R147" s="209">
        <f>R148</f>
        <v>0</v>
      </c>
      <c r="S147" s="208"/>
      <c r="T147" s="21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151</v>
      </c>
      <c r="AT147" s="212" t="s">
        <v>73</v>
      </c>
      <c r="AU147" s="212" t="s">
        <v>74</v>
      </c>
      <c r="AY147" s="211" t="s">
        <v>134</v>
      </c>
      <c r="BK147" s="213">
        <f>BK148</f>
        <v>0</v>
      </c>
    </row>
    <row r="148" s="12" customFormat="1" ht="22.8" customHeight="1">
      <c r="A148" s="12"/>
      <c r="B148" s="200"/>
      <c r="C148" s="201"/>
      <c r="D148" s="202" t="s">
        <v>73</v>
      </c>
      <c r="E148" s="214" t="s">
        <v>228</v>
      </c>
      <c r="F148" s="214" t="s">
        <v>229</v>
      </c>
      <c r="G148" s="201"/>
      <c r="H148" s="201"/>
      <c r="I148" s="204"/>
      <c r="J148" s="215">
        <f>BK148</f>
        <v>0</v>
      </c>
      <c r="K148" s="201"/>
      <c r="L148" s="206"/>
      <c r="M148" s="207"/>
      <c r="N148" s="208"/>
      <c r="O148" s="208"/>
      <c r="P148" s="209">
        <f>SUM(P149:P152)</f>
        <v>0</v>
      </c>
      <c r="Q148" s="208"/>
      <c r="R148" s="209">
        <f>SUM(R149:R152)</f>
        <v>0</v>
      </c>
      <c r="S148" s="208"/>
      <c r="T148" s="210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151</v>
      </c>
      <c r="AT148" s="212" t="s">
        <v>73</v>
      </c>
      <c r="AU148" s="212" t="s">
        <v>8</v>
      </c>
      <c r="AY148" s="211" t="s">
        <v>134</v>
      </c>
      <c r="BK148" s="213">
        <f>SUM(BK149:BK152)</f>
        <v>0</v>
      </c>
    </row>
    <row r="149" s="2" customFormat="1" ht="16.5" customHeight="1">
      <c r="A149" s="35"/>
      <c r="B149" s="36"/>
      <c r="C149" s="216" t="s">
        <v>193</v>
      </c>
      <c r="D149" s="216" t="s">
        <v>137</v>
      </c>
      <c r="E149" s="217" t="s">
        <v>395</v>
      </c>
      <c r="F149" s="218" t="s">
        <v>274</v>
      </c>
      <c r="G149" s="219" t="s">
        <v>154</v>
      </c>
      <c r="H149" s="220">
        <v>1</v>
      </c>
      <c r="I149" s="221"/>
      <c r="J149" s="222">
        <f>ROUND(I149*H149,0)</f>
        <v>0</v>
      </c>
      <c r="K149" s="223"/>
      <c r="L149" s="41"/>
      <c r="M149" s="224" t="s">
        <v>1</v>
      </c>
      <c r="N149" s="225" t="s">
        <v>39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218</v>
      </c>
      <c r="AT149" s="228" t="s">
        <v>137</v>
      </c>
      <c r="AU149" s="228" t="s">
        <v>83</v>
      </c>
      <c r="AY149" s="14" t="s">
        <v>134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</v>
      </c>
      <c r="BK149" s="229">
        <f>ROUND(I149*H149,0)</f>
        <v>0</v>
      </c>
      <c r="BL149" s="14" t="s">
        <v>218</v>
      </c>
      <c r="BM149" s="228" t="s">
        <v>638</v>
      </c>
    </row>
    <row r="150" s="2" customFormat="1">
      <c r="A150" s="35"/>
      <c r="B150" s="36"/>
      <c r="C150" s="37"/>
      <c r="D150" s="230" t="s">
        <v>143</v>
      </c>
      <c r="E150" s="37"/>
      <c r="F150" s="231" t="s">
        <v>639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143</v>
      </c>
      <c r="AU150" s="14" t="s">
        <v>83</v>
      </c>
    </row>
    <row r="151" s="2" customFormat="1" ht="16.5" customHeight="1">
      <c r="A151" s="35"/>
      <c r="B151" s="36"/>
      <c r="C151" s="216" t="s">
        <v>198</v>
      </c>
      <c r="D151" s="216" t="s">
        <v>137</v>
      </c>
      <c r="E151" s="217" t="s">
        <v>255</v>
      </c>
      <c r="F151" s="218" t="s">
        <v>256</v>
      </c>
      <c r="G151" s="219" t="s">
        <v>257</v>
      </c>
      <c r="H151" s="220">
        <v>2</v>
      </c>
      <c r="I151" s="221"/>
      <c r="J151" s="222">
        <f>ROUND(I151*H151,0)</f>
        <v>0</v>
      </c>
      <c r="K151" s="223"/>
      <c r="L151" s="41"/>
      <c r="M151" s="224" t="s">
        <v>1</v>
      </c>
      <c r="N151" s="225" t="s">
        <v>39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218</v>
      </c>
      <c r="AT151" s="228" t="s">
        <v>137</v>
      </c>
      <c r="AU151" s="228" t="s">
        <v>83</v>
      </c>
      <c r="AY151" s="14" t="s">
        <v>134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</v>
      </c>
      <c r="BK151" s="229">
        <f>ROUND(I151*H151,0)</f>
        <v>0</v>
      </c>
      <c r="BL151" s="14" t="s">
        <v>218</v>
      </c>
      <c r="BM151" s="228" t="s">
        <v>640</v>
      </c>
    </row>
    <row r="152" s="2" customFormat="1">
      <c r="A152" s="35"/>
      <c r="B152" s="36"/>
      <c r="C152" s="37"/>
      <c r="D152" s="230" t="s">
        <v>143</v>
      </c>
      <c r="E152" s="37"/>
      <c r="F152" s="231" t="s">
        <v>641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143</v>
      </c>
      <c r="AU152" s="14" t="s">
        <v>83</v>
      </c>
    </row>
    <row r="153" s="12" customFormat="1" ht="25.92" customHeight="1">
      <c r="A153" s="12"/>
      <c r="B153" s="200"/>
      <c r="C153" s="201"/>
      <c r="D153" s="202" t="s">
        <v>73</v>
      </c>
      <c r="E153" s="203" t="s">
        <v>292</v>
      </c>
      <c r="F153" s="203" t="s">
        <v>293</v>
      </c>
      <c r="G153" s="201"/>
      <c r="H153" s="201"/>
      <c r="I153" s="204"/>
      <c r="J153" s="205">
        <f>BK153</f>
        <v>0</v>
      </c>
      <c r="K153" s="201"/>
      <c r="L153" s="206"/>
      <c r="M153" s="207"/>
      <c r="N153" s="208"/>
      <c r="O153" s="208"/>
      <c r="P153" s="209">
        <f>P154</f>
        <v>0</v>
      </c>
      <c r="Q153" s="208"/>
      <c r="R153" s="209">
        <f>R154</f>
        <v>0</v>
      </c>
      <c r="S153" s="208"/>
      <c r="T153" s="210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161</v>
      </c>
      <c r="AT153" s="212" t="s">
        <v>73</v>
      </c>
      <c r="AU153" s="212" t="s">
        <v>74</v>
      </c>
      <c r="AY153" s="211" t="s">
        <v>134</v>
      </c>
      <c r="BK153" s="213">
        <f>BK154</f>
        <v>0</v>
      </c>
    </row>
    <row r="154" s="12" customFormat="1" ht="22.8" customHeight="1">
      <c r="A154" s="12"/>
      <c r="B154" s="200"/>
      <c r="C154" s="201"/>
      <c r="D154" s="202" t="s">
        <v>73</v>
      </c>
      <c r="E154" s="214" t="s">
        <v>294</v>
      </c>
      <c r="F154" s="214" t="s">
        <v>295</v>
      </c>
      <c r="G154" s="201"/>
      <c r="H154" s="201"/>
      <c r="I154" s="204"/>
      <c r="J154" s="215">
        <f>BK154</f>
        <v>0</v>
      </c>
      <c r="K154" s="201"/>
      <c r="L154" s="206"/>
      <c r="M154" s="207"/>
      <c r="N154" s="208"/>
      <c r="O154" s="208"/>
      <c r="P154" s="209">
        <f>SUM(P155:P156)</f>
        <v>0</v>
      </c>
      <c r="Q154" s="208"/>
      <c r="R154" s="209">
        <f>SUM(R155:R156)</f>
        <v>0</v>
      </c>
      <c r="S154" s="208"/>
      <c r="T154" s="210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161</v>
      </c>
      <c r="AT154" s="212" t="s">
        <v>73</v>
      </c>
      <c r="AU154" s="212" t="s">
        <v>8</v>
      </c>
      <c r="AY154" s="211" t="s">
        <v>134</v>
      </c>
      <c r="BK154" s="213">
        <f>SUM(BK155:BK156)</f>
        <v>0</v>
      </c>
    </row>
    <row r="155" s="2" customFormat="1" ht="16.5" customHeight="1">
      <c r="A155" s="35"/>
      <c r="B155" s="36"/>
      <c r="C155" s="216" t="s">
        <v>203</v>
      </c>
      <c r="D155" s="216" t="s">
        <v>137</v>
      </c>
      <c r="E155" s="217" t="s">
        <v>296</v>
      </c>
      <c r="F155" s="218" t="s">
        <v>297</v>
      </c>
      <c r="G155" s="219" t="s">
        <v>257</v>
      </c>
      <c r="H155" s="220">
        <v>1</v>
      </c>
      <c r="I155" s="221"/>
      <c r="J155" s="222">
        <f>ROUND(I155*H155,0)</f>
        <v>0</v>
      </c>
      <c r="K155" s="223"/>
      <c r="L155" s="41"/>
      <c r="M155" s="224" t="s">
        <v>1</v>
      </c>
      <c r="N155" s="225" t="s">
        <v>39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298</v>
      </c>
      <c r="AT155" s="228" t="s">
        <v>137</v>
      </c>
      <c r="AU155" s="228" t="s">
        <v>83</v>
      </c>
      <c r="AY155" s="14" t="s">
        <v>134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</v>
      </c>
      <c r="BK155" s="229">
        <f>ROUND(I155*H155,0)</f>
        <v>0</v>
      </c>
      <c r="BL155" s="14" t="s">
        <v>298</v>
      </c>
      <c r="BM155" s="228" t="s">
        <v>642</v>
      </c>
    </row>
    <row r="156" s="2" customFormat="1">
      <c r="A156" s="35"/>
      <c r="B156" s="36"/>
      <c r="C156" s="37"/>
      <c r="D156" s="230" t="s">
        <v>143</v>
      </c>
      <c r="E156" s="37"/>
      <c r="F156" s="231" t="s">
        <v>300</v>
      </c>
      <c r="G156" s="37"/>
      <c r="H156" s="37"/>
      <c r="I156" s="232"/>
      <c r="J156" s="37"/>
      <c r="K156" s="37"/>
      <c r="L156" s="41"/>
      <c r="M156" s="246"/>
      <c r="N156" s="247"/>
      <c r="O156" s="248"/>
      <c r="P156" s="248"/>
      <c r="Q156" s="248"/>
      <c r="R156" s="248"/>
      <c r="S156" s="248"/>
      <c r="T156" s="24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143</v>
      </c>
      <c r="AU156" s="14" t="s">
        <v>83</v>
      </c>
    </row>
    <row r="157" s="2" customFormat="1" ht="6.96" customHeight="1">
      <c r="A157" s="35"/>
      <c r="B157" s="63"/>
      <c r="C157" s="64"/>
      <c r="D157" s="64"/>
      <c r="E157" s="64"/>
      <c r="F157" s="64"/>
      <c r="G157" s="64"/>
      <c r="H157" s="64"/>
      <c r="I157" s="64"/>
      <c r="J157" s="64"/>
      <c r="K157" s="64"/>
      <c r="L157" s="41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sheetProtection sheet="1" autoFilter="0" formatColumns="0" formatRows="0" objects="1" scenarios="1" spinCount="100000" saltValue="gC1qEvJv7sao3EXRC3RV778yMmlE/+XmFYc1bSu5dK7+og6SFZwdrOw0tdIfrItLmKwIzIgiXyuZ3WqiNMLXyA==" hashValue="oP/sd5ZkOgHb2lcuMPXtWu7JmIpYlbib96KnoHochyE3oZl4GGHaIdbKftjvQ5U18CIVViAJnYwsinBTrDHmNw==" algorithmName="SHA-512" password="C6D5"/>
  <autoFilter ref="C121:K15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105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stavby'!K6</f>
        <v>Odstranění závad z revizí el. - 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643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stavby'!AN8</f>
        <v>23. 3. 2023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26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26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26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ROUND((SUM(BE123:BE256)),  2)</f>
        <v>0</v>
      </c>
      <c r="G33" s="35"/>
      <c r="H33" s="35"/>
      <c r="I33" s="152">
        <v>0.20999999999999999</v>
      </c>
      <c r="J33" s="151">
        <f>ROUND(((SUM(BE123:BE256))*I33),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ROUND((SUM(BF123:BF256)),  2)</f>
        <v>0</v>
      </c>
      <c r="G34" s="35"/>
      <c r="H34" s="35"/>
      <c r="I34" s="152">
        <v>0.14999999999999999</v>
      </c>
      <c r="J34" s="151">
        <f>ROUND(((SUM(BF123:BF256))*I34),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ROUND((SUM(BG123:BG256)),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ROUND((SUM(BH123:BH256)),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ROUND((SUM(BI123:BI256)),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revizí el. - 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23/04/14 - ZŠ Štefcova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23. 3. 2023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109</v>
      </c>
      <c r="D94" s="173"/>
      <c r="E94" s="173"/>
      <c r="F94" s="173"/>
      <c r="G94" s="173"/>
      <c r="H94" s="173"/>
      <c r="I94" s="173"/>
      <c r="J94" s="174" t="s">
        <v>110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111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112</v>
      </c>
    </row>
    <row r="97" s="9" customFormat="1" ht="24.96" customHeight="1">
      <c r="A97" s="9"/>
      <c r="B97" s="176"/>
      <c r="C97" s="177"/>
      <c r="D97" s="178" t="s">
        <v>113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114</v>
      </c>
      <c r="E98" s="185"/>
      <c r="F98" s="185"/>
      <c r="G98" s="185"/>
      <c r="H98" s="185"/>
      <c r="I98" s="185"/>
      <c r="J98" s="186">
        <f>J125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115</v>
      </c>
      <c r="E99" s="179"/>
      <c r="F99" s="179"/>
      <c r="G99" s="179"/>
      <c r="H99" s="179"/>
      <c r="I99" s="179"/>
      <c r="J99" s="180">
        <f>J208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116</v>
      </c>
      <c r="E100" s="185"/>
      <c r="F100" s="185"/>
      <c r="G100" s="185"/>
      <c r="H100" s="185"/>
      <c r="I100" s="185"/>
      <c r="J100" s="186">
        <f>J209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411</v>
      </c>
      <c r="E101" s="185"/>
      <c r="F101" s="185"/>
      <c r="G101" s="185"/>
      <c r="H101" s="185"/>
      <c r="I101" s="185"/>
      <c r="J101" s="186">
        <f>J248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6"/>
      <c r="C102" s="177"/>
      <c r="D102" s="178" t="s">
        <v>117</v>
      </c>
      <c r="E102" s="179"/>
      <c r="F102" s="179"/>
      <c r="G102" s="179"/>
      <c r="H102" s="179"/>
      <c r="I102" s="179"/>
      <c r="J102" s="180">
        <f>J253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2"/>
      <c r="C103" s="183"/>
      <c r="D103" s="184" t="s">
        <v>118</v>
      </c>
      <c r="E103" s="185"/>
      <c r="F103" s="185"/>
      <c r="G103" s="185"/>
      <c r="H103" s="185"/>
      <c r="I103" s="185"/>
      <c r="J103" s="186">
        <f>J254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119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17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1" t="str">
        <f>E7</f>
        <v>Odstranění závad z revizí el. - I.etapa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106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23/04/14 - ZŠ Štefcova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21</v>
      </c>
      <c r="D117" s="37"/>
      <c r="E117" s="37"/>
      <c r="F117" s="24" t="str">
        <f>F12</f>
        <v xml:space="preserve"> </v>
      </c>
      <c r="G117" s="37"/>
      <c r="H117" s="37"/>
      <c r="I117" s="29" t="s">
        <v>23</v>
      </c>
      <c r="J117" s="76" t="str">
        <f>IF(J12="","",J12)</f>
        <v>23. 3. 2023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25</v>
      </c>
      <c r="D119" s="37"/>
      <c r="E119" s="37"/>
      <c r="F119" s="24" t="str">
        <f>E15</f>
        <v xml:space="preserve"> </v>
      </c>
      <c r="G119" s="37"/>
      <c r="H119" s="37"/>
      <c r="I119" s="29" t="s">
        <v>30</v>
      </c>
      <c r="J119" s="33" t="str">
        <f>E21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28</v>
      </c>
      <c r="D120" s="37"/>
      <c r="E120" s="37"/>
      <c r="F120" s="24" t="str">
        <f>IF(E18="","",E18)</f>
        <v>Vyplň údaj</v>
      </c>
      <c r="G120" s="37"/>
      <c r="H120" s="37"/>
      <c r="I120" s="29" t="s">
        <v>32</v>
      </c>
      <c r="J120" s="33" t="str">
        <f>E24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8"/>
      <c r="B122" s="189"/>
      <c r="C122" s="190" t="s">
        <v>120</v>
      </c>
      <c r="D122" s="191" t="s">
        <v>59</v>
      </c>
      <c r="E122" s="191" t="s">
        <v>55</v>
      </c>
      <c r="F122" s="191" t="s">
        <v>56</v>
      </c>
      <c r="G122" s="191" t="s">
        <v>121</v>
      </c>
      <c r="H122" s="191" t="s">
        <v>122</v>
      </c>
      <c r="I122" s="191" t="s">
        <v>123</v>
      </c>
      <c r="J122" s="192" t="s">
        <v>110</v>
      </c>
      <c r="K122" s="193" t="s">
        <v>124</v>
      </c>
      <c r="L122" s="194"/>
      <c r="M122" s="97" t="s">
        <v>1</v>
      </c>
      <c r="N122" s="98" t="s">
        <v>38</v>
      </c>
      <c r="O122" s="98" t="s">
        <v>125</v>
      </c>
      <c r="P122" s="98" t="s">
        <v>126</v>
      </c>
      <c r="Q122" s="98" t="s">
        <v>127</v>
      </c>
      <c r="R122" s="98" t="s">
        <v>128</v>
      </c>
      <c r="S122" s="98" t="s">
        <v>129</v>
      </c>
      <c r="T122" s="99" t="s">
        <v>130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</row>
    <row r="123" s="2" customFormat="1" ht="22.8" customHeight="1">
      <c r="A123" s="35"/>
      <c r="B123" s="36"/>
      <c r="C123" s="104" t="s">
        <v>131</v>
      </c>
      <c r="D123" s="37"/>
      <c r="E123" s="37"/>
      <c r="F123" s="37"/>
      <c r="G123" s="37"/>
      <c r="H123" s="37"/>
      <c r="I123" s="37"/>
      <c r="J123" s="195">
        <f>BK123</f>
        <v>0</v>
      </c>
      <c r="K123" s="37"/>
      <c r="L123" s="41"/>
      <c r="M123" s="100"/>
      <c r="N123" s="196"/>
      <c r="O123" s="101"/>
      <c r="P123" s="197">
        <f>P124+P208+P253</f>
        <v>0</v>
      </c>
      <c r="Q123" s="101"/>
      <c r="R123" s="197">
        <f>R124+R208+R253</f>
        <v>1.0233299999999999</v>
      </c>
      <c r="S123" s="101"/>
      <c r="T123" s="198">
        <f>T124+T208+T253</f>
        <v>0.0033600000000000001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73</v>
      </c>
      <c r="AU123" s="14" t="s">
        <v>112</v>
      </c>
      <c r="BK123" s="199">
        <f>BK124+BK208+BK253</f>
        <v>0</v>
      </c>
    </row>
    <row r="124" s="12" customFormat="1" ht="25.92" customHeight="1">
      <c r="A124" s="12"/>
      <c r="B124" s="200"/>
      <c r="C124" s="201"/>
      <c r="D124" s="202" t="s">
        <v>73</v>
      </c>
      <c r="E124" s="203" t="s">
        <v>132</v>
      </c>
      <c r="F124" s="203" t="s">
        <v>133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</f>
        <v>0</v>
      </c>
      <c r="Q124" s="208"/>
      <c r="R124" s="209">
        <f>R125</f>
        <v>0.01039</v>
      </c>
      <c r="S124" s="208"/>
      <c r="T124" s="210">
        <f>T125</f>
        <v>0.0033600000000000001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83</v>
      </c>
      <c r="AT124" s="212" t="s">
        <v>73</v>
      </c>
      <c r="AU124" s="212" t="s">
        <v>74</v>
      </c>
      <c r="AY124" s="211" t="s">
        <v>134</v>
      </c>
      <c r="BK124" s="213">
        <f>BK125</f>
        <v>0</v>
      </c>
    </row>
    <row r="125" s="12" customFormat="1" ht="22.8" customHeight="1">
      <c r="A125" s="12"/>
      <c r="B125" s="200"/>
      <c r="C125" s="201"/>
      <c r="D125" s="202" t="s">
        <v>73</v>
      </c>
      <c r="E125" s="214" t="s">
        <v>135</v>
      </c>
      <c r="F125" s="214" t="s">
        <v>136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SUM(P126:P207)</f>
        <v>0</v>
      </c>
      <c r="Q125" s="208"/>
      <c r="R125" s="209">
        <f>SUM(R126:R207)</f>
        <v>0.01039</v>
      </c>
      <c r="S125" s="208"/>
      <c r="T125" s="210">
        <f>SUM(T126:T207)</f>
        <v>0.0033600000000000001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83</v>
      </c>
      <c r="AT125" s="212" t="s">
        <v>73</v>
      </c>
      <c r="AU125" s="212" t="s">
        <v>8</v>
      </c>
      <c r="AY125" s="211" t="s">
        <v>134</v>
      </c>
      <c r="BK125" s="213">
        <f>SUM(BK126:BK207)</f>
        <v>0</v>
      </c>
    </row>
    <row r="126" s="2" customFormat="1" ht="24.15" customHeight="1">
      <c r="A126" s="35"/>
      <c r="B126" s="36"/>
      <c r="C126" s="216" t="s">
        <v>8</v>
      </c>
      <c r="D126" s="216" t="s">
        <v>137</v>
      </c>
      <c r="E126" s="217" t="s">
        <v>138</v>
      </c>
      <c r="F126" s="218" t="s">
        <v>139</v>
      </c>
      <c r="G126" s="219" t="s">
        <v>140</v>
      </c>
      <c r="H126" s="220">
        <v>20</v>
      </c>
      <c r="I126" s="221"/>
      <c r="J126" s="222">
        <f>ROUND(I126*H126,0)</f>
        <v>0</v>
      </c>
      <c r="K126" s="223"/>
      <c r="L126" s="41"/>
      <c r="M126" s="224" t="s">
        <v>1</v>
      </c>
      <c r="N126" s="225" t="s">
        <v>39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141</v>
      </c>
      <c r="AT126" s="228" t="s">
        <v>137</v>
      </c>
      <c r="AU126" s="228" t="s">
        <v>83</v>
      </c>
      <c r="AY126" s="14" t="s">
        <v>134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</v>
      </c>
      <c r="BK126" s="229">
        <f>ROUND(I126*H126,0)</f>
        <v>0</v>
      </c>
      <c r="BL126" s="14" t="s">
        <v>141</v>
      </c>
      <c r="BM126" s="228" t="s">
        <v>644</v>
      </c>
    </row>
    <row r="127" s="2" customFormat="1">
      <c r="A127" s="35"/>
      <c r="B127" s="36"/>
      <c r="C127" s="37"/>
      <c r="D127" s="230" t="s">
        <v>143</v>
      </c>
      <c r="E127" s="37"/>
      <c r="F127" s="231" t="s">
        <v>645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143</v>
      </c>
      <c r="AU127" s="14" t="s">
        <v>83</v>
      </c>
    </row>
    <row r="128" s="2" customFormat="1" ht="16.5" customHeight="1">
      <c r="A128" s="35"/>
      <c r="B128" s="36"/>
      <c r="C128" s="235" t="s">
        <v>83</v>
      </c>
      <c r="D128" s="235" t="s">
        <v>145</v>
      </c>
      <c r="E128" s="236" t="s">
        <v>146</v>
      </c>
      <c r="F128" s="237" t="s">
        <v>147</v>
      </c>
      <c r="G128" s="238" t="s">
        <v>140</v>
      </c>
      <c r="H128" s="239">
        <v>20</v>
      </c>
      <c r="I128" s="240"/>
      <c r="J128" s="241">
        <f>ROUND(I128*H128,0)</f>
        <v>0</v>
      </c>
      <c r="K128" s="242"/>
      <c r="L128" s="243"/>
      <c r="M128" s="244" t="s">
        <v>1</v>
      </c>
      <c r="N128" s="245" t="s">
        <v>39</v>
      </c>
      <c r="O128" s="88"/>
      <c r="P128" s="226">
        <f>O128*H128</f>
        <v>0</v>
      </c>
      <c r="Q128" s="226">
        <v>6.9999999999999994E-05</v>
      </c>
      <c r="R128" s="226">
        <f>Q128*H128</f>
        <v>0.0013999999999999998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148</v>
      </c>
      <c r="AT128" s="228" t="s">
        <v>145</v>
      </c>
      <c r="AU128" s="228" t="s">
        <v>83</v>
      </c>
      <c r="AY128" s="14" t="s">
        <v>134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</v>
      </c>
      <c r="BK128" s="229">
        <f>ROUND(I128*H128,0)</f>
        <v>0</v>
      </c>
      <c r="BL128" s="14" t="s">
        <v>141</v>
      </c>
      <c r="BM128" s="228" t="s">
        <v>646</v>
      </c>
    </row>
    <row r="129" s="2" customFormat="1">
      <c r="A129" s="35"/>
      <c r="B129" s="36"/>
      <c r="C129" s="37"/>
      <c r="D129" s="230" t="s">
        <v>143</v>
      </c>
      <c r="E129" s="37"/>
      <c r="F129" s="231" t="s">
        <v>645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143</v>
      </c>
      <c r="AU129" s="14" t="s">
        <v>83</v>
      </c>
    </row>
    <row r="130" s="2" customFormat="1" ht="24.15" customHeight="1">
      <c r="A130" s="35"/>
      <c r="B130" s="36"/>
      <c r="C130" s="216" t="s">
        <v>151</v>
      </c>
      <c r="D130" s="216" t="s">
        <v>137</v>
      </c>
      <c r="E130" s="217" t="s">
        <v>152</v>
      </c>
      <c r="F130" s="218" t="s">
        <v>153</v>
      </c>
      <c r="G130" s="219" t="s">
        <v>154</v>
      </c>
      <c r="H130" s="220">
        <v>11</v>
      </c>
      <c r="I130" s="221"/>
      <c r="J130" s="222">
        <f>ROUND(I130*H130,0)</f>
        <v>0</v>
      </c>
      <c r="K130" s="223"/>
      <c r="L130" s="41"/>
      <c r="M130" s="224" t="s">
        <v>1</v>
      </c>
      <c r="N130" s="225" t="s">
        <v>39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141</v>
      </c>
      <c r="AT130" s="228" t="s">
        <v>137</v>
      </c>
      <c r="AU130" s="228" t="s">
        <v>83</v>
      </c>
      <c r="AY130" s="14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</v>
      </c>
      <c r="BK130" s="229">
        <f>ROUND(I130*H130,0)</f>
        <v>0</v>
      </c>
      <c r="BL130" s="14" t="s">
        <v>141</v>
      </c>
      <c r="BM130" s="228" t="s">
        <v>647</v>
      </c>
    </row>
    <row r="131" s="2" customFormat="1">
      <c r="A131" s="35"/>
      <c r="B131" s="36"/>
      <c r="C131" s="37"/>
      <c r="D131" s="230" t="s">
        <v>143</v>
      </c>
      <c r="E131" s="37"/>
      <c r="F131" s="231" t="s">
        <v>645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143</v>
      </c>
      <c r="AU131" s="14" t="s">
        <v>83</v>
      </c>
    </row>
    <row r="132" s="2" customFormat="1" ht="16.5" customHeight="1">
      <c r="A132" s="35"/>
      <c r="B132" s="36"/>
      <c r="C132" s="235" t="s">
        <v>157</v>
      </c>
      <c r="D132" s="235" t="s">
        <v>145</v>
      </c>
      <c r="E132" s="236" t="s">
        <v>648</v>
      </c>
      <c r="F132" s="237" t="s">
        <v>649</v>
      </c>
      <c r="G132" s="238" t="s">
        <v>154</v>
      </c>
      <c r="H132" s="239">
        <v>9</v>
      </c>
      <c r="I132" s="240"/>
      <c r="J132" s="241">
        <f>ROUND(I132*H132,0)</f>
        <v>0</v>
      </c>
      <c r="K132" s="242"/>
      <c r="L132" s="243"/>
      <c r="M132" s="244" t="s">
        <v>1</v>
      </c>
      <c r="N132" s="245" t="s">
        <v>39</v>
      </c>
      <c r="O132" s="88"/>
      <c r="P132" s="226">
        <f>O132*H132</f>
        <v>0</v>
      </c>
      <c r="Q132" s="226">
        <v>3.0000000000000001E-05</v>
      </c>
      <c r="R132" s="226">
        <f>Q132*H132</f>
        <v>0.00027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148</v>
      </c>
      <c r="AT132" s="228" t="s">
        <v>145</v>
      </c>
      <c r="AU132" s="228" t="s">
        <v>83</v>
      </c>
      <c r="AY132" s="14" t="s">
        <v>134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</v>
      </c>
      <c r="BK132" s="229">
        <f>ROUND(I132*H132,0)</f>
        <v>0</v>
      </c>
      <c r="BL132" s="14" t="s">
        <v>141</v>
      </c>
      <c r="BM132" s="228" t="s">
        <v>650</v>
      </c>
    </row>
    <row r="133" s="2" customFormat="1">
      <c r="A133" s="35"/>
      <c r="B133" s="36"/>
      <c r="C133" s="37"/>
      <c r="D133" s="230" t="s">
        <v>143</v>
      </c>
      <c r="E133" s="37"/>
      <c r="F133" s="231" t="s">
        <v>651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143</v>
      </c>
      <c r="AU133" s="14" t="s">
        <v>83</v>
      </c>
    </row>
    <row r="134" s="2" customFormat="1" ht="24.15" customHeight="1">
      <c r="A134" s="35"/>
      <c r="B134" s="36"/>
      <c r="C134" s="216" t="s">
        <v>161</v>
      </c>
      <c r="D134" s="216" t="s">
        <v>137</v>
      </c>
      <c r="E134" s="217" t="s">
        <v>652</v>
      </c>
      <c r="F134" s="218" t="s">
        <v>653</v>
      </c>
      <c r="G134" s="219" t="s">
        <v>154</v>
      </c>
      <c r="H134" s="220">
        <v>10</v>
      </c>
      <c r="I134" s="221"/>
      <c r="J134" s="222">
        <f>ROUND(I134*H134,0)</f>
        <v>0</v>
      </c>
      <c r="K134" s="223"/>
      <c r="L134" s="41"/>
      <c r="M134" s="224" t="s">
        <v>1</v>
      </c>
      <c r="N134" s="22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141</v>
      </c>
      <c r="AT134" s="228" t="s">
        <v>137</v>
      </c>
      <c r="AU134" s="228" t="s">
        <v>83</v>
      </c>
      <c r="AY134" s="14" t="s">
        <v>134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</v>
      </c>
      <c r="BK134" s="229">
        <f>ROUND(I134*H134,0)</f>
        <v>0</v>
      </c>
      <c r="BL134" s="14" t="s">
        <v>141</v>
      </c>
      <c r="BM134" s="228" t="s">
        <v>654</v>
      </c>
    </row>
    <row r="135" s="2" customFormat="1">
      <c r="A135" s="35"/>
      <c r="B135" s="36"/>
      <c r="C135" s="37"/>
      <c r="D135" s="230" t="s">
        <v>143</v>
      </c>
      <c r="E135" s="37"/>
      <c r="F135" s="231" t="s">
        <v>655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143</v>
      </c>
      <c r="AU135" s="14" t="s">
        <v>83</v>
      </c>
    </row>
    <row r="136" s="2" customFormat="1" ht="16.5" customHeight="1">
      <c r="A136" s="35"/>
      <c r="B136" s="36"/>
      <c r="C136" s="235" t="s">
        <v>166</v>
      </c>
      <c r="D136" s="235" t="s">
        <v>145</v>
      </c>
      <c r="E136" s="236" t="s">
        <v>656</v>
      </c>
      <c r="F136" s="237" t="s">
        <v>657</v>
      </c>
      <c r="G136" s="238" t="s">
        <v>154</v>
      </c>
      <c r="H136" s="239">
        <v>9</v>
      </c>
      <c r="I136" s="240"/>
      <c r="J136" s="241">
        <f>ROUND(I136*H136,0)</f>
        <v>0</v>
      </c>
      <c r="K136" s="242"/>
      <c r="L136" s="243"/>
      <c r="M136" s="244" t="s">
        <v>1</v>
      </c>
      <c r="N136" s="245" t="s">
        <v>39</v>
      </c>
      <c r="O136" s="88"/>
      <c r="P136" s="226">
        <f>O136*H136</f>
        <v>0</v>
      </c>
      <c r="Q136" s="226">
        <v>1.0000000000000001E-05</v>
      </c>
      <c r="R136" s="226">
        <f>Q136*H136</f>
        <v>9.0000000000000006E-05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148</v>
      </c>
      <c r="AT136" s="228" t="s">
        <v>145</v>
      </c>
      <c r="AU136" s="228" t="s">
        <v>83</v>
      </c>
      <c r="AY136" s="14" t="s">
        <v>134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</v>
      </c>
      <c r="BK136" s="229">
        <f>ROUND(I136*H136,0)</f>
        <v>0</v>
      </c>
      <c r="BL136" s="14" t="s">
        <v>141</v>
      </c>
      <c r="BM136" s="228" t="s">
        <v>658</v>
      </c>
    </row>
    <row r="137" s="2" customFormat="1">
      <c r="A137" s="35"/>
      <c r="B137" s="36"/>
      <c r="C137" s="37"/>
      <c r="D137" s="230" t="s">
        <v>143</v>
      </c>
      <c r="E137" s="37"/>
      <c r="F137" s="231" t="s">
        <v>659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143</v>
      </c>
      <c r="AU137" s="14" t="s">
        <v>83</v>
      </c>
    </row>
    <row r="138" s="2" customFormat="1" ht="16.5" customHeight="1">
      <c r="A138" s="35"/>
      <c r="B138" s="36"/>
      <c r="C138" s="235" t="s">
        <v>170</v>
      </c>
      <c r="D138" s="235" t="s">
        <v>145</v>
      </c>
      <c r="E138" s="236" t="s">
        <v>660</v>
      </c>
      <c r="F138" s="237" t="s">
        <v>661</v>
      </c>
      <c r="G138" s="238" t="s">
        <v>154</v>
      </c>
      <c r="H138" s="239">
        <v>2</v>
      </c>
      <c r="I138" s="240"/>
      <c r="J138" s="241">
        <f>ROUND(I138*H138,0)</f>
        <v>0</v>
      </c>
      <c r="K138" s="242"/>
      <c r="L138" s="243"/>
      <c r="M138" s="244" t="s">
        <v>1</v>
      </c>
      <c r="N138" s="245" t="s">
        <v>39</v>
      </c>
      <c r="O138" s="88"/>
      <c r="P138" s="226">
        <f>O138*H138</f>
        <v>0</v>
      </c>
      <c r="Q138" s="226">
        <v>5.0000000000000002E-05</v>
      </c>
      <c r="R138" s="226">
        <f>Q138*H138</f>
        <v>0.00010000000000000001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148</v>
      </c>
      <c r="AT138" s="228" t="s">
        <v>145</v>
      </c>
      <c r="AU138" s="228" t="s">
        <v>83</v>
      </c>
      <c r="AY138" s="14" t="s">
        <v>134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</v>
      </c>
      <c r="BK138" s="229">
        <f>ROUND(I138*H138,0)</f>
        <v>0</v>
      </c>
      <c r="BL138" s="14" t="s">
        <v>141</v>
      </c>
      <c r="BM138" s="228" t="s">
        <v>662</v>
      </c>
    </row>
    <row r="139" s="2" customFormat="1">
      <c r="A139" s="35"/>
      <c r="B139" s="36"/>
      <c r="C139" s="37"/>
      <c r="D139" s="230" t="s">
        <v>143</v>
      </c>
      <c r="E139" s="37"/>
      <c r="F139" s="231" t="s">
        <v>663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143</v>
      </c>
      <c r="AU139" s="14" t="s">
        <v>83</v>
      </c>
    </row>
    <row r="140" s="2" customFormat="1" ht="24.15" customHeight="1">
      <c r="A140" s="35"/>
      <c r="B140" s="36"/>
      <c r="C140" s="216" t="s">
        <v>175</v>
      </c>
      <c r="D140" s="216" t="s">
        <v>137</v>
      </c>
      <c r="E140" s="217" t="s">
        <v>190</v>
      </c>
      <c r="F140" s="218" t="s">
        <v>191</v>
      </c>
      <c r="G140" s="219" t="s">
        <v>140</v>
      </c>
      <c r="H140" s="220">
        <v>17</v>
      </c>
      <c r="I140" s="221"/>
      <c r="J140" s="222">
        <f>ROUND(I140*H140,0)</f>
        <v>0</v>
      </c>
      <c r="K140" s="223"/>
      <c r="L140" s="41"/>
      <c r="M140" s="224" t="s">
        <v>1</v>
      </c>
      <c r="N140" s="225" t="s">
        <v>39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141</v>
      </c>
      <c r="AT140" s="228" t="s">
        <v>137</v>
      </c>
      <c r="AU140" s="228" t="s">
        <v>83</v>
      </c>
      <c r="AY140" s="14" t="s">
        <v>134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</v>
      </c>
      <c r="BK140" s="229">
        <f>ROUND(I140*H140,0)</f>
        <v>0</v>
      </c>
      <c r="BL140" s="14" t="s">
        <v>141</v>
      </c>
      <c r="BM140" s="228" t="s">
        <v>664</v>
      </c>
    </row>
    <row r="141" s="2" customFormat="1">
      <c r="A141" s="35"/>
      <c r="B141" s="36"/>
      <c r="C141" s="37"/>
      <c r="D141" s="230" t="s">
        <v>143</v>
      </c>
      <c r="E141" s="37"/>
      <c r="F141" s="231" t="s">
        <v>655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143</v>
      </c>
      <c r="AU141" s="14" t="s">
        <v>83</v>
      </c>
    </row>
    <row r="142" s="2" customFormat="1" ht="24.15" customHeight="1">
      <c r="A142" s="35"/>
      <c r="B142" s="36"/>
      <c r="C142" s="235" t="s">
        <v>180</v>
      </c>
      <c r="D142" s="235" t="s">
        <v>145</v>
      </c>
      <c r="E142" s="236" t="s">
        <v>194</v>
      </c>
      <c r="F142" s="237" t="s">
        <v>195</v>
      </c>
      <c r="G142" s="238" t="s">
        <v>140</v>
      </c>
      <c r="H142" s="239">
        <v>17</v>
      </c>
      <c r="I142" s="240"/>
      <c r="J142" s="241">
        <f>ROUND(I142*H142,0)</f>
        <v>0</v>
      </c>
      <c r="K142" s="242"/>
      <c r="L142" s="243"/>
      <c r="M142" s="244" t="s">
        <v>1</v>
      </c>
      <c r="N142" s="245" t="s">
        <v>39</v>
      </c>
      <c r="O142" s="88"/>
      <c r="P142" s="226">
        <f>O142*H142</f>
        <v>0</v>
      </c>
      <c r="Q142" s="226">
        <v>0.00017000000000000001</v>
      </c>
      <c r="R142" s="226">
        <f>Q142*H142</f>
        <v>0.0028900000000000002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148</v>
      </c>
      <c r="AT142" s="228" t="s">
        <v>145</v>
      </c>
      <c r="AU142" s="228" t="s">
        <v>83</v>
      </c>
      <c r="AY142" s="14" t="s">
        <v>134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</v>
      </c>
      <c r="BK142" s="229">
        <f>ROUND(I142*H142,0)</f>
        <v>0</v>
      </c>
      <c r="BL142" s="14" t="s">
        <v>141</v>
      </c>
      <c r="BM142" s="228" t="s">
        <v>665</v>
      </c>
    </row>
    <row r="143" s="2" customFormat="1">
      <c r="A143" s="35"/>
      <c r="B143" s="36"/>
      <c r="C143" s="37"/>
      <c r="D143" s="230" t="s">
        <v>143</v>
      </c>
      <c r="E143" s="37"/>
      <c r="F143" s="231" t="s">
        <v>666</v>
      </c>
      <c r="G143" s="37"/>
      <c r="H143" s="37"/>
      <c r="I143" s="232"/>
      <c r="J143" s="37"/>
      <c r="K143" s="37"/>
      <c r="L143" s="41"/>
      <c r="M143" s="233"/>
      <c r="N143" s="23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143</v>
      </c>
      <c r="AU143" s="14" t="s">
        <v>83</v>
      </c>
    </row>
    <row r="144" s="2" customFormat="1" ht="24.15" customHeight="1">
      <c r="A144" s="35"/>
      <c r="B144" s="36"/>
      <c r="C144" s="216" t="s">
        <v>185</v>
      </c>
      <c r="D144" s="216" t="s">
        <v>137</v>
      </c>
      <c r="E144" s="217" t="s">
        <v>667</v>
      </c>
      <c r="F144" s="218" t="s">
        <v>668</v>
      </c>
      <c r="G144" s="219" t="s">
        <v>154</v>
      </c>
      <c r="H144" s="220">
        <v>1</v>
      </c>
      <c r="I144" s="221"/>
      <c r="J144" s="222">
        <f>ROUND(I144*H144,0)</f>
        <v>0</v>
      </c>
      <c r="K144" s="223"/>
      <c r="L144" s="41"/>
      <c r="M144" s="224" t="s">
        <v>1</v>
      </c>
      <c r="N144" s="225" t="s">
        <v>39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141</v>
      </c>
      <c r="AT144" s="228" t="s">
        <v>137</v>
      </c>
      <c r="AU144" s="228" t="s">
        <v>83</v>
      </c>
      <c r="AY144" s="14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</v>
      </c>
      <c r="BK144" s="229">
        <f>ROUND(I144*H144,0)</f>
        <v>0</v>
      </c>
      <c r="BL144" s="14" t="s">
        <v>141</v>
      </c>
      <c r="BM144" s="228" t="s">
        <v>669</v>
      </c>
    </row>
    <row r="145" s="2" customFormat="1">
      <c r="A145" s="35"/>
      <c r="B145" s="36"/>
      <c r="C145" s="37"/>
      <c r="D145" s="230" t="s">
        <v>143</v>
      </c>
      <c r="E145" s="37"/>
      <c r="F145" s="231" t="s">
        <v>670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143</v>
      </c>
      <c r="AU145" s="14" t="s">
        <v>83</v>
      </c>
    </row>
    <row r="146" s="2" customFormat="1" ht="16.5" customHeight="1">
      <c r="A146" s="35"/>
      <c r="B146" s="36"/>
      <c r="C146" s="235" t="s">
        <v>189</v>
      </c>
      <c r="D146" s="235" t="s">
        <v>145</v>
      </c>
      <c r="E146" s="236" t="s">
        <v>671</v>
      </c>
      <c r="F146" s="237" t="s">
        <v>672</v>
      </c>
      <c r="G146" s="238" t="s">
        <v>154</v>
      </c>
      <c r="H146" s="239">
        <v>2</v>
      </c>
      <c r="I146" s="240"/>
      <c r="J146" s="241">
        <f>ROUND(I146*H146,0)</f>
        <v>0</v>
      </c>
      <c r="K146" s="242"/>
      <c r="L146" s="243"/>
      <c r="M146" s="244" t="s">
        <v>1</v>
      </c>
      <c r="N146" s="245" t="s">
        <v>39</v>
      </c>
      <c r="O146" s="88"/>
      <c r="P146" s="226">
        <f>O146*H146</f>
        <v>0</v>
      </c>
      <c r="Q146" s="226">
        <v>1.0000000000000001E-05</v>
      </c>
      <c r="R146" s="226">
        <f>Q146*H146</f>
        <v>2.0000000000000002E-05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148</v>
      </c>
      <c r="AT146" s="228" t="s">
        <v>145</v>
      </c>
      <c r="AU146" s="228" t="s">
        <v>83</v>
      </c>
      <c r="AY146" s="14" t="s">
        <v>134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</v>
      </c>
      <c r="BK146" s="229">
        <f>ROUND(I146*H146,0)</f>
        <v>0</v>
      </c>
      <c r="BL146" s="14" t="s">
        <v>141</v>
      </c>
      <c r="BM146" s="228" t="s">
        <v>673</v>
      </c>
    </row>
    <row r="147" s="2" customFormat="1">
      <c r="A147" s="35"/>
      <c r="B147" s="36"/>
      <c r="C147" s="37"/>
      <c r="D147" s="230" t="s">
        <v>143</v>
      </c>
      <c r="E147" s="37"/>
      <c r="F147" s="231" t="s">
        <v>674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143</v>
      </c>
      <c r="AU147" s="14" t="s">
        <v>83</v>
      </c>
    </row>
    <row r="148" s="2" customFormat="1" ht="33" customHeight="1">
      <c r="A148" s="35"/>
      <c r="B148" s="36"/>
      <c r="C148" s="216" t="s">
        <v>193</v>
      </c>
      <c r="D148" s="216" t="s">
        <v>137</v>
      </c>
      <c r="E148" s="217" t="s">
        <v>433</v>
      </c>
      <c r="F148" s="218" t="s">
        <v>434</v>
      </c>
      <c r="G148" s="219" t="s">
        <v>154</v>
      </c>
      <c r="H148" s="220">
        <v>2</v>
      </c>
      <c r="I148" s="221"/>
      <c r="J148" s="222">
        <f>ROUND(I148*H148,0)</f>
        <v>0</v>
      </c>
      <c r="K148" s="223"/>
      <c r="L148" s="41"/>
      <c r="M148" s="224" t="s">
        <v>1</v>
      </c>
      <c r="N148" s="225" t="s">
        <v>39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141</v>
      </c>
      <c r="AT148" s="228" t="s">
        <v>137</v>
      </c>
      <c r="AU148" s="228" t="s">
        <v>83</v>
      </c>
      <c r="AY148" s="14" t="s">
        <v>134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</v>
      </c>
      <c r="BK148" s="229">
        <f>ROUND(I148*H148,0)</f>
        <v>0</v>
      </c>
      <c r="BL148" s="14" t="s">
        <v>141</v>
      </c>
      <c r="BM148" s="228" t="s">
        <v>675</v>
      </c>
    </row>
    <row r="149" s="2" customFormat="1">
      <c r="A149" s="35"/>
      <c r="B149" s="36"/>
      <c r="C149" s="37"/>
      <c r="D149" s="230" t="s">
        <v>143</v>
      </c>
      <c r="E149" s="37"/>
      <c r="F149" s="231" t="s">
        <v>676</v>
      </c>
      <c r="G149" s="37"/>
      <c r="H149" s="37"/>
      <c r="I149" s="232"/>
      <c r="J149" s="37"/>
      <c r="K149" s="37"/>
      <c r="L149" s="41"/>
      <c r="M149" s="233"/>
      <c r="N149" s="23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143</v>
      </c>
      <c r="AU149" s="14" t="s">
        <v>83</v>
      </c>
    </row>
    <row r="150" s="2" customFormat="1" ht="24.15" customHeight="1">
      <c r="A150" s="35"/>
      <c r="B150" s="36"/>
      <c r="C150" s="235" t="s">
        <v>198</v>
      </c>
      <c r="D150" s="235" t="s">
        <v>145</v>
      </c>
      <c r="E150" s="236" t="s">
        <v>677</v>
      </c>
      <c r="F150" s="237" t="s">
        <v>678</v>
      </c>
      <c r="G150" s="238" t="s">
        <v>154</v>
      </c>
      <c r="H150" s="239">
        <v>1</v>
      </c>
      <c r="I150" s="240"/>
      <c r="J150" s="241">
        <f>ROUND(I150*H150,0)</f>
        <v>0</v>
      </c>
      <c r="K150" s="242"/>
      <c r="L150" s="243"/>
      <c r="M150" s="244" t="s">
        <v>1</v>
      </c>
      <c r="N150" s="245" t="s">
        <v>39</v>
      </c>
      <c r="O150" s="88"/>
      <c r="P150" s="226">
        <f>O150*H150</f>
        <v>0</v>
      </c>
      <c r="Q150" s="226">
        <v>4.0000000000000003E-05</v>
      </c>
      <c r="R150" s="226">
        <f>Q150*H150</f>
        <v>4.0000000000000003E-05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148</v>
      </c>
      <c r="AT150" s="228" t="s">
        <v>145</v>
      </c>
      <c r="AU150" s="228" t="s">
        <v>83</v>
      </c>
      <c r="AY150" s="14" t="s">
        <v>134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</v>
      </c>
      <c r="BK150" s="229">
        <f>ROUND(I150*H150,0)</f>
        <v>0</v>
      </c>
      <c r="BL150" s="14" t="s">
        <v>141</v>
      </c>
      <c r="BM150" s="228" t="s">
        <v>679</v>
      </c>
    </row>
    <row r="151" s="2" customFormat="1">
      <c r="A151" s="35"/>
      <c r="B151" s="36"/>
      <c r="C151" s="37"/>
      <c r="D151" s="230" t="s">
        <v>143</v>
      </c>
      <c r="E151" s="37"/>
      <c r="F151" s="231" t="s">
        <v>680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143</v>
      </c>
      <c r="AU151" s="14" t="s">
        <v>83</v>
      </c>
    </row>
    <row r="152" s="2" customFormat="1" ht="24.15" customHeight="1">
      <c r="A152" s="35"/>
      <c r="B152" s="36"/>
      <c r="C152" s="216" t="s">
        <v>203</v>
      </c>
      <c r="D152" s="216" t="s">
        <v>137</v>
      </c>
      <c r="E152" s="217" t="s">
        <v>204</v>
      </c>
      <c r="F152" s="218" t="s">
        <v>205</v>
      </c>
      <c r="G152" s="219" t="s">
        <v>154</v>
      </c>
      <c r="H152" s="220">
        <v>21</v>
      </c>
      <c r="I152" s="221"/>
      <c r="J152" s="222">
        <f>ROUND(I152*H152,0)</f>
        <v>0</v>
      </c>
      <c r="K152" s="223"/>
      <c r="L152" s="41"/>
      <c r="M152" s="224" t="s">
        <v>1</v>
      </c>
      <c r="N152" s="225" t="s">
        <v>39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141</v>
      </c>
      <c r="AT152" s="228" t="s">
        <v>137</v>
      </c>
      <c r="AU152" s="228" t="s">
        <v>83</v>
      </c>
      <c r="AY152" s="14" t="s">
        <v>134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</v>
      </c>
      <c r="BK152" s="229">
        <f>ROUND(I152*H152,0)</f>
        <v>0</v>
      </c>
      <c r="BL152" s="14" t="s">
        <v>141</v>
      </c>
      <c r="BM152" s="228" t="s">
        <v>681</v>
      </c>
    </row>
    <row r="153" s="2" customFormat="1">
      <c r="A153" s="35"/>
      <c r="B153" s="36"/>
      <c r="C153" s="37"/>
      <c r="D153" s="230" t="s">
        <v>143</v>
      </c>
      <c r="E153" s="37"/>
      <c r="F153" s="231" t="s">
        <v>682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143</v>
      </c>
      <c r="AU153" s="14" t="s">
        <v>83</v>
      </c>
    </row>
    <row r="154" s="2" customFormat="1" ht="24.15" customHeight="1">
      <c r="A154" s="35"/>
      <c r="B154" s="36"/>
      <c r="C154" s="235" t="s">
        <v>9</v>
      </c>
      <c r="D154" s="235" t="s">
        <v>145</v>
      </c>
      <c r="E154" s="236" t="s">
        <v>320</v>
      </c>
      <c r="F154" s="237" t="s">
        <v>321</v>
      </c>
      <c r="G154" s="238" t="s">
        <v>154</v>
      </c>
      <c r="H154" s="239">
        <v>5</v>
      </c>
      <c r="I154" s="240"/>
      <c r="J154" s="241">
        <f>ROUND(I154*H154,0)</f>
        <v>0</v>
      </c>
      <c r="K154" s="242"/>
      <c r="L154" s="243"/>
      <c r="M154" s="244" t="s">
        <v>1</v>
      </c>
      <c r="N154" s="245" t="s">
        <v>39</v>
      </c>
      <c r="O154" s="88"/>
      <c r="P154" s="226">
        <f>O154*H154</f>
        <v>0</v>
      </c>
      <c r="Q154" s="226">
        <v>6.9999999999999994E-05</v>
      </c>
      <c r="R154" s="226">
        <f>Q154*H154</f>
        <v>0.00034999999999999994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148</v>
      </c>
      <c r="AT154" s="228" t="s">
        <v>145</v>
      </c>
      <c r="AU154" s="228" t="s">
        <v>83</v>
      </c>
      <c r="AY154" s="14" t="s">
        <v>134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</v>
      </c>
      <c r="BK154" s="229">
        <f>ROUND(I154*H154,0)</f>
        <v>0</v>
      </c>
      <c r="BL154" s="14" t="s">
        <v>141</v>
      </c>
      <c r="BM154" s="228" t="s">
        <v>683</v>
      </c>
    </row>
    <row r="155" s="2" customFormat="1">
      <c r="A155" s="35"/>
      <c r="B155" s="36"/>
      <c r="C155" s="37"/>
      <c r="D155" s="230" t="s">
        <v>143</v>
      </c>
      <c r="E155" s="37"/>
      <c r="F155" s="231" t="s">
        <v>684</v>
      </c>
      <c r="G155" s="37"/>
      <c r="H155" s="37"/>
      <c r="I155" s="232"/>
      <c r="J155" s="37"/>
      <c r="K155" s="37"/>
      <c r="L155" s="41"/>
      <c r="M155" s="233"/>
      <c r="N155" s="23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143</v>
      </c>
      <c r="AU155" s="14" t="s">
        <v>83</v>
      </c>
    </row>
    <row r="156" s="2" customFormat="1" ht="16.5" customHeight="1">
      <c r="A156" s="35"/>
      <c r="B156" s="36"/>
      <c r="C156" s="235" t="s">
        <v>141</v>
      </c>
      <c r="D156" s="235" t="s">
        <v>145</v>
      </c>
      <c r="E156" s="236" t="s">
        <v>685</v>
      </c>
      <c r="F156" s="237" t="s">
        <v>686</v>
      </c>
      <c r="G156" s="238" t="s">
        <v>154</v>
      </c>
      <c r="H156" s="239">
        <v>1</v>
      </c>
      <c r="I156" s="240"/>
      <c r="J156" s="241">
        <f>ROUND(I156*H156,0)</f>
        <v>0</v>
      </c>
      <c r="K156" s="242"/>
      <c r="L156" s="243"/>
      <c r="M156" s="244" t="s">
        <v>1</v>
      </c>
      <c r="N156" s="245" t="s">
        <v>39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148</v>
      </c>
      <c r="AT156" s="228" t="s">
        <v>145</v>
      </c>
      <c r="AU156" s="228" t="s">
        <v>83</v>
      </c>
      <c r="AY156" s="14" t="s">
        <v>134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</v>
      </c>
      <c r="BK156" s="229">
        <f>ROUND(I156*H156,0)</f>
        <v>0</v>
      </c>
      <c r="BL156" s="14" t="s">
        <v>141</v>
      </c>
      <c r="BM156" s="228" t="s">
        <v>687</v>
      </c>
    </row>
    <row r="157" s="2" customFormat="1">
      <c r="A157" s="35"/>
      <c r="B157" s="36"/>
      <c r="C157" s="37"/>
      <c r="D157" s="230" t="s">
        <v>143</v>
      </c>
      <c r="E157" s="37"/>
      <c r="F157" s="231" t="s">
        <v>688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143</v>
      </c>
      <c r="AU157" s="14" t="s">
        <v>83</v>
      </c>
    </row>
    <row r="158" s="2" customFormat="1" ht="33" customHeight="1">
      <c r="A158" s="35"/>
      <c r="B158" s="36"/>
      <c r="C158" s="216" t="s">
        <v>215</v>
      </c>
      <c r="D158" s="216" t="s">
        <v>137</v>
      </c>
      <c r="E158" s="217" t="s">
        <v>689</v>
      </c>
      <c r="F158" s="218" t="s">
        <v>690</v>
      </c>
      <c r="G158" s="219" t="s">
        <v>154</v>
      </c>
      <c r="H158" s="220">
        <v>1</v>
      </c>
      <c r="I158" s="221"/>
      <c r="J158" s="222">
        <f>ROUND(I158*H158,0)</f>
        <v>0</v>
      </c>
      <c r="K158" s="223"/>
      <c r="L158" s="41"/>
      <c r="M158" s="224" t="s">
        <v>1</v>
      </c>
      <c r="N158" s="225" t="s">
        <v>39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141</v>
      </c>
      <c r="AT158" s="228" t="s">
        <v>137</v>
      </c>
      <c r="AU158" s="228" t="s">
        <v>83</v>
      </c>
      <c r="AY158" s="14" t="s">
        <v>134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</v>
      </c>
      <c r="BK158" s="229">
        <f>ROUND(I158*H158,0)</f>
        <v>0</v>
      </c>
      <c r="BL158" s="14" t="s">
        <v>141</v>
      </c>
      <c r="BM158" s="228" t="s">
        <v>691</v>
      </c>
    </row>
    <row r="159" s="2" customFormat="1">
      <c r="A159" s="35"/>
      <c r="B159" s="36"/>
      <c r="C159" s="37"/>
      <c r="D159" s="230" t="s">
        <v>143</v>
      </c>
      <c r="E159" s="37"/>
      <c r="F159" s="231" t="s">
        <v>692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143</v>
      </c>
      <c r="AU159" s="14" t="s">
        <v>83</v>
      </c>
    </row>
    <row r="160" s="2" customFormat="1" ht="24.15" customHeight="1">
      <c r="A160" s="35"/>
      <c r="B160" s="36"/>
      <c r="C160" s="235" t="s">
        <v>221</v>
      </c>
      <c r="D160" s="235" t="s">
        <v>145</v>
      </c>
      <c r="E160" s="236" t="s">
        <v>693</v>
      </c>
      <c r="F160" s="237" t="s">
        <v>694</v>
      </c>
      <c r="G160" s="238" t="s">
        <v>154</v>
      </c>
      <c r="H160" s="239">
        <v>1</v>
      </c>
      <c r="I160" s="240"/>
      <c r="J160" s="241">
        <f>ROUND(I160*H160,0)</f>
        <v>0</v>
      </c>
      <c r="K160" s="242"/>
      <c r="L160" s="243"/>
      <c r="M160" s="244" t="s">
        <v>1</v>
      </c>
      <c r="N160" s="245" t="s">
        <v>39</v>
      </c>
      <c r="O160" s="88"/>
      <c r="P160" s="226">
        <f>O160*H160</f>
        <v>0</v>
      </c>
      <c r="Q160" s="226">
        <v>0.00011</v>
      </c>
      <c r="R160" s="226">
        <f>Q160*H160</f>
        <v>0.00011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148</v>
      </c>
      <c r="AT160" s="228" t="s">
        <v>145</v>
      </c>
      <c r="AU160" s="228" t="s">
        <v>83</v>
      </c>
      <c r="AY160" s="14" t="s">
        <v>134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</v>
      </c>
      <c r="BK160" s="229">
        <f>ROUND(I160*H160,0)</f>
        <v>0</v>
      </c>
      <c r="BL160" s="14" t="s">
        <v>141</v>
      </c>
      <c r="BM160" s="228" t="s">
        <v>695</v>
      </c>
    </row>
    <row r="161" s="2" customFormat="1">
      <c r="A161" s="35"/>
      <c r="B161" s="36"/>
      <c r="C161" s="37"/>
      <c r="D161" s="230" t="s">
        <v>143</v>
      </c>
      <c r="E161" s="37"/>
      <c r="F161" s="231" t="s">
        <v>692</v>
      </c>
      <c r="G161" s="37"/>
      <c r="H161" s="37"/>
      <c r="I161" s="232"/>
      <c r="J161" s="37"/>
      <c r="K161" s="37"/>
      <c r="L161" s="41"/>
      <c r="M161" s="233"/>
      <c r="N161" s="23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143</v>
      </c>
      <c r="AU161" s="14" t="s">
        <v>83</v>
      </c>
    </row>
    <row r="162" s="2" customFormat="1" ht="33" customHeight="1">
      <c r="A162" s="35"/>
      <c r="B162" s="36"/>
      <c r="C162" s="216" t="s">
        <v>230</v>
      </c>
      <c r="D162" s="216" t="s">
        <v>137</v>
      </c>
      <c r="E162" s="217" t="s">
        <v>696</v>
      </c>
      <c r="F162" s="218" t="s">
        <v>697</v>
      </c>
      <c r="G162" s="219" t="s">
        <v>154</v>
      </c>
      <c r="H162" s="220">
        <v>2</v>
      </c>
      <c r="I162" s="221"/>
      <c r="J162" s="222">
        <f>ROUND(I162*H162,0)</f>
        <v>0</v>
      </c>
      <c r="K162" s="223"/>
      <c r="L162" s="41"/>
      <c r="M162" s="224" t="s">
        <v>1</v>
      </c>
      <c r="N162" s="225" t="s">
        <v>39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141</v>
      </c>
      <c r="AT162" s="228" t="s">
        <v>137</v>
      </c>
      <c r="AU162" s="228" t="s">
        <v>83</v>
      </c>
      <c r="AY162" s="14" t="s">
        <v>134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</v>
      </c>
      <c r="BK162" s="229">
        <f>ROUND(I162*H162,0)</f>
        <v>0</v>
      </c>
      <c r="BL162" s="14" t="s">
        <v>141</v>
      </c>
      <c r="BM162" s="228" t="s">
        <v>698</v>
      </c>
    </row>
    <row r="163" s="2" customFormat="1">
      <c r="A163" s="35"/>
      <c r="B163" s="36"/>
      <c r="C163" s="37"/>
      <c r="D163" s="230" t="s">
        <v>143</v>
      </c>
      <c r="E163" s="37"/>
      <c r="F163" s="231" t="s">
        <v>676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143</v>
      </c>
      <c r="AU163" s="14" t="s">
        <v>83</v>
      </c>
    </row>
    <row r="164" s="2" customFormat="1" ht="37.8" customHeight="1">
      <c r="A164" s="35"/>
      <c r="B164" s="36"/>
      <c r="C164" s="216" t="s">
        <v>235</v>
      </c>
      <c r="D164" s="216" t="s">
        <v>137</v>
      </c>
      <c r="E164" s="217" t="s">
        <v>699</v>
      </c>
      <c r="F164" s="218" t="s">
        <v>700</v>
      </c>
      <c r="G164" s="219" t="s">
        <v>154</v>
      </c>
      <c r="H164" s="220">
        <v>1</v>
      </c>
      <c r="I164" s="221"/>
      <c r="J164" s="222">
        <f>ROUND(I164*H164,0)</f>
        <v>0</v>
      </c>
      <c r="K164" s="223"/>
      <c r="L164" s="41"/>
      <c r="M164" s="224" t="s">
        <v>1</v>
      </c>
      <c r="N164" s="225" t="s">
        <v>39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0.00010000000000000001</v>
      </c>
      <c r="T164" s="227">
        <f>S164*H164</f>
        <v>0.00010000000000000001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141</v>
      </c>
      <c r="AT164" s="228" t="s">
        <v>137</v>
      </c>
      <c r="AU164" s="228" t="s">
        <v>83</v>
      </c>
      <c r="AY164" s="14" t="s">
        <v>134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</v>
      </c>
      <c r="BK164" s="229">
        <f>ROUND(I164*H164,0)</f>
        <v>0</v>
      </c>
      <c r="BL164" s="14" t="s">
        <v>141</v>
      </c>
      <c r="BM164" s="228" t="s">
        <v>701</v>
      </c>
    </row>
    <row r="165" s="2" customFormat="1">
      <c r="A165" s="35"/>
      <c r="B165" s="36"/>
      <c r="C165" s="37"/>
      <c r="D165" s="230" t="s">
        <v>143</v>
      </c>
      <c r="E165" s="37"/>
      <c r="F165" s="231" t="s">
        <v>692</v>
      </c>
      <c r="G165" s="37"/>
      <c r="H165" s="37"/>
      <c r="I165" s="232"/>
      <c r="J165" s="37"/>
      <c r="K165" s="37"/>
      <c r="L165" s="41"/>
      <c r="M165" s="233"/>
      <c r="N165" s="23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143</v>
      </c>
      <c r="AU165" s="14" t="s">
        <v>83</v>
      </c>
    </row>
    <row r="166" s="2" customFormat="1" ht="37.8" customHeight="1">
      <c r="A166" s="35"/>
      <c r="B166" s="36"/>
      <c r="C166" s="216" t="s">
        <v>7</v>
      </c>
      <c r="D166" s="216" t="s">
        <v>137</v>
      </c>
      <c r="E166" s="217" t="s">
        <v>211</v>
      </c>
      <c r="F166" s="218" t="s">
        <v>212</v>
      </c>
      <c r="G166" s="219" t="s">
        <v>154</v>
      </c>
      <c r="H166" s="220">
        <v>16</v>
      </c>
      <c r="I166" s="221"/>
      <c r="J166" s="222">
        <f>ROUND(I166*H166,0)</f>
        <v>0</v>
      </c>
      <c r="K166" s="223"/>
      <c r="L166" s="41"/>
      <c r="M166" s="224" t="s">
        <v>1</v>
      </c>
      <c r="N166" s="225" t="s">
        <v>39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141</v>
      </c>
      <c r="AT166" s="228" t="s">
        <v>137</v>
      </c>
      <c r="AU166" s="228" t="s">
        <v>83</v>
      </c>
      <c r="AY166" s="14" t="s">
        <v>134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</v>
      </c>
      <c r="BK166" s="229">
        <f>ROUND(I166*H166,0)</f>
        <v>0</v>
      </c>
      <c r="BL166" s="14" t="s">
        <v>141</v>
      </c>
      <c r="BM166" s="228" t="s">
        <v>702</v>
      </c>
    </row>
    <row r="167" s="2" customFormat="1">
      <c r="A167" s="35"/>
      <c r="B167" s="36"/>
      <c r="C167" s="37"/>
      <c r="D167" s="230" t="s">
        <v>143</v>
      </c>
      <c r="E167" s="37"/>
      <c r="F167" s="231" t="s">
        <v>703</v>
      </c>
      <c r="G167" s="37"/>
      <c r="H167" s="37"/>
      <c r="I167" s="232"/>
      <c r="J167" s="37"/>
      <c r="K167" s="37"/>
      <c r="L167" s="41"/>
      <c r="M167" s="233"/>
      <c r="N167" s="23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143</v>
      </c>
      <c r="AU167" s="14" t="s">
        <v>83</v>
      </c>
    </row>
    <row r="168" s="2" customFormat="1" ht="24.15" customHeight="1">
      <c r="A168" s="35"/>
      <c r="B168" s="36"/>
      <c r="C168" s="216" t="s">
        <v>244</v>
      </c>
      <c r="D168" s="216" t="s">
        <v>137</v>
      </c>
      <c r="E168" s="217" t="s">
        <v>704</v>
      </c>
      <c r="F168" s="218" t="s">
        <v>705</v>
      </c>
      <c r="G168" s="219" t="s">
        <v>154</v>
      </c>
      <c r="H168" s="220">
        <v>1</v>
      </c>
      <c r="I168" s="221"/>
      <c r="J168" s="222">
        <f>ROUND(I168*H168,0)</f>
        <v>0</v>
      </c>
      <c r="K168" s="223"/>
      <c r="L168" s="41"/>
      <c r="M168" s="224" t="s">
        <v>1</v>
      </c>
      <c r="N168" s="225" t="s">
        <v>39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141</v>
      </c>
      <c r="AT168" s="228" t="s">
        <v>137</v>
      </c>
      <c r="AU168" s="228" t="s">
        <v>83</v>
      </c>
      <c r="AY168" s="14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</v>
      </c>
      <c r="BK168" s="229">
        <f>ROUND(I168*H168,0)</f>
        <v>0</v>
      </c>
      <c r="BL168" s="14" t="s">
        <v>141</v>
      </c>
      <c r="BM168" s="228" t="s">
        <v>706</v>
      </c>
    </row>
    <row r="169" s="2" customFormat="1">
      <c r="A169" s="35"/>
      <c r="B169" s="36"/>
      <c r="C169" s="37"/>
      <c r="D169" s="230" t="s">
        <v>143</v>
      </c>
      <c r="E169" s="37"/>
      <c r="F169" s="231" t="s">
        <v>707</v>
      </c>
      <c r="G169" s="37"/>
      <c r="H169" s="37"/>
      <c r="I169" s="232"/>
      <c r="J169" s="37"/>
      <c r="K169" s="37"/>
      <c r="L169" s="41"/>
      <c r="M169" s="233"/>
      <c r="N169" s="23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143</v>
      </c>
      <c r="AU169" s="14" t="s">
        <v>83</v>
      </c>
    </row>
    <row r="170" s="2" customFormat="1" ht="16.5" customHeight="1">
      <c r="A170" s="35"/>
      <c r="B170" s="36"/>
      <c r="C170" s="235" t="s">
        <v>249</v>
      </c>
      <c r="D170" s="235" t="s">
        <v>145</v>
      </c>
      <c r="E170" s="236" t="s">
        <v>708</v>
      </c>
      <c r="F170" s="237" t="s">
        <v>709</v>
      </c>
      <c r="G170" s="238" t="s">
        <v>154</v>
      </c>
      <c r="H170" s="239">
        <v>1</v>
      </c>
      <c r="I170" s="240"/>
      <c r="J170" s="241">
        <f>ROUND(I170*H170,0)</f>
        <v>0</v>
      </c>
      <c r="K170" s="242"/>
      <c r="L170" s="243"/>
      <c r="M170" s="244" t="s">
        <v>1</v>
      </c>
      <c r="N170" s="245" t="s">
        <v>39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148</v>
      </c>
      <c r="AT170" s="228" t="s">
        <v>145</v>
      </c>
      <c r="AU170" s="228" t="s">
        <v>83</v>
      </c>
      <c r="AY170" s="14" t="s">
        <v>134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</v>
      </c>
      <c r="BK170" s="229">
        <f>ROUND(I170*H170,0)</f>
        <v>0</v>
      </c>
      <c r="BL170" s="14" t="s">
        <v>141</v>
      </c>
      <c r="BM170" s="228" t="s">
        <v>710</v>
      </c>
    </row>
    <row r="171" s="2" customFormat="1">
      <c r="A171" s="35"/>
      <c r="B171" s="36"/>
      <c r="C171" s="37"/>
      <c r="D171" s="230" t="s">
        <v>143</v>
      </c>
      <c r="E171" s="37"/>
      <c r="F171" s="231" t="s">
        <v>707</v>
      </c>
      <c r="G171" s="37"/>
      <c r="H171" s="37"/>
      <c r="I171" s="232"/>
      <c r="J171" s="37"/>
      <c r="K171" s="37"/>
      <c r="L171" s="41"/>
      <c r="M171" s="233"/>
      <c r="N171" s="234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143</v>
      </c>
      <c r="AU171" s="14" t="s">
        <v>83</v>
      </c>
    </row>
    <row r="172" s="2" customFormat="1" ht="24.15" customHeight="1">
      <c r="A172" s="35"/>
      <c r="B172" s="36"/>
      <c r="C172" s="235" t="s">
        <v>254</v>
      </c>
      <c r="D172" s="235" t="s">
        <v>145</v>
      </c>
      <c r="E172" s="236" t="s">
        <v>711</v>
      </c>
      <c r="F172" s="237" t="s">
        <v>712</v>
      </c>
      <c r="G172" s="238" t="s">
        <v>154</v>
      </c>
      <c r="H172" s="239">
        <v>1</v>
      </c>
      <c r="I172" s="240"/>
      <c r="J172" s="241">
        <f>ROUND(I172*H172,0)</f>
        <v>0</v>
      </c>
      <c r="K172" s="242"/>
      <c r="L172" s="243"/>
      <c r="M172" s="244" t="s">
        <v>1</v>
      </c>
      <c r="N172" s="245" t="s">
        <v>39</v>
      </c>
      <c r="O172" s="88"/>
      <c r="P172" s="226">
        <f>O172*H172</f>
        <v>0</v>
      </c>
      <c r="Q172" s="226">
        <v>0.00040000000000000002</v>
      </c>
      <c r="R172" s="226">
        <f>Q172*H172</f>
        <v>0.00040000000000000002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148</v>
      </c>
      <c r="AT172" s="228" t="s">
        <v>145</v>
      </c>
      <c r="AU172" s="228" t="s">
        <v>83</v>
      </c>
      <c r="AY172" s="14" t="s">
        <v>134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</v>
      </c>
      <c r="BK172" s="229">
        <f>ROUND(I172*H172,0)</f>
        <v>0</v>
      </c>
      <c r="BL172" s="14" t="s">
        <v>141</v>
      </c>
      <c r="BM172" s="228" t="s">
        <v>713</v>
      </c>
    </row>
    <row r="173" s="2" customFormat="1">
      <c r="A173" s="35"/>
      <c r="B173" s="36"/>
      <c r="C173" s="37"/>
      <c r="D173" s="230" t="s">
        <v>143</v>
      </c>
      <c r="E173" s="37"/>
      <c r="F173" s="231" t="s">
        <v>707</v>
      </c>
      <c r="G173" s="37"/>
      <c r="H173" s="37"/>
      <c r="I173" s="232"/>
      <c r="J173" s="37"/>
      <c r="K173" s="37"/>
      <c r="L173" s="41"/>
      <c r="M173" s="233"/>
      <c r="N173" s="23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143</v>
      </c>
      <c r="AU173" s="14" t="s">
        <v>83</v>
      </c>
    </row>
    <row r="174" s="2" customFormat="1" ht="24.15" customHeight="1">
      <c r="A174" s="35"/>
      <c r="B174" s="36"/>
      <c r="C174" s="235" t="s">
        <v>260</v>
      </c>
      <c r="D174" s="235" t="s">
        <v>145</v>
      </c>
      <c r="E174" s="236" t="s">
        <v>714</v>
      </c>
      <c r="F174" s="237" t="s">
        <v>715</v>
      </c>
      <c r="G174" s="238" t="s">
        <v>154</v>
      </c>
      <c r="H174" s="239">
        <v>1</v>
      </c>
      <c r="I174" s="240"/>
      <c r="J174" s="241">
        <f>ROUND(I174*H174,0)</f>
        <v>0</v>
      </c>
      <c r="K174" s="242"/>
      <c r="L174" s="243"/>
      <c r="M174" s="244" t="s">
        <v>1</v>
      </c>
      <c r="N174" s="245" t="s">
        <v>39</v>
      </c>
      <c r="O174" s="88"/>
      <c r="P174" s="226">
        <f>O174*H174</f>
        <v>0</v>
      </c>
      <c r="Q174" s="226">
        <v>0.0010499999999999999</v>
      </c>
      <c r="R174" s="226">
        <f>Q174*H174</f>
        <v>0.0010499999999999999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148</v>
      </c>
      <c r="AT174" s="228" t="s">
        <v>145</v>
      </c>
      <c r="AU174" s="228" t="s">
        <v>83</v>
      </c>
      <c r="AY174" s="14" t="s">
        <v>134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</v>
      </c>
      <c r="BK174" s="229">
        <f>ROUND(I174*H174,0)</f>
        <v>0</v>
      </c>
      <c r="BL174" s="14" t="s">
        <v>141</v>
      </c>
      <c r="BM174" s="228" t="s">
        <v>716</v>
      </c>
    </row>
    <row r="175" s="2" customFormat="1">
      <c r="A175" s="35"/>
      <c r="B175" s="36"/>
      <c r="C175" s="37"/>
      <c r="D175" s="230" t="s">
        <v>143</v>
      </c>
      <c r="E175" s="37"/>
      <c r="F175" s="231" t="s">
        <v>717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143</v>
      </c>
      <c r="AU175" s="14" t="s">
        <v>83</v>
      </c>
    </row>
    <row r="176" s="2" customFormat="1" ht="24.15" customHeight="1">
      <c r="A176" s="35"/>
      <c r="B176" s="36"/>
      <c r="C176" s="216" t="s">
        <v>266</v>
      </c>
      <c r="D176" s="216" t="s">
        <v>137</v>
      </c>
      <c r="E176" s="217" t="s">
        <v>325</v>
      </c>
      <c r="F176" s="218" t="s">
        <v>326</v>
      </c>
      <c r="G176" s="219" t="s">
        <v>154</v>
      </c>
      <c r="H176" s="220">
        <v>1</v>
      </c>
      <c r="I176" s="221"/>
      <c r="J176" s="222">
        <f>ROUND(I176*H176,0)</f>
        <v>0</v>
      </c>
      <c r="K176" s="223"/>
      <c r="L176" s="41"/>
      <c r="M176" s="224" t="s">
        <v>1</v>
      </c>
      <c r="N176" s="225" t="s">
        <v>39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141</v>
      </c>
      <c r="AT176" s="228" t="s">
        <v>137</v>
      </c>
      <c r="AU176" s="228" t="s">
        <v>83</v>
      </c>
      <c r="AY176" s="14" t="s">
        <v>134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</v>
      </c>
      <c r="BK176" s="229">
        <f>ROUND(I176*H176,0)</f>
        <v>0</v>
      </c>
      <c r="BL176" s="14" t="s">
        <v>141</v>
      </c>
      <c r="BM176" s="228" t="s">
        <v>718</v>
      </c>
    </row>
    <row r="177" s="2" customFormat="1">
      <c r="A177" s="35"/>
      <c r="B177" s="36"/>
      <c r="C177" s="37"/>
      <c r="D177" s="230" t="s">
        <v>143</v>
      </c>
      <c r="E177" s="37"/>
      <c r="F177" s="231" t="s">
        <v>719</v>
      </c>
      <c r="G177" s="37"/>
      <c r="H177" s="37"/>
      <c r="I177" s="232"/>
      <c r="J177" s="37"/>
      <c r="K177" s="37"/>
      <c r="L177" s="41"/>
      <c r="M177" s="233"/>
      <c r="N177" s="23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143</v>
      </c>
      <c r="AU177" s="14" t="s">
        <v>83</v>
      </c>
    </row>
    <row r="178" s="2" customFormat="1" ht="24.15" customHeight="1">
      <c r="A178" s="35"/>
      <c r="B178" s="36"/>
      <c r="C178" s="235" t="s">
        <v>269</v>
      </c>
      <c r="D178" s="235" t="s">
        <v>145</v>
      </c>
      <c r="E178" s="236" t="s">
        <v>720</v>
      </c>
      <c r="F178" s="237" t="s">
        <v>721</v>
      </c>
      <c r="G178" s="238" t="s">
        <v>154</v>
      </c>
      <c r="H178" s="239">
        <v>1</v>
      </c>
      <c r="I178" s="240"/>
      <c r="J178" s="241">
        <f>ROUND(I178*H178,0)</f>
        <v>0</v>
      </c>
      <c r="K178" s="242"/>
      <c r="L178" s="243"/>
      <c r="M178" s="244" t="s">
        <v>1</v>
      </c>
      <c r="N178" s="245" t="s">
        <v>39</v>
      </c>
      <c r="O178" s="88"/>
      <c r="P178" s="226">
        <f>O178*H178</f>
        <v>0</v>
      </c>
      <c r="Q178" s="226">
        <v>0.0010499999999999999</v>
      </c>
      <c r="R178" s="226">
        <f>Q178*H178</f>
        <v>0.0010499999999999999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148</v>
      </c>
      <c r="AT178" s="228" t="s">
        <v>145</v>
      </c>
      <c r="AU178" s="228" t="s">
        <v>83</v>
      </c>
      <c r="AY178" s="14" t="s">
        <v>134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</v>
      </c>
      <c r="BK178" s="229">
        <f>ROUND(I178*H178,0)</f>
        <v>0</v>
      </c>
      <c r="BL178" s="14" t="s">
        <v>141</v>
      </c>
      <c r="BM178" s="228" t="s">
        <v>722</v>
      </c>
    </row>
    <row r="179" s="2" customFormat="1">
      <c r="A179" s="35"/>
      <c r="B179" s="36"/>
      <c r="C179" s="37"/>
      <c r="D179" s="230" t="s">
        <v>143</v>
      </c>
      <c r="E179" s="37"/>
      <c r="F179" s="231" t="s">
        <v>719</v>
      </c>
      <c r="G179" s="37"/>
      <c r="H179" s="37"/>
      <c r="I179" s="232"/>
      <c r="J179" s="37"/>
      <c r="K179" s="37"/>
      <c r="L179" s="41"/>
      <c r="M179" s="233"/>
      <c r="N179" s="234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143</v>
      </c>
      <c r="AU179" s="14" t="s">
        <v>83</v>
      </c>
    </row>
    <row r="180" s="2" customFormat="1" ht="24.15" customHeight="1">
      <c r="A180" s="35"/>
      <c r="B180" s="36"/>
      <c r="C180" s="216" t="s">
        <v>272</v>
      </c>
      <c r="D180" s="216" t="s">
        <v>137</v>
      </c>
      <c r="E180" s="217" t="s">
        <v>723</v>
      </c>
      <c r="F180" s="218" t="s">
        <v>724</v>
      </c>
      <c r="G180" s="219" t="s">
        <v>154</v>
      </c>
      <c r="H180" s="220">
        <v>1</v>
      </c>
      <c r="I180" s="221"/>
      <c r="J180" s="222">
        <f>ROUND(I180*H180,0)</f>
        <v>0</v>
      </c>
      <c r="K180" s="223"/>
      <c r="L180" s="41"/>
      <c r="M180" s="224" t="s">
        <v>1</v>
      </c>
      <c r="N180" s="225" t="s">
        <v>39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141</v>
      </c>
      <c r="AT180" s="228" t="s">
        <v>137</v>
      </c>
      <c r="AU180" s="228" t="s">
        <v>83</v>
      </c>
      <c r="AY180" s="14" t="s">
        <v>134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</v>
      </c>
      <c r="BK180" s="229">
        <f>ROUND(I180*H180,0)</f>
        <v>0</v>
      </c>
      <c r="BL180" s="14" t="s">
        <v>141</v>
      </c>
      <c r="BM180" s="228" t="s">
        <v>725</v>
      </c>
    </row>
    <row r="181" s="2" customFormat="1">
      <c r="A181" s="35"/>
      <c r="B181" s="36"/>
      <c r="C181" s="37"/>
      <c r="D181" s="230" t="s">
        <v>143</v>
      </c>
      <c r="E181" s="37"/>
      <c r="F181" s="231" t="s">
        <v>717</v>
      </c>
      <c r="G181" s="37"/>
      <c r="H181" s="37"/>
      <c r="I181" s="232"/>
      <c r="J181" s="37"/>
      <c r="K181" s="37"/>
      <c r="L181" s="41"/>
      <c r="M181" s="233"/>
      <c r="N181" s="23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143</v>
      </c>
      <c r="AU181" s="14" t="s">
        <v>83</v>
      </c>
    </row>
    <row r="182" s="2" customFormat="1" ht="21.75" customHeight="1">
      <c r="A182" s="35"/>
      <c r="B182" s="36"/>
      <c r="C182" s="216" t="s">
        <v>277</v>
      </c>
      <c r="D182" s="216" t="s">
        <v>137</v>
      </c>
      <c r="E182" s="217" t="s">
        <v>726</v>
      </c>
      <c r="F182" s="218" t="s">
        <v>727</v>
      </c>
      <c r="G182" s="219" t="s">
        <v>154</v>
      </c>
      <c r="H182" s="220">
        <v>3</v>
      </c>
      <c r="I182" s="221"/>
      <c r="J182" s="222">
        <f>ROUND(I182*H182,0)</f>
        <v>0</v>
      </c>
      <c r="K182" s="223"/>
      <c r="L182" s="41"/>
      <c r="M182" s="224" t="s">
        <v>1</v>
      </c>
      <c r="N182" s="225" t="s">
        <v>39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0.00040000000000000002</v>
      </c>
      <c r="T182" s="227">
        <f>S182*H182</f>
        <v>0.0012000000000000001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141</v>
      </c>
      <c r="AT182" s="228" t="s">
        <v>137</v>
      </c>
      <c r="AU182" s="228" t="s">
        <v>83</v>
      </c>
      <c r="AY182" s="14" t="s">
        <v>134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</v>
      </c>
      <c r="BK182" s="229">
        <f>ROUND(I182*H182,0)</f>
        <v>0</v>
      </c>
      <c r="BL182" s="14" t="s">
        <v>141</v>
      </c>
      <c r="BM182" s="228" t="s">
        <v>728</v>
      </c>
    </row>
    <row r="183" s="2" customFormat="1">
      <c r="A183" s="35"/>
      <c r="B183" s="36"/>
      <c r="C183" s="37"/>
      <c r="D183" s="230" t="s">
        <v>143</v>
      </c>
      <c r="E183" s="37"/>
      <c r="F183" s="231" t="s">
        <v>729</v>
      </c>
      <c r="G183" s="37"/>
      <c r="H183" s="37"/>
      <c r="I183" s="232"/>
      <c r="J183" s="37"/>
      <c r="K183" s="37"/>
      <c r="L183" s="41"/>
      <c r="M183" s="233"/>
      <c r="N183" s="234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143</v>
      </c>
      <c r="AU183" s="14" t="s">
        <v>83</v>
      </c>
    </row>
    <row r="184" s="2" customFormat="1" ht="16.5" customHeight="1">
      <c r="A184" s="35"/>
      <c r="B184" s="36"/>
      <c r="C184" s="216" t="s">
        <v>282</v>
      </c>
      <c r="D184" s="216" t="s">
        <v>137</v>
      </c>
      <c r="E184" s="217" t="s">
        <v>332</v>
      </c>
      <c r="F184" s="218" t="s">
        <v>333</v>
      </c>
      <c r="G184" s="219" t="s">
        <v>154</v>
      </c>
      <c r="H184" s="220">
        <v>2</v>
      </c>
      <c r="I184" s="221"/>
      <c r="J184" s="222">
        <f>ROUND(I184*H184,0)</f>
        <v>0</v>
      </c>
      <c r="K184" s="223"/>
      <c r="L184" s="41"/>
      <c r="M184" s="224" t="s">
        <v>1</v>
      </c>
      <c r="N184" s="225" t="s">
        <v>39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0.0010300000000000001</v>
      </c>
      <c r="T184" s="227">
        <f>S184*H184</f>
        <v>0.0020600000000000002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141</v>
      </c>
      <c r="AT184" s="228" t="s">
        <v>137</v>
      </c>
      <c r="AU184" s="228" t="s">
        <v>83</v>
      </c>
      <c r="AY184" s="14" t="s">
        <v>134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</v>
      </c>
      <c r="BK184" s="229">
        <f>ROUND(I184*H184,0)</f>
        <v>0</v>
      </c>
      <c r="BL184" s="14" t="s">
        <v>141</v>
      </c>
      <c r="BM184" s="228" t="s">
        <v>730</v>
      </c>
    </row>
    <row r="185" s="2" customFormat="1">
      <c r="A185" s="35"/>
      <c r="B185" s="36"/>
      <c r="C185" s="37"/>
      <c r="D185" s="230" t="s">
        <v>143</v>
      </c>
      <c r="E185" s="37"/>
      <c r="F185" s="231" t="s">
        <v>731</v>
      </c>
      <c r="G185" s="37"/>
      <c r="H185" s="37"/>
      <c r="I185" s="232"/>
      <c r="J185" s="37"/>
      <c r="K185" s="37"/>
      <c r="L185" s="41"/>
      <c r="M185" s="233"/>
      <c r="N185" s="234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143</v>
      </c>
      <c r="AU185" s="14" t="s">
        <v>83</v>
      </c>
    </row>
    <row r="186" s="2" customFormat="1" ht="21.75" customHeight="1">
      <c r="A186" s="35"/>
      <c r="B186" s="36"/>
      <c r="C186" s="216" t="s">
        <v>287</v>
      </c>
      <c r="D186" s="216" t="s">
        <v>137</v>
      </c>
      <c r="E186" s="217" t="s">
        <v>732</v>
      </c>
      <c r="F186" s="218" t="s">
        <v>733</v>
      </c>
      <c r="G186" s="219" t="s">
        <v>154</v>
      </c>
      <c r="H186" s="220">
        <v>1</v>
      </c>
      <c r="I186" s="221"/>
      <c r="J186" s="222">
        <f>ROUND(I186*H186,0)</f>
        <v>0</v>
      </c>
      <c r="K186" s="223"/>
      <c r="L186" s="41"/>
      <c r="M186" s="224" t="s">
        <v>1</v>
      </c>
      <c r="N186" s="225" t="s">
        <v>39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141</v>
      </c>
      <c r="AT186" s="228" t="s">
        <v>137</v>
      </c>
      <c r="AU186" s="228" t="s">
        <v>83</v>
      </c>
      <c r="AY186" s="14" t="s">
        <v>134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</v>
      </c>
      <c r="BK186" s="229">
        <f>ROUND(I186*H186,0)</f>
        <v>0</v>
      </c>
      <c r="BL186" s="14" t="s">
        <v>141</v>
      </c>
      <c r="BM186" s="228" t="s">
        <v>734</v>
      </c>
    </row>
    <row r="187" s="2" customFormat="1">
      <c r="A187" s="35"/>
      <c r="B187" s="36"/>
      <c r="C187" s="37"/>
      <c r="D187" s="230" t="s">
        <v>143</v>
      </c>
      <c r="E187" s="37"/>
      <c r="F187" s="231" t="s">
        <v>735</v>
      </c>
      <c r="G187" s="37"/>
      <c r="H187" s="37"/>
      <c r="I187" s="232"/>
      <c r="J187" s="37"/>
      <c r="K187" s="37"/>
      <c r="L187" s="41"/>
      <c r="M187" s="233"/>
      <c r="N187" s="234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143</v>
      </c>
      <c r="AU187" s="14" t="s">
        <v>83</v>
      </c>
    </row>
    <row r="188" s="2" customFormat="1" ht="21.75" customHeight="1">
      <c r="A188" s="35"/>
      <c r="B188" s="36"/>
      <c r="C188" s="235" t="s">
        <v>148</v>
      </c>
      <c r="D188" s="235" t="s">
        <v>145</v>
      </c>
      <c r="E188" s="236" t="s">
        <v>736</v>
      </c>
      <c r="F188" s="237" t="s">
        <v>737</v>
      </c>
      <c r="G188" s="238" t="s">
        <v>154</v>
      </c>
      <c r="H188" s="239">
        <v>1</v>
      </c>
      <c r="I188" s="240"/>
      <c r="J188" s="241">
        <f>ROUND(I188*H188,0)</f>
        <v>0</v>
      </c>
      <c r="K188" s="242"/>
      <c r="L188" s="243"/>
      <c r="M188" s="244" t="s">
        <v>1</v>
      </c>
      <c r="N188" s="245" t="s">
        <v>39</v>
      </c>
      <c r="O188" s="88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148</v>
      </c>
      <c r="AT188" s="228" t="s">
        <v>145</v>
      </c>
      <c r="AU188" s="228" t="s">
        <v>83</v>
      </c>
      <c r="AY188" s="14" t="s">
        <v>134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</v>
      </c>
      <c r="BK188" s="229">
        <f>ROUND(I188*H188,0)</f>
        <v>0</v>
      </c>
      <c r="BL188" s="14" t="s">
        <v>141</v>
      </c>
      <c r="BM188" s="228" t="s">
        <v>738</v>
      </c>
    </row>
    <row r="189" s="2" customFormat="1">
      <c r="A189" s="35"/>
      <c r="B189" s="36"/>
      <c r="C189" s="37"/>
      <c r="D189" s="230" t="s">
        <v>143</v>
      </c>
      <c r="E189" s="37"/>
      <c r="F189" s="231" t="s">
        <v>735</v>
      </c>
      <c r="G189" s="37"/>
      <c r="H189" s="37"/>
      <c r="I189" s="232"/>
      <c r="J189" s="37"/>
      <c r="K189" s="37"/>
      <c r="L189" s="41"/>
      <c r="M189" s="233"/>
      <c r="N189" s="234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143</v>
      </c>
      <c r="AU189" s="14" t="s">
        <v>83</v>
      </c>
    </row>
    <row r="190" s="2" customFormat="1" ht="16.5" customHeight="1">
      <c r="A190" s="35"/>
      <c r="B190" s="36"/>
      <c r="C190" s="235" t="s">
        <v>387</v>
      </c>
      <c r="D190" s="235" t="s">
        <v>145</v>
      </c>
      <c r="E190" s="236" t="s">
        <v>739</v>
      </c>
      <c r="F190" s="237" t="s">
        <v>740</v>
      </c>
      <c r="G190" s="238" t="s">
        <v>154</v>
      </c>
      <c r="H190" s="239">
        <v>1</v>
      </c>
      <c r="I190" s="240"/>
      <c r="J190" s="241">
        <f>ROUND(I190*H190,0)</f>
        <v>0</v>
      </c>
      <c r="K190" s="242"/>
      <c r="L190" s="243"/>
      <c r="M190" s="244" t="s">
        <v>1</v>
      </c>
      <c r="N190" s="245" t="s">
        <v>39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148</v>
      </c>
      <c r="AT190" s="228" t="s">
        <v>145</v>
      </c>
      <c r="AU190" s="228" t="s">
        <v>83</v>
      </c>
      <c r="AY190" s="14" t="s">
        <v>134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</v>
      </c>
      <c r="BK190" s="229">
        <f>ROUND(I190*H190,0)</f>
        <v>0</v>
      </c>
      <c r="BL190" s="14" t="s">
        <v>141</v>
      </c>
      <c r="BM190" s="228" t="s">
        <v>741</v>
      </c>
    </row>
    <row r="191" s="2" customFormat="1">
      <c r="A191" s="35"/>
      <c r="B191" s="36"/>
      <c r="C191" s="37"/>
      <c r="D191" s="230" t="s">
        <v>143</v>
      </c>
      <c r="E191" s="37"/>
      <c r="F191" s="231" t="s">
        <v>735</v>
      </c>
      <c r="G191" s="37"/>
      <c r="H191" s="37"/>
      <c r="I191" s="232"/>
      <c r="J191" s="37"/>
      <c r="K191" s="37"/>
      <c r="L191" s="41"/>
      <c r="M191" s="233"/>
      <c r="N191" s="234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143</v>
      </c>
      <c r="AU191" s="14" t="s">
        <v>83</v>
      </c>
    </row>
    <row r="192" s="2" customFormat="1" ht="24.15" customHeight="1">
      <c r="A192" s="35"/>
      <c r="B192" s="36"/>
      <c r="C192" s="216" t="s">
        <v>390</v>
      </c>
      <c r="D192" s="216" t="s">
        <v>137</v>
      </c>
      <c r="E192" s="217" t="s">
        <v>742</v>
      </c>
      <c r="F192" s="218" t="s">
        <v>743</v>
      </c>
      <c r="G192" s="219" t="s">
        <v>154</v>
      </c>
      <c r="H192" s="220">
        <v>1</v>
      </c>
      <c r="I192" s="221"/>
      <c r="J192" s="222">
        <f>ROUND(I192*H192,0)</f>
        <v>0</v>
      </c>
      <c r="K192" s="223"/>
      <c r="L192" s="41"/>
      <c r="M192" s="224" t="s">
        <v>1</v>
      </c>
      <c r="N192" s="225" t="s">
        <v>39</v>
      </c>
      <c r="O192" s="88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141</v>
      </c>
      <c r="AT192" s="228" t="s">
        <v>137</v>
      </c>
      <c r="AU192" s="228" t="s">
        <v>83</v>
      </c>
      <c r="AY192" s="14" t="s">
        <v>134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</v>
      </c>
      <c r="BK192" s="229">
        <f>ROUND(I192*H192,0)</f>
        <v>0</v>
      </c>
      <c r="BL192" s="14" t="s">
        <v>141</v>
      </c>
      <c r="BM192" s="228" t="s">
        <v>744</v>
      </c>
    </row>
    <row r="193" s="2" customFormat="1">
      <c r="A193" s="35"/>
      <c r="B193" s="36"/>
      <c r="C193" s="37"/>
      <c r="D193" s="230" t="s">
        <v>143</v>
      </c>
      <c r="E193" s="37"/>
      <c r="F193" s="231" t="s">
        <v>745</v>
      </c>
      <c r="G193" s="37"/>
      <c r="H193" s="37"/>
      <c r="I193" s="232"/>
      <c r="J193" s="37"/>
      <c r="K193" s="37"/>
      <c r="L193" s="41"/>
      <c r="M193" s="233"/>
      <c r="N193" s="234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143</v>
      </c>
      <c r="AU193" s="14" t="s">
        <v>83</v>
      </c>
    </row>
    <row r="194" s="2" customFormat="1" ht="37.8" customHeight="1">
      <c r="A194" s="35"/>
      <c r="B194" s="36"/>
      <c r="C194" s="216" t="s">
        <v>394</v>
      </c>
      <c r="D194" s="216" t="s">
        <v>137</v>
      </c>
      <c r="E194" s="217" t="s">
        <v>746</v>
      </c>
      <c r="F194" s="218" t="s">
        <v>747</v>
      </c>
      <c r="G194" s="219" t="s">
        <v>154</v>
      </c>
      <c r="H194" s="220">
        <v>1</v>
      </c>
      <c r="I194" s="221"/>
      <c r="J194" s="222">
        <f>ROUND(I194*H194,0)</f>
        <v>0</v>
      </c>
      <c r="K194" s="223"/>
      <c r="L194" s="41"/>
      <c r="M194" s="224" t="s">
        <v>1</v>
      </c>
      <c r="N194" s="225" t="s">
        <v>39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141</v>
      </c>
      <c r="AT194" s="228" t="s">
        <v>137</v>
      </c>
      <c r="AU194" s="228" t="s">
        <v>83</v>
      </c>
      <c r="AY194" s="14" t="s">
        <v>134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</v>
      </c>
      <c r="BK194" s="229">
        <f>ROUND(I194*H194,0)</f>
        <v>0</v>
      </c>
      <c r="BL194" s="14" t="s">
        <v>141</v>
      </c>
      <c r="BM194" s="228" t="s">
        <v>748</v>
      </c>
    </row>
    <row r="195" s="2" customFormat="1">
      <c r="A195" s="35"/>
      <c r="B195" s="36"/>
      <c r="C195" s="37"/>
      <c r="D195" s="230" t="s">
        <v>143</v>
      </c>
      <c r="E195" s="37"/>
      <c r="F195" s="231" t="s">
        <v>745</v>
      </c>
      <c r="G195" s="37"/>
      <c r="H195" s="37"/>
      <c r="I195" s="232"/>
      <c r="J195" s="37"/>
      <c r="K195" s="37"/>
      <c r="L195" s="41"/>
      <c r="M195" s="233"/>
      <c r="N195" s="234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143</v>
      </c>
      <c r="AU195" s="14" t="s">
        <v>83</v>
      </c>
    </row>
    <row r="196" s="2" customFormat="1" ht="24.15" customHeight="1">
      <c r="A196" s="35"/>
      <c r="B196" s="36"/>
      <c r="C196" s="216" t="s">
        <v>398</v>
      </c>
      <c r="D196" s="216" t="s">
        <v>137</v>
      </c>
      <c r="E196" s="217" t="s">
        <v>342</v>
      </c>
      <c r="F196" s="218" t="s">
        <v>343</v>
      </c>
      <c r="G196" s="219" t="s">
        <v>154</v>
      </c>
      <c r="H196" s="220">
        <v>3</v>
      </c>
      <c r="I196" s="221"/>
      <c r="J196" s="222">
        <f>ROUND(I196*H196,0)</f>
        <v>0</v>
      </c>
      <c r="K196" s="223"/>
      <c r="L196" s="41"/>
      <c r="M196" s="224" t="s">
        <v>1</v>
      </c>
      <c r="N196" s="225" t="s">
        <v>39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141</v>
      </c>
      <c r="AT196" s="228" t="s">
        <v>137</v>
      </c>
      <c r="AU196" s="228" t="s">
        <v>83</v>
      </c>
      <c r="AY196" s="14" t="s">
        <v>134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</v>
      </c>
      <c r="BK196" s="229">
        <f>ROUND(I196*H196,0)</f>
        <v>0</v>
      </c>
      <c r="BL196" s="14" t="s">
        <v>141</v>
      </c>
      <c r="BM196" s="228" t="s">
        <v>749</v>
      </c>
    </row>
    <row r="197" s="2" customFormat="1">
      <c r="A197" s="35"/>
      <c r="B197" s="36"/>
      <c r="C197" s="37"/>
      <c r="D197" s="230" t="s">
        <v>143</v>
      </c>
      <c r="E197" s="37"/>
      <c r="F197" s="231" t="s">
        <v>750</v>
      </c>
      <c r="G197" s="37"/>
      <c r="H197" s="37"/>
      <c r="I197" s="232"/>
      <c r="J197" s="37"/>
      <c r="K197" s="37"/>
      <c r="L197" s="41"/>
      <c r="M197" s="233"/>
      <c r="N197" s="234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143</v>
      </c>
      <c r="AU197" s="14" t="s">
        <v>83</v>
      </c>
    </row>
    <row r="198" s="2" customFormat="1" ht="24.15" customHeight="1">
      <c r="A198" s="35"/>
      <c r="B198" s="36"/>
      <c r="C198" s="216" t="s">
        <v>403</v>
      </c>
      <c r="D198" s="216" t="s">
        <v>137</v>
      </c>
      <c r="E198" s="217" t="s">
        <v>216</v>
      </c>
      <c r="F198" s="218" t="s">
        <v>217</v>
      </c>
      <c r="G198" s="219" t="s">
        <v>154</v>
      </c>
      <c r="H198" s="220">
        <v>6</v>
      </c>
      <c r="I198" s="221"/>
      <c r="J198" s="222">
        <f>ROUND(I198*H198,0)</f>
        <v>0</v>
      </c>
      <c r="K198" s="223"/>
      <c r="L198" s="41"/>
      <c r="M198" s="224" t="s">
        <v>1</v>
      </c>
      <c r="N198" s="225" t="s">
        <v>39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218</v>
      </c>
      <c r="AT198" s="228" t="s">
        <v>137</v>
      </c>
      <c r="AU198" s="228" t="s">
        <v>83</v>
      </c>
      <c r="AY198" s="14" t="s">
        <v>134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</v>
      </c>
      <c r="BK198" s="229">
        <f>ROUND(I198*H198,0)</f>
        <v>0</v>
      </c>
      <c r="BL198" s="14" t="s">
        <v>218</v>
      </c>
      <c r="BM198" s="228" t="s">
        <v>751</v>
      </c>
    </row>
    <row r="199" s="2" customFormat="1">
      <c r="A199" s="35"/>
      <c r="B199" s="36"/>
      <c r="C199" s="37"/>
      <c r="D199" s="230" t="s">
        <v>143</v>
      </c>
      <c r="E199" s="37"/>
      <c r="F199" s="231" t="s">
        <v>752</v>
      </c>
      <c r="G199" s="37"/>
      <c r="H199" s="37"/>
      <c r="I199" s="232"/>
      <c r="J199" s="37"/>
      <c r="K199" s="37"/>
      <c r="L199" s="41"/>
      <c r="M199" s="233"/>
      <c r="N199" s="234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143</v>
      </c>
      <c r="AU199" s="14" t="s">
        <v>83</v>
      </c>
    </row>
    <row r="200" s="2" customFormat="1" ht="16.5" customHeight="1">
      <c r="A200" s="35"/>
      <c r="B200" s="36"/>
      <c r="C200" s="235" t="s">
        <v>406</v>
      </c>
      <c r="D200" s="235" t="s">
        <v>145</v>
      </c>
      <c r="E200" s="236" t="s">
        <v>222</v>
      </c>
      <c r="F200" s="237" t="s">
        <v>223</v>
      </c>
      <c r="G200" s="238" t="s">
        <v>154</v>
      </c>
      <c r="H200" s="239">
        <v>9</v>
      </c>
      <c r="I200" s="240"/>
      <c r="J200" s="241">
        <f>ROUND(I200*H200,0)</f>
        <v>0</v>
      </c>
      <c r="K200" s="242"/>
      <c r="L200" s="243"/>
      <c r="M200" s="244" t="s">
        <v>1</v>
      </c>
      <c r="N200" s="245" t="s">
        <v>39</v>
      </c>
      <c r="O200" s="88"/>
      <c r="P200" s="226">
        <f>O200*H200</f>
        <v>0</v>
      </c>
      <c r="Q200" s="226">
        <v>0.00018000000000000001</v>
      </c>
      <c r="R200" s="226">
        <f>Q200*H200</f>
        <v>0.0016200000000000001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224</v>
      </c>
      <c r="AT200" s="228" t="s">
        <v>145</v>
      </c>
      <c r="AU200" s="228" t="s">
        <v>83</v>
      </c>
      <c r="AY200" s="14" t="s">
        <v>134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</v>
      </c>
      <c r="BK200" s="229">
        <f>ROUND(I200*H200,0)</f>
        <v>0</v>
      </c>
      <c r="BL200" s="14" t="s">
        <v>218</v>
      </c>
      <c r="BM200" s="228" t="s">
        <v>753</v>
      </c>
    </row>
    <row r="201" s="2" customFormat="1">
      <c r="A201" s="35"/>
      <c r="B201" s="36"/>
      <c r="C201" s="37"/>
      <c r="D201" s="230" t="s">
        <v>143</v>
      </c>
      <c r="E201" s="37"/>
      <c r="F201" s="231" t="s">
        <v>754</v>
      </c>
      <c r="G201" s="37"/>
      <c r="H201" s="37"/>
      <c r="I201" s="232"/>
      <c r="J201" s="37"/>
      <c r="K201" s="37"/>
      <c r="L201" s="41"/>
      <c r="M201" s="233"/>
      <c r="N201" s="234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143</v>
      </c>
      <c r="AU201" s="14" t="s">
        <v>83</v>
      </c>
    </row>
    <row r="202" s="2" customFormat="1" ht="24.15" customHeight="1">
      <c r="A202" s="35"/>
      <c r="B202" s="36"/>
      <c r="C202" s="216" t="s">
        <v>538</v>
      </c>
      <c r="D202" s="216" t="s">
        <v>137</v>
      </c>
      <c r="E202" s="217" t="s">
        <v>499</v>
      </c>
      <c r="F202" s="218" t="s">
        <v>500</v>
      </c>
      <c r="G202" s="219" t="s">
        <v>154</v>
      </c>
      <c r="H202" s="220">
        <v>1</v>
      </c>
      <c r="I202" s="221"/>
      <c r="J202" s="222">
        <f>ROUND(I202*H202,0)</f>
        <v>0</v>
      </c>
      <c r="K202" s="223"/>
      <c r="L202" s="41"/>
      <c r="M202" s="224" t="s">
        <v>1</v>
      </c>
      <c r="N202" s="225" t="s">
        <v>39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141</v>
      </c>
      <c r="AT202" s="228" t="s">
        <v>137</v>
      </c>
      <c r="AU202" s="228" t="s">
        <v>83</v>
      </c>
      <c r="AY202" s="14" t="s">
        <v>134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</v>
      </c>
      <c r="BK202" s="229">
        <f>ROUND(I202*H202,0)</f>
        <v>0</v>
      </c>
      <c r="BL202" s="14" t="s">
        <v>141</v>
      </c>
      <c r="BM202" s="228" t="s">
        <v>755</v>
      </c>
    </row>
    <row r="203" s="2" customFormat="1">
      <c r="A203" s="35"/>
      <c r="B203" s="36"/>
      <c r="C203" s="37"/>
      <c r="D203" s="230" t="s">
        <v>143</v>
      </c>
      <c r="E203" s="37"/>
      <c r="F203" s="231" t="s">
        <v>756</v>
      </c>
      <c r="G203" s="37"/>
      <c r="H203" s="37"/>
      <c r="I203" s="232"/>
      <c r="J203" s="37"/>
      <c r="K203" s="37"/>
      <c r="L203" s="41"/>
      <c r="M203" s="233"/>
      <c r="N203" s="234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143</v>
      </c>
      <c r="AU203" s="14" t="s">
        <v>83</v>
      </c>
    </row>
    <row r="204" s="2" customFormat="1" ht="16.5" customHeight="1">
      <c r="A204" s="35"/>
      <c r="B204" s="36"/>
      <c r="C204" s="216" t="s">
        <v>542</v>
      </c>
      <c r="D204" s="216" t="s">
        <v>137</v>
      </c>
      <c r="E204" s="217" t="s">
        <v>348</v>
      </c>
      <c r="F204" s="218" t="s">
        <v>349</v>
      </c>
      <c r="G204" s="219" t="s">
        <v>154</v>
      </c>
      <c r="H204" s="220">
        <v>5</v>
      </c>
      <c r="I204" s="221"/>
      <c r="J204" s="222">
        <f>ROUND(I204*H204,0)</f>
        <v>0</v>
      </c>
      <c r="K204" s="223"/>
      <c r="L204" s="41"/>
      <c r="M204" s="224" t="s">
        <v>1</v>
      </c>
      <c r="N204" s="225" t="s">
        <v>39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141</v>
      </c>
      <c r="AT204" s="228" t="s">
        <v>137</v>
      </c>
      <c r="AU204" s="228" t="s">
        <v>83</v>
      </c>
      <c r="AY204" s="14" t="s">
        <v>134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</v>
      </c>
      <c r="BK204" s="229">
        <f>ROUND(I204*H204,0)</f>
        <v>0</v>
      </c>
      <c r="BL204" s="14" t="s">
        <v>141</v>
      </c>
      <c r="BM204" s="228" t="s">
        <v>757</v>
      </c>
    </row>
    <row r="205" s="2" customFormat="1">
      <c r="A205" s="35"/>
      <c r="B205" s="36"/>
      <c r="C205" s="37"/>
      <c r="D205" s="230" t="s">
        <v>143</v>
      </c>
      <c r="E205" s="37"/>
      <c r="F205" s="231" t="s">
        <v>758</v>
      </c>
      <c r="G205" s="37"/>
      <c r="H205" s="37"/>
      <c r="I205" s="232"/>
      <c r="J205" s="37"/>
      <c r="K205" s="37"/>
      <c r="L205" s="41"/>
      <c r="M205" s="233"/>
      <c r="N205" s="234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143</v>
      </c>
      <c r="AU205" s="14" t="s">
        <v>83</v>
      </c>
    </row>
    <row r="206" s="2" customFormat="1" ht="16.5" customHeight="1">
      <c r="A206" s="35"/>
      <c r="B206" s="36"/>
      <c r="C206" s="235" t="s">
        <v>546</v>
      </c>
      <c r="D206" s="235" t="s">
        <v>145</v>
      </c>
      <c r="E206" s="236" t="s">
        <v>352</v>
      </c>
      <c r="F206" s="237" t="s">
        <v>353</v>
      </c>
      <c r="G206" s="238" t="s">
        <v>154</v>
      </c>
      <c r="H206" s="239">
        <v>5</v>
      </c>
      <c r="I206" s="240"/>
      <c r="J206" s="241">
        <f>ROUND(I206*H206,0)</f>
        <v>0</v>
      </c>
      <c r="K206" s="242"/>
      <c r="L206" s="243"/>
      <c r="M206" s="244" t="s">
        <v>1</v>
      </c>
      <c r="N206" s="245" t="s">
        <v>39</v>
      </c>
      <c r="O206" s="88"/>
      <c r="P206" s="226">
        <f>O206*H206</f>
        <v>0</v>
      </c>
      <c r="Q206" s="226">
        <v>0.00020000000000000001</v>
      </c>
      <c r="R206" s="226">
        <f>Q206*H206</f>
        <v>0.001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148</v>
      </c>
      <c r="AT206" s="228" t="s">
        <v>145</v>
      </c>
      <c r="AU206" s="228" t="s">
        <v>83</v>
      </c>
      <c r="AY206" s="14" t="s">
        <v>134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</v>
      </c>
      <c r="BK206" s="229">
        <f>ROUND(I206*H206,0)</f>
        <v>0</v>
      </c>
      <c r="BL206" s="14" t="s">
        <v>141</v>
      </c>
      <c r="BM206" s="228" t="s">
        <v>759</v>
      </c>
    </row>
    <row r="207" s="2" customFormat="1">
      <c r="A207" s="35"/>
      <c r="B207" s="36"/>
      <c r="C207" s="37"/>
      <c r="D207" s="230" t="s">
        <v>143</v>
      </c>
      <c r="E207" s="37"/>
      <c r="F207" s="231" t="s">
        <v>760</v>
      </c>
      <c r="G207" s="37"/>
      <c r="H207" s="37"/>
      <c r="I207" s="232"/>
      <c r="J207" s="37"/>
      <c r="K207" s="37"/>
      <c r="L207" s="41"/>
      <c r="M207" s="233"/>
      <c r="N207" s="234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143</v>
      </c>
      <c r="AU207" s="14" t="s">
        <v>83</v>
      </c>
    </row>
    <row r="208" s="12" customFormat="1" ht="25.92" customHeight="1">
      <c r="A208" s="12"/>
      <c r="B208" s="200"/>
      <c r="C208" s="201"/>
      <c r="D208" s="202" t="s">
        <v>73</v>
      </c>
      <c r="E208" s="203" t="s">
        <v>145</v>
      </c>
      <c r="F208" s="203" t="s">
        <v>227</v>
      </c>
      <c r="G208" s="201"/>
      <c r="H208" s="201"/>
      <c r="I208" s="204"/>
      <c r="J208" s="205">
        <f>BK208</f>
        <v>0</v>
      </c>
      <c r="K208" s="201"/>
      <c r="L208" s="206"/>
      <c r="M208" s="207"/>
      <c r="N208" s="208"/>
      <c r="O208" s="208"/>
      <c r="P208" s="209">
        <f>P209+P248</f>
        <v>0</v>
      </c>
      <c r="Q208" s="208"/>
      <c r="R208" s="209">
        <f>R209+R248</f>
        <v>1.01294</v>
      </c>
      <c r="S208" s="208"/>
      <c r="T208" s="210">
        <f>T209+T248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1" t="s">
        <v>151</v>
      </c>
      <c r="AT208" s="212" t="s">
        <v>73</v>
      </c>
      <c r="AU208" s="212" t="s">
        <v>74</v>
      </c>
      <c r="AY208" s="211" t="s">
        <v>134</v>
      </c>
      <c r="BK208" s="213">
        <f>BK209+BK248</f>
        <v>0</v>
      </c>
    </row>
    <row r="209" s="12" customFormat="1" ht="22.8" customHeight="1">
      <c r="A209" s="12"/>
      <c r="B209" s="200"/>
      <c r="C209" s="201"/>
      <c r="D209" s="202" t="s">
        <v>73</v>
      </c>
      <c r="E209" s="214" t="s">
        <v>228</v>
      </c>
      <c r="F209" s="214" t="s">
        <v>229</v>
      </c>
      <c r="G209" s="201"/>
      <c r="H209" s="201"/>
      <c r="I209" s="204"/>
      <c r="J209" s="215">
        <f>BK209</f>
        <v>0</v>
      </c>
      <c r="K209" s="201"/>
      <c r="L209" s="206"/>
      <c r="M209" s="207"/>
      <c r="N209" s="208"/>
      <c r="O209" s="208"/>
      <c r="P209" s="209">
        <f>SUM(P210:P247)</f>
        <v>0</v>
      </c>
      <c r="Q209" s="208"/>
      <c r="R209" s="209">
        <f>SUM(R210:R247)</f>
        <v>1.01294</v>
      </c>
      <c r="S209" s="208"/>
      <c r="T209" s="210">
        <f>SUM(T210:T247)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151</v>
      </c>
      <c r="AT209" s="212" t="s">
        <v>73</v>
      </c>
      <c r="AU209" s="212" t="s">
        <v>8</v>
      </c>
      <c r="AY209" s="211" t="s">
        <v>134</v>
      </c>
      <c r="BK209" s="213">
        <f>SUM(BK210:BK247)</f>
        <v>0</v>
      </c>
    </row>
    <row r="210" s="2" customFormat="1" ht="24.15" customHeight="1">
      <c r="A210" s="35"/>
      <c r="B210" s="36"/>
      <c r="C210" s="216" t="s">
        <v>549</v>
      </c>
      <c r="D210" s="216" t="s">
        <v>137</v>
      </c>
      <c r="E210" s="217" t="s">
        <v>231</v>
      </c>
      <c r="F210" s="218" t="s">
        <v>232</v>
      </c>
      <c r="G210" s="219" t="s">
        <v>154</v>
      </c>
      <c r="H210" s="220">
        <v>2</v>
      </c>
      <c r="I210" s="221"/>
      <c r="J210" s="222">
        <f>ROUND(I210*H210,0)</f>
        <v>0</v>
      </c>
      <c r="K210" s="223"/>
      <c r="L210" s="41"/>
      <c r="M210" s="224" t="s">
        <v>1</v>
      </c>
      <c r="N210" s="225" t="s">
        <v>39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218</v>
      </c>
      <c r="AT210" s="228" t="s">
        <v>137</v>
      </c>
      <c r="AU210" s="228" t="s">
        <v>83</v>
      </c>
      <c r="AY210" s="14" t="s">
        <v>134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</v>
      </c>
      <c r="BK210" s="229">
        <f>ROUND(I210*H210,0)</f>
        <v>0</v>
      </c>
      <c r="BL210" s="14" t="s">
        <v>218</v>
      </c>
      <c r="BM210" s="228" t="s">
        <v>761</v>
      </c>
    </row>
    <row r="211" s="2" customFormat="1">
      <c r="A211" s="35"/>
      <c r="B211" s="36"/>
      <c r="C211" s="37"/>
      <c r="D211" s="230" t="s">
        <v>143</v>
      </c>
      <c r="E211" s="37"/>
      <c r="F211" s="231" t="s">
        <v>762</v>
      </c>
      <c r="G211" s="37"/>
      <c r="H211" s="37"/>
      <c r="I211" s="232"/>
      <c r="J211" s="37"/>
      <c r="K211" s="37"/>
      <c r="L211" s="41"/>
      <c r="M211" s="233"/>
      <c r="N211" s="234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143</v>
      </c>
      <c r="AU211" s="14" t="s">
        <v>83</v>
      </c>
    </row>
    <row r="212" s="2" customFormat="1" ht="16.5" customHeight="1">
      <c r="A212" s="35"/>
      <c r="B212" s="36"/>
      <c r="C212" s="216" t="s">
        <v>552</v>
      </c>
      <c r="D212" s="216" t="s">
        <v>137</v>
      </c>
      <c r="E212" s="217" t="s">
        <v>365</v>
      </c>
      <c r="F212" s="218" t="s">
        <v>366</v>
      </c>
      <c r="G212" s="219" t="s">
        <v>154</v>
      </c>
      <c r="H212" s="220">
        <v>3</v>
      </c>
      <c r="I212" s="221"/>
      <c r="J212" s="222">
        <f>ROUND(I212*H212,0)</f>
        <v>0</v>
      </c>
      <c r="K212" s="223"/>
      <c r="L212" s="41"/>
      <c r="M212" s="224" t="s">
        <v>1</v>
      </c>
      <c r="N212" s="225" t="s">
        <v>39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218</v>
      </c>
      <c r="AT212" s="228" t="s">
        <v>137</v>
      </c>
      <c r="AU212" s="228" t="s">
        <v>83</v>
      </c>
      <c r="AY212" s="14" t="s">
        <v>134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</v>
      </c>
      <c r="BK212" s="229">
        <f>ROUND(I212*H212,0)</f>
        <v>0</v>
      </c>
      <c r="BL212" s="14" t="s">
        <v>218</v>
      </c>
      <c r="BM212" s="228" t="s">
        <v>763</v>
      </c>
    </row>
    <row r="213" s="2" customFormat="1">
      <c r="A213" s="35"/>
      <c r="B213" s="36"/>
      <c r="C213" s="37"/>
      <c r="D213" s="230" t="s">
        <v>143</v>
      </c>
      <c r="E213" s="37"/>
      <c r="F213" s="231" t="s">
        <v>764</v>
      </c>
      <c r="G213" s="37"/>
      <c r="H213" s="37"/>
      <c r="I213" s="232"/>
      <c r="J213" s="37"/>
      <c r="K213" s="37"/>
      <c r="L213" s="41"/>
      <c r="M213" s="233"/>
      <c r="N213" s="234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143</v>
      </c>
      <c r="AU213" s="14" t="s">
        <v>83</v>
      </c>
    </row>
    <row r="214" s="2" customFormat="1" ht="37.8" customHeight="1">
      <c r="A214" s="35"/>
      <c r="B214" s="36"/>
      <c r="C214" s="235" t="s">
        <v>556</v>
      </c>
      <c r="D214" s="235" t="s">
        <v>145</v>
      </c>
      <c r="E214" s="236" t="s">
        <v>765</v>
      </c>
      <c r="F214" s="237" t="s">
        <v>766</v>
      </c>
      <c r="G214" s="238" t="s">
        <v>154</v>
      </c>
      <c r="H214" s="239">
        <v>1</v>
      </c>
      <c r="I214" s="240"/>
      <c r="J214" s="241">
        <f>ROUND(I214*H214,0)</f>
        <v>0</v>
      </c>
      <c r="K214" s="242"/>
      <c r="L214" s="243"/>
      <c r="M214" s="244" t="s">
        <v>1</v>
      </c>
      <c r="N214" s="245" t="s">
        <v>39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224</v>
      </c>
      <c r="AT214" s="228" t="s">
        <v>145</v>
      </c>
      <c r="AU214" s="228" t="s">
        <v>83</v>
      </c>
      <c r="AY214" s="14" t="s">
        <v>134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</v>
      </c>
      <c r="BK214" s="229">
        <f>ROUND(I214*H214,0)</f>
        <v>0</v>
      </c>
      <c r="BL214" s="14" t="s">
        <v>218</v>
      </c>
      <c r="BM214" s="228" t="s">
        <v>767</v>
      </c>
    </row>
    <row r="215" s="2" customFormat="1">
      <c r="A215" s="35"/>
      <c r="B215" s="36"/>
      <c r="C215" s="37"/>
      <c r="D215" s="230" t="s">
        <v>143</v>
      </c>
      <c r="E215" s="37"/>
      <c r="F215" s="231" t="s">
        <v>768</v>
      </c>
      <c r="G215" s="37"/>
      <c r="H215" s="37"/>
      <c r="I215" s="232"/>
      <c r="J215" s="37"/>
      <c r="K215" s="37"/>
      <c r="L215" s="41"/>
      <c r="M215" s="233"/>
      <c r="N215" s="234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143</v>
      </c>
      <c r="AU215" s="14" t="s">
        <v>83</v>
      </c>
    </row>
    <row r="216" s="2" customFormat="1" ht="24.15" customHeight="1">
      <c r="A216" s="35"/>
      <c r="B216" s="36"/>
      <c r="C216" s="235" t="s">
        <v>559</v>
      </c>
      <c r="D216" s="235" t="s">
        <v>145</v>
      </c>
      <c r="E216" s="236" t="s">
        <v>278</v>
      </c>
      <c r="F216" s="237" t="s">
        <v>769</v>
      </c>
      <c r="G216" s="238" t="s">
        <v>154</v>
      </c>
      <c r="H216" s="239">
        <v>1</v>
      </c>
      <c r="I216" s="240"/>
      <c r="J216" s="241">
        <f>ROUND(I216*H216,0)</f>
        <v>0</v>
      </c>
      <c r="K216" s="242"/>
      <c r="L216" s="243"/>
      <c r="M216" s="244" t="s">
        <v>1</v>
      </c>
      <c r="N216" s="245" t="s">
        <v>39</v>
      </c>
      <c r="O216" s="88"/>
      <c r="P216" s="226">
        <f>O216*H216</f>
        <v>0</v>
      </c>
      <c r="Q216" s="226">
        <v>0.00046999999999999999</v>
      </c>
      <c r="R216" s="226">
        <f>Q216*H216</f>
        <v>0.00046999999999999999</v>
      </c>
      <c r="S216" s="226">
        <v>0</v>
      </c>
      <c r="T216" s="22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8" t="s">
        <v>224</v>
      </c>
      <c r="AT216" s="228" t="s">
        <v>145</v>
      </c>
      <c r="AU216" s="228" t="s">
        <v>83</v>
      </c>
      <c r="AY216" s="14" t="s">
        <v>134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4" t="s">
        <v>8</v>
      </c>
      <c r="BK216" s="229">
        <f>ROUND(I216*H216,0)</f>
        <v>0</v>
      </c>
      <c r="BL216" s="14" t="s">
        <v>218</v>
      </c>
      <c r="BM216" s="228" t="s">
        <v>770</v>
      </c>
    </row>
    <row r="217" s="2" customFormat="1">
      <c r="A217" s="35"/>
      <c r="B217" s="36"/>
      <c r="C217" s="37"/>
      <c r="D217" s="230" t="s">
        <v>143</v>
      </c>
      <c r="E217" s="37"/>
      <c r="F217" s="231" t="s">
        <v>771</v>
      </c>
      <c r="G217" s="37"/>
      <c r="H217" s="37"/>
      <c r="I217" s="232"/>
      <c r="J217" s="37"/>
      <c r="K217" s="37"/>
      <c r="L217" s="41"/>
      <c r="M217" s="233"/>
      <c r="N217" s="234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143</v>
      </c>
      <c r="AU217" s="14" t="s">
        <v>83</v>
      </c>
    </row>
    <row r="218" s="2" customFormat="1" ht="16.5" customHeight="1">
      <c r="A218" s="35"/>
      <c r="B218" s="36"/>
      <c r="C218" s="216" t="s">
        <v>562</v>
      </c>
      <c r="D218" s="216" t="s">
        <v>137</v>
      </c>
      <c r="E218" s="217" t="s">
        <v>245</v>
      </c>
      <c r="F218" s="218" t="s">
        <v>246</v>
      </c>
      <c r="G218" s="219" t="s">
        <v>154</v>
      </c>
      <c r="H218" s="220">
        <v>1</v>
      </c>
      <c r="I218" s="221"/>
      <c r="J218" s="222">
        <f>ROUND(I218*H218,0)</f>
        <v>0</v>
      </c>
      <c r="K218" s="223"/>
      <c r="L218" s="41"/>
      <c r="M218" s="224" t="s">
        <v>1</v>
      </c>
      <c r="N218" s="225" t="s">
        <v>39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218</v>
      </c>
      <c r="AT218" s="228" t="s">
        <v>137</v>
      </c>
      <c r="AU218" s="228" t="s">
        <v>83</v>
      </c>
      <c r="AY218" s="14" t="s">
        <v>134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8</v>
      </c>
      <c r="BK218" s="229">
        <f>ROUND(I218*H218,0)</f>
        <v>0</v>
      </c>
      <c r="BL218" s="14" t="s">
        <v>218</v>
      </c>
      <c r="BM218" s="228" t="s">
        <v>772</v>
      </c>
    </row>
    <row r="219" s="2" customFormat="1">
      <c r="A219" s="35"/>
      <c r="B219" s="36"/>
      <c r="C219" s="37"/>
      <c r="D219" s="230" t="s">
        <v>143</v>
      </c>
      <c r="E219" s="37"/>
      <c r="F219" s="231" t="s">
        <v>773</v>
      </c>
      <c r="G219" s="37"/>
      <c r="H219" s="37"/>
      <c r="I219" s="232"/>
      <c r="J219" s="37"/>
      <c r="K219" s="37"/>
      <c r="L219" s="41"/>
      <c r="M219" s="233"/>
      <c r="N219" s="234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143</v>
      </c>
      <c r="AU219" s="14" t="s">
        <v>83</v>
      </c>
    </row>
    <row r="220" s="2" customFormat="1" ht="37.8" customHeight="1">
      <c r="A220" s="35"/>
      <c r="B220" s="36"/>
      <c r="C220" s="216" t="s">
        <v>565</v>
      </c>
      <c r="D220" s="216" t="s">
        <v>137</v>
      </c>
      <c r="E220" s="217" t="s">
        <v>539</v>
      </c>
      <c r="F220" s="218" t="s">
        <v>540</v>
      </c>
      <c r="G220" s="219" t="s">
        <v>140</v>
      </c>
      <c r="H220" s="220">
        <v>11</v>
      </c>
      <c r="I220" s="221"/>
      <c r="J220" s="222">
        <f>ROUND(I220*H220,0)</f>
        <v>0</v>
      </c>
      <c r="K220" s="223"/>
      <c r="L220" s="41"/>
      <c r="M220" s="224" t="s">
        <v>1</v>
      </c>
      <c r="N220" s="225" t="s">
        <v>39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218</v>
      </c>
      <c r="AT220" s="228" t="s">
        <v>137</v>
      </c>
      <c r="AU220" s="228" t="s">
        <v>83</v>
      </c>
      <c r="AY220" s="14" t="s">
        <v>134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8</v>
      </c>
      <c r="BK220" s="229">
        <f>ROUND(I220*H220,0)</f>
        <v>0</v>
      </c>
      <c r="BL220" s="14" t="s">
        <v>218</v>
      </c>
      <c r="BM220" s="228" t="s">
        <v>774</v>
      </c>
    </row>
    <row r="221" s="2" customFormat="1">
      <c r="A221" s="35"/>
      <c r="B221" s="36"/>
      <c r="C221" s="37"/>
      <c r="D221" s="230" t="s">
        <v>143</v>
      </c>
      <c r="E221" s="37"/>
      <c r="F221" s="231" t="s">
        <v>775</v>
      </c>
      <c r="G221" s="37"/>
      <c r="H221" s="37"/>
      <c r="I221" s="232"/>
      <c r="J221" s="37"/>
      <c r="K221" s="37"/>
      <c r="L221" s="41"/>
      <c r="M221" s="233"/>
      <c r="N221" s="234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143</v>
      </c>
      <c r="AU221" s="14" t="s">
        <v>83</v>
      </c>
    </row>
    <row r="222" s="2" customFormat="1" ht="16.5" customHeight="1">
      <c r="A222" s="35"/>
      <c r="B222" s="36"/>
      <c r="C222" s="235" t="s">
        <v>568</v>
      </c>
      <c r="D222" s="235" t="s">
        <v>145</v>
      </c>
      <c r="E222" s="236" t="s">
        <v>261</v>
      </c>
      <c r="F222" s="237" t="s">
        <v>262</v>
      </c>
      <c r="G222" s="238" t="s">
        <v>154</v>
      </c>
      <c r="H222" s="239">
        <v>10</v>
      </c>
      <c r="I222" s="240"/>
      <c r="J222" s="241">
        <f>ROUND(I222*H222,0)</f>
        <v>0</v>
      </c>
      <c r="K222" s="242"/>
      <c r="L222" s="243"/>
      <c r="M222" s="244" t="s">
        <v>1</v>
      </c>
      <c r="N222" s="245" t="s">
        <v>39</v>
      </c>
      <c r="O222" s="88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8" t="s">
        <v>263</v>
      </c>
      <c r="AT222" s="228" t="s">
        <v>145</v>
      </c>
      <c r="AU222" s="228" t="s">
        <v>83</v>
      </c>
      <c r="AY222" s="14" t="s">
        <v>134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4" t="s">
        <v>8</v>
      </c>
      <c r="BK222" s="229">
        <f>ROUND(I222*H222,0)</f>
        <v>0</v>
      </c>
      <c r="BL222" s="14" t="s">
        <v>263</v>
      </c>
      <c r="BM222" s="228" t="s">
        <v>776</v>
      </c>
    </row>
    <row r="223" s="2" customFormat="1">
      <c r="A223" s="35"/>
      <c r="B223" s="36"/>
      <c r="C223" s="37"/>
      <c r="D223" s="230" t="s">
        <v>143</v>
      </c>
      <c r="E223" s="37"/>
      <c r="F223" s="231" t="s">
        <v>777</v>
      </c>
      <c r="G223" s="37"/>
      <c r="H223" s="37"/>
      <c r="I223" s="232"/>
      <c r="J223" s="37"/>
      <c r="K223" s="37"/>
      <c r="L223" s="41"/>
      <c r="M223" s="233"/>
      <c r="N223" s="234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143</v>
      </c>
      <c r="AU223" s="14" t="s">
        <v>83</v>
      </c>
    </row>
    <row r="224" s="2" customFormat="1" ht="16.5" customHeight="1">
      <c r="A224" s="35"/>
      <c r="B224" s="36"/>
      <c r="C224" s="235" t="s">
        <v>572</v>
      </c>
      <c r="D224" s="235" t="s">
        <v>145</v>
      </c>
      <c r="E224" s="236" t="s">
        <v>377</v>
      </c>
      <c r="F224" s="237" t="s">
        <v>374</v>
      </c>
      <c r="G224" s="238" t="s">
        <v>154</v>
      </c>
      <c r="H224" s="239">
        <v>1</v>
      </c>
      <c r="I224" s="240"/>
      <c r="J224" s="241">
        <f>ROUND(I224*H224,0)</f>
        <v>0</v>
      </c>
      <c r="K224" s="242"/>
      <c r="L224" s="243"/>
      <c r="M224" s="244" t="s">
        <v>1</v>
      </c>
      <c r="N224" s="245" t="s">
        <v>39</v>
      </c>
      <c r="O224" s="88"/>
      <c r="P224" s="226">
        <f>O224*H224</f>
        <v>0</v>
      </c>
      <c r="Q224" s="226">
        <v>0.00046999999999999999</v>
      </c>
      <c r="R224" s="226">
        <f>Q224*H224</f>
        <v>0.00046999999999999999</v>
      </c>
      <c r="S224" s="226">
        <v>0</v>
      </c>
      <c r="T224" s="22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8" t="s">
        <v>263</v>
      </c>
      <c r="AT224" s="228" t="s">
        <v>145</v>
      </c>
      <c r="AU224" s="228" t="s">
        <v>83</v>
      </c>
      <c r="AY224" s="14" t="s">
        <v>134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4" t="s">
        <v>8</v>
      </c>
      <c r="BK224" s="229">
        <f>ROUND(I224*H224,0)</f>
        <v>0</v>
      </c>
      <c r="BL224" s="14" t="s">
        <v>263</v>
      </c>
      <c r="BM224" s="228" t="s">
        <v>778</v>
      </c>
    </row>
    <row r="225" s="2" customFormat="1">
      <c r="A225" s="35"/>
      <c r="B225" s="36"/>
      <c r="C225" s="37"/>
      <c r="D225" s="230" t="s">
        <v>143</v>
      </c>
      <c r="E225" s="37"/>
      <c r="F225" s="231" t="s">
        <v>779</v>
      </c>
      <c r="G225" s="37"/>
      <c r="H225" s="37"/>
      <c r="I225" s="232"/>
      <c r="J225" s="37"/>
      <c r="K225" s="37"/>
      <c r="L225" s="41"/>
      <c r="M225" s="233"/>
      <c r="N225" s="234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143</v>
      </c>
      <c r="AU225" s="14" t="s">
        <v>83</v>
      </c>
    </row>
    <row r="226" s="2" customFormat="1" ht="24.15" customHeight="1">
      <c r="A226" s="35"/>
      <c r="B226" s="36"/>
      <c r="C226" s="235" t="s">
        <v>579</v>
      </c>
      <c r="D226" s="235" t="s">
        <v>145</v>
      </c>
      <c r="E226" s="236" t="s">
        <v>383</v>
      </c>
      <c r="F226" s="237" t="s">
        <v>384</v>
      </c>
      <c r="G226" s="238" t="s">
        <v>154</v>
      </c>
      <c r="H226" s="239">
        <v>2</v>
      </c>
      <c r="I226" s="240"/>
      <c r="J226" s="241">
        <f>ROUND(I226*H226,0)</f>
        <v>0</v>
      </c>
      <c r="K226" s="242"/>
      <c r="L226" s="243"/>
      <c r="M226" s="244" t="s">
        <v>1</v>
      </c>
      <c r="N226" s="245" t="s">
        <v>39</v>
      </c>
      <c r="O226" s="88"/>
      <c r="P226" s="226">
        <f>O226*H226</f>
        <v>0</v>
      </c>
      <c r="Q226" s="226">
        <v>0.001</v>
      </c>
      <c r="R226" s="226">
        <f>Q226*H226</f>
        <v>0.002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224</v>
      </c>
      <c r="AT226" s="228" t="s">
        <v>145</v>
      </c>
      <c r="AU226" s="228" t="s">
        <v>83</v>
      </c>
      <c r="AY226" s="14" t="s">
        <v>134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8</v>
      </c>
      <c r="BK226" s="229">
        <f>ROUND(I226*H226,0)</f>
        <v>0</v>
      </c>
      <c r="BL226" s="14" t="s">
        <v>218</v>
      </c>
      <c r="BM226" s="228" t="s">
        <v>780</v>
      </c>
    </row>
    <row r="227" s="2" customFormat="1">
      <c r="A227" s="35"/>
      <c r="B227" s="36"/>
      <c r="C227" s="37"/>
      <c r="D227" s="230" t="s">
        <v>143</v>
      </c>
      <c r="E227" s="37"/>
      <c r="F227" s="231" t="s">
        <v>781</v>
      </c>
      <c r="G227" s="37"/>
      <c r="H227" s="37"/>
      <c r="I227" s="232"/>
      <c r="J227" s="37"/>
      <c r="K227" s="37"/>
      <c r="L227" s="41"/>
      <c r="M227" s="233"/>
      <c r="N227" s="234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143</v>
      </c>
      <c r="AU227" s="14" t="s">
        <v>83</v>
      </c>
    </row>
    <row r="228" s="2" customFormat="1" ht="16.5" customHeight="1">
      <c r="A228" s="35"/>
      <c r="B228" s="36"/>
      <c r="C228" s="235" t="s">
        <v>585</v>
      </c>
      <c r="D228" s="235" t="s">
        <v>145</v>
      </c>
      <c r="E228" s="236" t="s">
        <v>782</v>
      </c>
      <c r="F228" s="237" t="s">
        <v>783</v>
      </c>
      <c r="G228" s="238" t="s">
        <v>140</v>
      </c>
      <c r="H228" s="239">
        <v>5</v>
      </c>
      <c r="I228" s="240"/>
      <c r="J228" s="241">
        <f>ROUND(I228*H228,0)</f>
        <v>0</v>
      </c>
      <c r="K228" s="242"/>
      <c r="L228" s="243"/>
      <c r="M228" s="244" t="s">
        <v>1</v>
      </c>
      <c r="N228" s="245" t="s">
        <v>39</v>
      </c>
      <c r="O228" s="88"/>
      <c r="P228" s="226">
        <f>O228*H228</f>
        <v>0</v>
      </c>
      <c r="Q228" s="226">
        <v>0.070000000000000007</v>
      </c>
      <c r="R228" s="226">
        <f>Q228*H228</f>
        <v>0.35000000000000003</v>
      </c>
      <c r="S228" s="226">
        <v>0</v>
      </c>
      <c r="T228" s="22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8" t="s">
        <v>263</v>
      </c>
      <c r="AT228" s="228" t="s">
        <v>145</v>
      </c>
      <c r="AU228" s="228" t="s">
        <v>83</v>
      </c>
      <c r="AY228" s="14" t="s">
        <v>134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4" t="s">
        <v>8</v>
      </c>
      <c r="BK228" s="229">
        <f>ROUND(I228*H228,0)</f>
        <v>0</v>
      </c>
      <c r="BL228" s="14" t="s">
        <v>263</v>
      </c>
      <c r="BM228" s="228" t="s">
        <v>784</v>
      </c>
    </row>
    <row r="229" s="2" customFormat="1">
      <c r="A229" s="35"/>
      <c r="B229" s="36"/>
      <c r="C229" s="37"/>
      <c r="D229" s="230" t="s">
        <v>143</v>
      </c>
      <c r="E229" s="37"/>
      <c r="F229" s="231" t="s">
        <v>785</v>
      </c>
      <c r="G229" s="37"/>
      <c r="H229" s="37"/>
      <c r="I229" s="232"/>
      <c r="J229" s="37"/>
      <c r="K229" s="37"/>
      <c r="L229" s="41"/>
      <c r="M229" s="233"/>
      <c r="N229" s="234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143</v>
      </c>
      <c r="AU229" s="14" t="s">
        <v>83</v>
      </c>
    </row>
    <row r="230" s="2" customFormat="1" ht="16.5" customHeight="1">
      <c r="A230" s="35"/>
      <c r="B230" s="36"/>
      <c r="C230" s="235" t="s">
        <v>589</v>
      </c>
      <c r="D230" s="235" t="s">
        <v>145</v>
      </c>
      <c r="E230" s="236" t="s">
        <v>786</v>
      </c>
      <c r="F230" s="237" t="s">
        <v>787</v>
      </c>
      <c r="G230" s="238" t="s">
        <v>140</v>
      </c>
      <c r="H230" s="239">
        <v>6</v>
      </c>
      <c r="I230" s="240"/>
      <c r="J230" s="241">
        <f>ROUND(I230*H230,0)</f>
        <v>0</v>
      </c>
      <c r="K230" s="242"/>
      <c r="L230" s="243"/>
      <c r="M230" s="244" t="s">
        <v>1</v>
      </c>
      <c r="N230" s="245" t="s">
        <v>39</v>
      </c>
      <c r="O230" s="88"/>
      <c r="P230" s="226">
        <f>O230*H230</f>
        <v>0</v>
      </c>
      <c r="Q230" s="226">
        <v>0.11</v>
      </c>
      <c r="R230" s="226">
        <f>Q230*H230</f>
        <v>0.66000000000000003</v>
      </c>
      <c r="S230" s="226">
        <v>0</v>
      </c>
      <c r="T230" s="22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8" t="s">
        <v>263</v>
      </c>
      <c r="AT230" s="228" t="s">
        <v>145</v>
      </c>
      <c r="AU230" s="228" t="s">
        <v>83</v>
      </c>
      <c r="AY230" s="14" t="s">
        <v>134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4" t="s">
        <v>8</v>
      </c>
      <c r="BK230" s="229">
        <f>ROUND(I230*H230,0)</f>
        <v>0</v>
      </c>
      <c r="BL230" s="14" t="s">
        <v>263</v>
      </c>
      <c r="BM230" s="228" t="s">
        <v>788</v>
      </c>
    </row>
    <row r="231" s="2" customFormat="1">
      <c r="A231" s="35"/>
      <c r="B231" s="36"/>
      <c r="C231" s="37"/>
      <c r="D231" s="230" t="s">
        <v>143</v>
      </c>
      <c r="E231" s="37"/>
      <c r="F231" s="231" t="s">
        <v>789</v>
      </c>
      <c r="G231" s="37"/>
      <c r="H231" s="37"/>
      <c r="I231" s="232"/>
      <c r="J231" s="37"/>
      <c r="K231" s="37"/>
      <c r="L231" s="41"/>
      <c r="M231" s="233"/>
      <c r="N231" s="234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143</v>
      </c>
      <c r="AU231" s="14" t="s">
        <v>83</v>
      </c>
    </row>
    <row r="232" s="2" customFormat="1" ht="21.75" customHeight="1">
      <c r="A232" s="35"/>
      <c r="B232" s="36"/>
      <c r="C232" s="216" t="s">
        <v>593</v>
      </c>
      <c r="D232" s="216" t="s">
        <v>137</v>
      </c>
      <c r="E232" s="217" t="s">
        <v>371</v>
      </c>
      <c r="F232" s="218" t="s">
        <v>372</v>
      </c>
      <c r="G232" s="219" t="s">
        <v>154</v>
      </c>
      <c r="H232" s="220">
        <v>4</v>
      </c>
      <c r="I232" s="221"/>
      <c r="J232" s="222">
        <f>ROUND(I232*H232,0)</f>
        <v>0</v>
      </c>
      <c r="K232" s="223"/>
      <c r="L232" s="41"/>
      <c r="M232" s="224" t="s">
        <v>1</v>
      </c>
      <c r="N232" s="225" t="s">
        <v>39</v>
      </c>
      <c r="O232" s="88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218</v>
      </c>
      <c r="AT232" s="228" t="s">
        <v>137</v>
      </c>
      <c r="AU232" s="228" t="s">
        <v>83</v>
      </c>
      <c r="AY232" s="14" t="s">
        <v>134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8</v>
      </c>
      <c r="BK232" s="229">
        <f>ROUND(I232*H232,0)</f>
        <v>0</v>
      </c>
      <c r="BL232" s="14" t="s">
        <v>218</v>
      </c>
      <c r="BM232" s="228" t="s">
        <v>790</v>
      </c>
    </row>
    <row r="233" s="2" customFormat="1">
      <c r="A233" s="35"/>
      <c r="B233" s="36"/>
      <c r="C233" s="37"/>
      <c r="D233" s="230" t="s">
        <v>143</v>
      </c>
      <c r="E233" s="37"/>
      <c r="F233" s="231" t="s">
        <v>771</v>
      </c>
      <c r="G233" s="37"/>
      <c r="H233" s="37"/>
      <c r="I233" s="232"/>
      <c r="J233" s="37"/>
      <c r="K233" s="37"/>
      <c r="L233" s="41"/>
      <c r="M233" s="233"/>
      <c r="N233" s="234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143</v>
      </c>
      <c r="AU233" s="14" t="s">
        <v>83</v>
      </c>
    </row>
    <row r="234" s="2" customFormat="1" ht="16.5" customHeight="1">
      <c r="A234" s="35"/>
      <c r="B234" s="36"/>
      <c r="C234" s="216" t="s">
        <v>597</v>
      </c>
      <c r="D234" s="216" t="s">
        <v>137</v>
      </c>
      <c r="E234" s="217" t="s">
        <v>255</v>
      </c>
      <c r="F234" s="218" t="s">
        <v>256</v>
      </c>
      <c r="G234" s="219" t="s">
        <v>257</v>
      </c>
      <c r="H234" s="220">
        <v>15</v>
      </c>
      <c r="I234" s="221"/>
      <c r="J234" s="222">
        <f>ROUND(I234*H234,0)</f>
        <v>0</v>
      </c>
      <c r="K234" s="223"/>
      <c r="L234" s="41"/>
      <c r="M234" s="224" t="s">
        <v>1</v>
      </c>
      <c r="N234" s="225" t="s">
        <v>39</v>
      </c>
      <c r="O234" s="88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8" t="s">
        <v>218</v>
      </c>
      <c r="AT234" s="228" t="s">
        <v>137</v>
      </c>
      <c r="AU234" s="228" t="s">
        <v>83</v>
      </c>
      <c r="AY234" s="14" t="s">
        <v>134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4" t="s">
        <v>8</v>
      </c>
      <c r="BK234" s="229">
        <f>ROUND(I234*H234,0)</f>
        <v>0</v>
      </c>
      <c r="BL234" s="14" t="s">
        <v>218</v>
      </c>
      <c r="BM234" s="228" t="s">
        <v>791</v>
      </c>
    </row>
    <row r="235" s="2" customFormat="1">
      <c r="A235" s="35"/>
      <c r="B235" s="36"/>
      <c r="C235" s="37"/>
      <c r="D235" s="230" t="s">
        <v>143</v>
      </c>
      <c r="E235" s="37"/>
      <c r="F235" s="231" t="s">
        <v>792</v>
      </c>
      <c r="G235" s="37"/>
      <c r="H235" s="37"/>
      <c r="I235" s="232"/>
      <c r="J235" s="37"/>
      <c r="K235" s="37"/>
      <c r="L235" s="41"/>
      <c r="M235" s="233"/>
      <c r="N235" s="234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143</v>
      </c>
      <c r="AU235" s="14" t="s">
        <v>83</v>
      </c>
    </row>
    <row r="236" s="2" customFormat="1" ht="21.75" customHeight="1">
      <c r="A236" s="35"/>
      <c r="B236" s="36"/>
      <c r="C236" s="216" t="s">
        <v>601</v>
      </c>
      <c r="D236" s="216" t="s">
        <v>137</v>
      </c>
      <c r="E236" s="217" t="s">
        <v>273</v>
      </c>
      <c r="F236" s="218" t="s">
        <v>391</v>
      </c>
      <c r="G236" s="219" t="s">
        <v>154</v>
      </c>
      <c r="H236" s="220">
        <v>3</v>
      </c>
      <c r="I236" s="221"/>
      <c r="J236" s="222">
        <f>ROUND(I236*H236,0)</f>
        <v>0</v>
      </c>
      <c r="K236" s="223"/>
      <c r="L236" s="41"/>
      <c r="M236" s="224" t="s">
        <v>1</v>
      </c>
      <c r="N236" s="225" t="s">
        <v>39</v>
      </c>
      <c r="O236" s="88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8" t="s">
        <v>218</v>
      </c>
      <c r="AT236" s="228" t="s">
        <v>137</v>
      </c>
      <c r="AU236" s="228" t="s">
        <v>83</v>
      </c>
      <c r="AY236" s="14" t="s">
        <v>134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4" t="s">
        <v>8</v>
      </c>
      <c r="BK236" s="229">
        <f>ROUND(I236*H236,0)</f>
        <v>0</v>
      </c>
      <c r="BL236" s="14" t="s">
        <v>218</v>
      </c>
      <c r="BM236" s="228" t="s">
        <v>793</v>
      </c>
    </row>
    <row r="237" s="2" customFormat="1">
      <c r="A237" s="35"/>
      <c r="B237" s="36"/>
      <c r="C237" s="37"/>
      <c r="D237" s="230" t="s">
        <v>143</v>
      </c>
      <c r="E237" s="37"/>
      <c r="F237" s="231" t="s">
        <v>794</v>
      </c>
      <c r="G237" s="37"/>
      <c r="H237" s="37"/>
      <c r="I237" s="232"/>
      <c r="J237" s="37"/>
      <c r="K237" s="37"/>
      <c r="L237" s="41"/>
      <c r="M237" s="233"/>
      <c r="N237" s="234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143</v>
      </c>
      <c r="AU237" s="14" t="s">
        <v>83</v>
      </c>
    </row>
    <row r="238" s="2" customFormat="1" ht="21.75" customHeight="1">
      <c r="A238" s="35"/>
      <c r="B238" s="36"/>
      <c r="C238" s="216" t="s">
        <v>605</v>
      </c>
      <c r="D238" s="216" t="s">
        <v>137</v>
      </c>
      <c r="E238" s="217" t="s">
        <v>283</v>
      </c>
      <c r="F238" s="218" t="s">
        <v>569</v>
      </c>
      <c r="G238" s="219" t="s">
        <v>154</v>
      </c>
      <c r="H238" s="220">
        <v>3</v>
      </c>
      <c r="I238" s="221"/>
      <c r="J238" s="222">
        <f>ROUND(I238*H238,0)</f>
        <v>0</v>
      </c>
      <c r="K238" s="223"/>
      <c r="L238" s="41"/>
      <c r="M238" s="224" t="s">
        <v>1</v>
      </c>
      <c r="N238" s="225" t="s">
        <v>39</v>
      </c>
      <c r="O238" s="88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8" t="s">
        <v>218</v>
      </c>
      <c r="AT238" s="228" t="s">
        <v>137</v>
      </c>
      <c r="AU238" s="228" t="s">
        <v>83</v>
      </c>
      <c r="AY238" s="14" t="s">
        <v>134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4" t="s">
        <v>8</v>
      </c>
      <c r="BK238" s="229">
        <f>ROUND(I238*H238,0)</f>
        <v>0</v>
      </c>
      <c r="BL238" s="14" t="s">
        <v>218</v>
      </c>
      <c r="BM238" s="228" t="s">
        <v>795</v>
      </c>
    </row>
    <row r="239" s="2" customFormat="1">
      <c r="A239" s="35"/>
      <c r="B239" s="36"/>
      <c r="C239" s="37"/>
      <c r="D239" s="230" t="s">
        <v>143</v>
      </c>
      <c r="E239" s="37"/>
      <c r="F239" s="231" t="s">
        <v>796</v>
      </c>
      <c r="G239" s="37"/>
      <c r="H239" s="37"/>
      <c r="I239" s="232"/>
      <c r="J239" s="37"/>
      <c r="K239" s="37"/>
      <c r="L239" s="41"/>
      <c r="M239" s="233"/>
      <c r="N239" s="234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143</v>
      </c>
      <c r="AU239" s="14" t="s">
        <v>83</v>
      </c>
    </row>
    <row r="240" s="2" customFormat="1" ht="16.5" customHeight="1">
      <c r="A240" s="35"/>
      <c r="B240" s="36"/>
      <c r="C240" s="216" t="s">
        <v>609</v>
      </c>
      <c r="D240" s="216" t="s">
        <v>137</v>
      </c>
      <c r="E240" s="217" t="s">
        <v>797</v>
      </c>
      <c r="F240" s="218" t="s">
        <v>284</v>
      </c>
      <c r="G240" s="219" t="s">
        <v>154</v>
      </c>
      <c r="H240" s="220">
        <v>12</v>
      </c>
      <c r="I240" s="221"/>
      <c r="J240" s="222">
        <f>ROUND(I240*H240,0)</f>
        <v>0</v>
      </c>
      <c r="K240" s="223"/>
      <c r="L240" s="41"/>
      <c r="M240" s="224" t="s">
        <v>1</v>
      </c>
      <c r="N240" s="225" t="s">
        <v>39</v>
      </c>
      <c r="O240" s="88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8" t="s">
        <v>218</v>
      </c>
      <c r="AT240" s="228" t="s">
        <v>137</v>
      </c>
      <c r="AU240" s="228" t="s">
        <v>83</v>
      </c>
      <c r="AY240" s="14" t="s">
        <v>134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4" t="s">
        <v>8</v>
      </c>
      <c r="BK240" s="229">
        <f>ROUND(I240*H240,0)</f>
        <v>0</v>
      </c>
      <c r="BL240" s="14" t="s">
        <v>218</v>
      </c>
      <c r="BM240" s="228" t="s">
        <v>798</v>
      </c>
    </row>
    <row r="241" s="2" customFormat="1">
      <c r="A241" s="35"/>
      <c r="B241" s="36"/>
      <c r="C241" s="37"/>
      <c r="D241" s="230" t="s">
        <v>143</v>
      </c>
      <c r="E241" s="37"/>
      <c r="F241" s="231" t="s">
        <v>799</v>
      </c>
      <c r="G241" s="37"/>
      <c r="H241" s="37"/>
      <c r="I241" s="232"/>
      <c r="J241" s="37"/>
      <c r="K241" s="37"/>
      <c r="L241" s="41"/>
      <c r="M241" s="233"/>
      <c r="N241" s="234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143</v>
      </c>
      <c r="AU241" s="14" t="s">
        <v>83</v>
      </c>
    </row>
    <row r="242" s="2" customFormat="1" ht="24.15" customHeight="1">
      <c r="A242" s="35"/>
      <c r="B242" s="36"/>
      <c r="C242" s="216" t="s">
        <v>613</v>
      </c>
      <c r="D242" s="216" t="s">
        <v>137</v>
      </c>
      <c r="E242" s="217" t="s">
        <v>800</v>
      </c>
      <c r="F242" s="218" t="s">
        <v>801</v>
      </c>
      <c r="G242" s="219" t="s">
        <v>154</v>
      </c>
      <c r="H242" s="220">
        <v>3</v>
      </c>
      <c r="I242" s="221"/>
      <c r="J242" s="222">
        <f>ROUND(I242*H242,0)</f>
        <v>0</v>
      </c>
      <c r="K242" s="223"/>
      <c r="L242" s="41"/>
      <c r="M242" s="224" t="s">
        <v>1</v>
      </c>
      <c r="N242" s="225" t="s">
        <v>39</v>
      </c>
      <c r="O242" s="88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8" t="s">
        <v>218</v>
      </c>
      <c r="AT242" s="228" t="s">
        <v>137</v>
      </c>
      <c r="AU242" s="228" t="s">
        <v>83</v>
      </c>
      <c r="AY242" s="14" t="s">
        <v>134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4" t="s">
        <v>8</v>
      </c>
      <c r="BK242" s="229">
        <f>ROUND(I242*H242,0)</f>
        <v>0</v>
      </c>
      <c r="BL242" s="14" t="s">
        <v>218</v>
      </c>
      <c r="BM242" s="228" t="s">
        <v>802</v>
      </c>
    </row>
    <row r="243" s="2" customFormat="1">
      <c r="A243" s="35"/>
      <c r="B243" s="36"/>
      <c r="C243" s="37"/>
      <c r="D243" s="230" t="s">
        <v>143</v>
      </c>
      <c r="E243" s="37"/>
      <c r="F243" s="231" t="s">
        <v>803</v>
      </c>
      <c r="G243" s="37"/>
      <c r="H243" s="37"/>
      <c r="I243" s="232"/>
      <c r="J243" s="37"/>
      <c r="K243" s="37"/>
      <c r="L243" s="41"/>
      <c r="M243" s="233"/>
      <c r="N243" s="234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143</v>
      </c>
      <c r="AU243" s="14" t="s">
        <v>83</v>
      </c>
    </row>
    <row r="244" s="2" customFormat="1" ht="16.5" customHeight="1">
      <c r="A244" s="35"/>
      <c r="B244" s="36"/>
      <c r="C244" s="216" t="s">
        <v>804</v>
      </c>
      <c r="D244" s="216" t="s">
        <v>137</v>
      </c>
      <c r="E244" s="217" t="s">
        <v>805</v>
      </c>
      <c r="F244" s="218" t="s">
        <v>806</v>
      </c>
      <c r="G244" s="219" t="s">
        <v>257</v>
      </c>
      <c r="H244" s="220">
        <v>4</v>
      </c>
      <c r="I244" s="221"/>
      <c r="J244" s="222">
        <f>ROUND(I244*H244,0)</f>
        <v>0</v>
      </c>
      <c r="K244" s="223"/>
      <c r="L244" s="41"/>
      <c r="M244" s="224" t="s">
        <v>1</v>
      </c>
      <c r="N244" s="225" t="s">
        <v>39</v>
      </c>
      <c r="O244" s="88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8" t="s">
        <v>218</v>
      </c>
      <c r="AT244" s="228" t="s">
        <v>137</v>
      </c>
      <c r="AU244" s="228" t="s">
        <v>83</v>
      </c>
      <c r="AY244" s="14" t="s">
        <v>134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4" t="s">
        <v>8</v>
      </c>
      <c r="BK244" s="229">
        <f>ROUND(I244*H244,0)</f>
        <v>0</v>
      </c>
      <c r="BL244" s="14" t="s">
        <v>218</v>
      </c>
      <c r="BM244" s="228" t="s">
        <v>807</v>
      </c>
    </row>
    <row r="245" s="2" customFormat="1">
      <c r="A245" s="35"/>
      <c r="B245" s="36"/>
      <c r="C245" s="37"/>
      <c r="D245" s="230" t="s">
        <v>143</v>
      </c>
      <c r="E245" s="37"/>
      <c r="F245" s="231" t="s">
        <v>808</v>
      </c>
      <c r="G245" s="37"/>
      <c r="H245" s="37"/>
      <c r="I245" s="232"/>
      <c r="J245" s="37"/>
      <c r="K245" s="37"/>
      <c r="L245" s="41"/>
      <c r="M245" s="233"/>
      <c r="N245" s="234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143</v>
      </c>
      <c r="AU245" s="14" t="s">
        <v>83</v>
      </c>
    </row>
    <row r="246" s="2" customFormat="1" ht="16.5" customHeight="1">
      <c r="A246" s="35"/>
      <c r="B246" s="36"/>
      <c r="C246" s="216" t="s">
        <v>809</v>
      </c>
      <c r="D246" s="216" t="s">
        <v>137</v>
      </c>
      <c r="E246" s="217" t="s">
        <v>810</v>
      </c>
      <c r="F246" s="218" t="s">
        <v>811</v>
      </c>
      <c r="G246" s="219" t="s">
        <v>257</v>
      </c>
      <c r="H246" s="220">
        <v>1</v>
      </c>
      <c r="I246" s="221"/>
      <c r="J246" s="222">
        <f>ROUND(I246*H246,0)</f>
        <v>0</v>
      </c>
      <c r="K246" s="223"/>
      <c r="L246" s="41"/>
      <c r="M246" s="224" t="s">
        <v>1</v>
      </c>
      <c r="N246" s="225" t="s">
        <v>39</v>
      </c>
      <c r="O246" s="88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8" t="s">
        <v>218</v>
      </c>
      <c r="AT246" s="228" t="s">
        <v>137</v>
      </c>
      <c r="AU246" s="228" t="s">
        <v>83</v>
      </c>
      <c r="AY246" s="14" t="s">
        <v>134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4" t="s">
        <v>8</v>
      </c>
      <c r="BK246" s="229">
        <f>ROUND(I246*H246,0)</f>
        <v>0</v>
      </c>
      <c r="BL246" s="14" t="s">
        <v>218</v>
      </c>
      <c r="BM246" s="228" t="s">
        <v>812</v>
      </c>
    </row>
    <row r="247" s="2" customFormat="1">
      <c r="A247" s="35"/>
      <c r="B247" s="36"/>
      <c r="C247" s="37"/>
      <c r="D247" s="230" t="s">
        <v>143</v>
      </c>
      <c r="E247" s="37"/>
      <c r="F247" s="231" t="s">
        <v>813</v>
      </c>
      <c r="G247" s="37"/>
      <c r="H247" s="37"/>
      <c r="I247" s="232"/>
      <c r="J247" s="37"/>
      <c r="K247" s="37"/>
      <c r="L247" s="41"/>
      <c r="M247" s="233"/>
      <c r="N247" s="234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143</v>
      </c>
      <c r="AU247" s="14" t="s">
        <v>83</v>
      </c>
    </row>
    <row r="248" s="12" customFormat="1" ht="22.8" customHeight="1">
      <c r="A248" s="12"/>
      <c r="B248" s="200"/>
      <c r="C248" s="201"/>
      <c r="D248" s="202" t="s">
        <v>73</v>
      </c>
      <c r="E248" s="214" t="s">
        <v>577</v>
      </c>
      <c r="F248" s="214" t="s">
        <v>578</v>
      </c>
      <c r="G248" s="201"/>
      <c r="H248" s="201"/>
      <c r="I248" s="204"/>
      <c r="J248" s="215">
        <f>BK248</f>
        <v>0</v>
      </c>
      <c r="K248" s="201"/>
      <c r="L248" s="206"/>
      <c r="M248" s="207"/>
      <c r="N248" s="208"/>
      <c r="O248" s="208"/>
      <c r="P248" s="209">
        <f>SUM(P249:P252)</f>
        <v>0</v>
      </c>
      <c r="Q248" s="208"/>
      <c r="R248" s="209">
        <f>SUM(R249:R252)</f>
        <v>0</v>
      </c>
      <c r="S248" s="208"/>
      <c r="T248" s="210">
        <f>SUM(T249:T252)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1" t="s">
        <v>151</v>
      </c>
      <c r="AT248" s="212" t="s">
        <v>73</v>
      </c>
      <c r="AU248" s="212" t="s">
        <v>8</v>
      </c>
      <c r="AY248" s="211" t="s">
        <v>134</v>
      </c>
      <c r="BK248" s="213">
        <f>SUM(BK249:BK252)</f>
        <v>0</v>
      </c>
    </row>
    <row r="249" s="2" customFormat="1" ht="16.5" customHeight="1">
      <c r="A249" s="35"/>
      <c r="B249" s="36"/>
      <c r="C249" s="216" t="s">
        <v>814</v>
      </c>
      <c r="D249" s="216" t="s">
        <v>137</v>
      </c>
      <c r="E249" s="217" t="s">
        <v>580</v>
      </c>
      <c r="F249" s="218" t="s">
        <v>581</v>
      </c>
      <c r="G249" s="219" t="s">
        <v>154</v>
      </c>
      <c r="H249" s="220">
        <v>1</v>
      </c>
      <c r="I249" s="221"/>
      <c r="J249" s="222">
        <f>ROUND(I249*H249,0)</f>
        <v>0</v>
      </c>
      <c r="K249" s="223"/>
      <c r="L249" s="41"/>
      <c r="M249" s="224" t="s">
        <v>1</v>
      </c>
      <c r="N249" s="225" t="s">
        <v>39</v>
      </c>
      <c r="O249" s="88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8" t="s">
        <v>218</v>
      </c>
      <c r="AT249" s="228" t="s">
        <v>137</v>
      </c>
      <c r="AU249" s="228" t="s">
        <v>83</v>
      </c>
      <c r="AY249" s="14" t="s">
        <v>134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4" t="s">
        <v>8</v>
      </c>
      <c r="BK249" s="229">
        <f>ROUND(I249*H249,0)</f>
        <v>0</v>
      </c>
      <c r="BL249" s="14" t="s">
        <v>218</v>
      </c>
      <c r="BM249" s="228" t="s">
        <v>815</v>
      </c>
    </row>
    <row r="250" s="2" customFormat="1">
      <c r="A250" s="35"/>
      <c r="B250" s="36"/>
      <c r="C250" s="37"/>
      <c r="D250" s="230" t="s">
        <v>143</v>
      </c>
      <c r="E250" s="37"/>
      <c r="F250" s="231" t="s">
        <v>816</v>
      </c>
      <c r="G250" s="37"/>
      <c r="H250" s="37"/>
      <c r="I250" s="232"/>
      <c r="J250" s="37"/>
      <c r="K250" s="37"/>
      <c r="L250" s="41"/>
      <c r="M250" s="233"/>
      <c r="N250" s="234"/>
      <c r="O250" s="88"/>
      <c r="P250" s="88"/>
      <c r="Q250" s="88"/>
      <c r="R250" s="88"/>
      <c r="S250" s="88"/>
      <c r="T250" s="89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4" t="s">
        <v>143</v>
      </c>
      <c r="AU250" s="14" t="s">
        <v>83</v>
      </c>
    </row>
    <row r="251" s="2" customFormat="1" ht="33" customHeight="1">
      <c r="A251" s="35"/>
      <c r="B251" s="36"/>
      <c r="C251" s="216" t="s">
        <v>817</v>
      </c>
      <c r="D251" s="216" t="s">
        <v>137</v>
      </c>
      <c r="E251" s="217" t="s">
        <v>818</v>
      </c>
      <c r="F251" s="218" t="s">
        <v>819</v>
      </c>
      <c r="G251" s="219" t="s">
        <v>140</v>
      </c>
      <c r="H251" s="220">
        <v>4</v>
      </c>
      <c r="I251" s="221"/>
      <c r="J251" s="222">
        <f>ROUND(I251*H251,0)</f>
        <v>0</v>
      </c>
      <c r="K251" s="223"/>
      <c r="L251" s="41"/>
      <c r="M251" s="224" t="s">
        <v>1</v>
      </c>
      <c r="N251" s="225" t="s">
        <v>39</v>
      </c>
      <c r="O251" s="88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8" t="s">
        <v>218</v>
      </c>
      <c r="AT251" s="228" t="s">
        <v>137</v>
      </c>
      <c r="AU251" s="228" t="s">
        <v>83</v>
      </c>
      <c r="AY251" s="14" t="s">
        <v>134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4" t="s">
        <v>8</v>
      </c>
      <c r="BK251" s="229">
        <f>ROUND(I251*H251,0)</f>
        <v>0</v>
      </c>
      <c r="BL251" s="14" t="s">
        <v>218</v>
      </c>
      <c r="BM251" s="228" t="s">
        <v>820</v>
      </c>
    </row>
    <row r="252" s="2" customFormat="1">
      <c r="A252" s="35"/>
      <c r="B252" s="36"/>
      <c r="C252" s="37"/>
      <c r="D252" s="230" t="s">
        <v>143</v>
      </c>
      <c r="E252" s="37"/>
      <c r="F252" s="231" t="s">
        <v>821</v>
      </c>
      <c r="G252" s="37"/>
      <c r="H252" s="37"/>
      <c r="I252" s="232"/>
      <c r="J252" s="37"/>
      <c r="K252" s="37"/>
      <c r="L252" s="41"/>
      <c r="M252" s="233"/>
      <c r="N252" s="234"/>
      <c r="O252" s="88"/>
      <c r="P252" s="88"/>
      <c r="Q252" s="88"/>
      <c r="R252" s="88"/>
      <c r="S252" s="88"/>
      <c r="T252" s="89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4" t="s">
        <v>143</v>
      </c>
      <c r="AU252" s="14" t="s">
        <v>83</v>
      </c>
    </row>
    <row r="253" s="12" customFormat="1" ht="25.92" customHeight="1">
      <c r="A253" s="12"/>
      <c r="B253" s="200"/>
      <c r="C253" s="201"/>
      <c r="D253" s="202" t="s">
        <v>73</v>
      </c>
      <c r="E253" s="203" t="s">
        <v>292</v>
      </c>
      <c r="F253" s="203" t="s">
        <v>293</v>
      </c>
      <c r="G253" s="201"/>
      <c r="H253" s="201"/>
      <c r="I253" s="204"/>
      <c r="J253" s="205">
        <f>BK253</f>
        <v>0</v>
      </c>
      <c r="K253" s="201"/>
      <c r="L253" s="206"/>
      <c r="M253" s="207"/>
      <c r="N253" s="208"/>
      <c r="O253" s="208"/>
      <c r="P253" s="209">
        <f>P254</f>
        <v>0</v>
      </c>
      <c r="Q253" s="208"/>
      <c r="R253" s="209">
        <f>R254</f>
        <v>0</v>
      </c>
      <c r="S253" s="208"/>
      <c r="T253" s="210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1" t="s">
        <v>161</v>
      </c>
      <c r="AT253" s="212" t="s">
        <v>73</v>
      </c>
      <c r="AU253" s="212" t="s">
        <v>74</v>
      </c>
      <c r="AY253" s="211" t="s">
        <v>134</v>
      </c>
      <c r="BK253" s="213">
        <f>BK254</f>
        <v>0</v>
      </c>
    </row>
    <row r="254" s="12" customFormat="1" ht="22.8" customHeight="1">
      <c r="A254" s="12"/>
      <c r="B254" s="200"/>
      <c r="C254" s="201"/>
      <c r="D254" s="202" t="s">
        <v>73</v>
      </c>
      <c r="E254" s="214" t="s">
        <v>294</v>
      </c>
      <c r="F254" s="214" t="s">
        <v>295</v>
      </c>
      <c r="G254" s="201"/>
      <c r="H254" s="201"/>
      <c r="I254" s="204"/>
      <c r="J254" s="215">
        <f>BK254</f>
        <v>0</v>
      </c>
      <c r="K254" s="201"/>
      <c r="L254" s="206"/>
      <c r="M254" s="207"/>
      <c r="N254" s="208"/>
      <c r="O254" s="208"/>
      <c r="P254" s="209">
        <f>SUM(P255:P256)</f>
        <v>0</v>
      </c>
      <c r="Q254" s="208"/>
      <c r="R254" s="209">
        <f>SUM(R255:R256)</f>
        <v>0</v>
      </c>
      <c r="S254" s="208"/>
      <c r="T254" s="210">
        <f>SUM(T255:T256)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1" t="s">
        <v>161</v>
      </c>
      <c r="AT254" s="212" t="s">
        <v>73</v>
      </c>
      <c r="AU254" s="212" t="s">
        <v>8</v>
      </c>
      <c r="AY254" s="211" t="s">
        <v>134</v>
      </c>
      <c r="BK254" s="213">
        <f>SUM(BK255:BK256)</f>
        <v>0</v>
      </c>
    </row>
    <row r="255" s="2" customFormat="1" ht="16.5" customHeight="1">
      <c r="A255" s="35"/>
      <c r="B255" s="36"/>
      <c r="C255" s="216" t="s">
        <v>822</v>
      </c>
      <c r="D255" s="216" t="s">
        <v>137</v>
      </c>
      <c r="E255" s="217" t="s">
        <v>296</v>
      </c>
      <c r="F255" s="218" t="s">
        <v>297</v>
      </c>
      <c r="G255" s="219" t="s">
        <v>257</v>
      </c>
      <c r="H255" s="220">
        <v>1</v>
      </c>
      <c r="I255" s="221"/>
      <c r="J255" s="222">
        <f>ROUND(I255*H255,0)</f>
        <v>0</v>
      </c>
      <c r="K255" s="223"/>
      <c r="L255" s="41"/>
      <c r="M255" s="224" t="s">
        <v>1</v>
      </c>
      <c r="N255" s="225" t="s">
        <v>39</v>
      </c>
      <c r="O255" s="88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8" t="s">
        <v>298</v>
      </c>
      <c r="AT255" s="228" t="s">
        <v>137</v>
      </c>
      <c r="AU255" s="228" t="s">
        <v>83</v>
      </c>
      <c r="AY255" s="14" t="s">
        <v>134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4" t="s">
        <v>8</v>
      </c>
      <c r="BK255" s="229">
        <f>ROUND(I255*H255,0)</f>
        <v>0</v>
      </c>
      <c r="BL255" s="14" t="s">
        <v>298</v>
      </c>
      <c r="BM255" s="228" t="s">
        <v>823</v>
      </c>
    </row>
    <row r="256" s="2" customFormat="1">
      <c r="A256" s="35"/>
      <c r="B256" s="36"/>
      <c r="C256" s="37"/>
      <c r="D256" s="230" t="s">
        <v>143</v>
      </c>
      <c r="E256" s="37"/>
      <c r="F256" s="231" t="s">
        <v>300</v>
      </c>
      <c r="G256" s="37"/>
      <c r="H256" s="37"/>
      <c r="I256" s="232"/>
      <c r="J256" s="37"/>
      <c r="K256" s="37"/>
      <c r="L256" s="41"/>
      <c r="M256" s="246"/>
      <c r="N256" s="247"/>
      <c r="O256" s="248"/>
      <c r="P256" s="248"/>
      <c r="Q256" s="248"/>
      <c r="R256" s="248"/>
      <c r="S256" s="248"/>
      <c r="T256" s="249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4" t="s">
        <v>143</v>
      </c>
      <c r="AU256" s="14" t="s">
        <v>83</v>
      </c>
    </row>
    <row r="257" s="2" customFormat="1" ht="6.96" customHeight="1">
      <c r="A257" s="35"/>
      <c r="B257" s="63"/>
      <c r="C257" s="64"/>
      <c r="D257" s="64"/>
      <c r="E257" s="64"/>
      <c r="F257" s="64"/>
      <c r="G257" s="64"/>
      <c r="H257" s="64"/>
      <c r="I257" s="64"/>
      <c r="J257" s="64"/>
      <c r="K257" s="64"/>
      <c r="L257" s="41"/>
      <c r="M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</row>
  </sheetData>
  <sheetProtection sheet="1" autoFilter="0" formatColumns="0" formatRows="0" objects="1" scenarios="1" spinCount="100000" saltValue="Qa/42yAP6gT5oZA3hNtLptNnmPWMhqRysYVoCmsixHTRn7RY2/j+iIai1TficbBRd11EE650J42s4M/w43xWoQ==" hashValue="ZpHj10MGP8V4YRNYnnpaLkQxs8rwrKzaHFS1IojmHpaba9oplM1hP5HjqBM3Q/7jZDMQGZrAKyBNJ5CTiCZOYg==" algorithmName="SHA-512" password="C6D5"/>
  <autoFilter ref="C122:K25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105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stavby'!K6</f>
        <v>Odstranění závad z revizí el. - 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824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stavby'!AN8</f>
        <v>23. 3. 2023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26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26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26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ROUND((SUM(BE122:BE176)),  2)</f>
        <v>0</v>
      </c>
      <c r="G33" s="35"/>
      <c r="H33" s="35"/>
      <c r="I33" s="152">
        <v>0.20999999999999999</v>
      </c>
      <c r="J33" s="151">
        <f>ROUND(((SUM(BE122:BE176))*I33),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ROUND((SUM(BF122:BF176)),  2)</f>
        <v>0</v>
      </c>
      <c r="G34" s="35"/>
      <c r="H34" s="35"/>
      <c r="I34" s="152">
        <v>0.14999999999999999</v>
      </c>
      <c r="J34" s="151">
        <f>ROUND(((SUM(BF122:BF176))*I34),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ROUND((SUM(BG122:BG176)),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ROUND((SUM(BH122:BH176)),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ROUND((SUM(BI122:BI176)),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revizí el. - 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23/04/20 - ZUŠ Habrmanova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23. 3. 2023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109</v>
      </c>
      <c r="D94" s="173"/>
      <c r="E94" s="173"/>
      <c r="F94" s="173"/>
      <c r="G94" s="173"/>
      <c r="H94" s="173"/>
      <c r="I94" s="173"/>
      <c r="J94" s="174" t="s">
        <v>110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111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112</v>
      </c>
    </row>
    <row r="97" s="9" customFormat="1" ht="24.96" customHeight="1">
      <c r="A97" s="9"/>
      <c r="B97" s="176"/>
      <c r="C97" s="177"/>
      <c r="D97" s="178" t="s">
        <v>113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114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115</v>
      </c>
      <c r="E99" s="179"/>
      <c r="F99" s="179"/>
      <c r="G99" s="179"/>
      <c r="H99" s="179"/>
      <c r="I99" s="179"/>
      <c r="J99" s="180">
        <f>J155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116</v>
      </c>
      <c r="E100" s="185"/>
      <c r="F100" s="185"/>
      <c r="G100" s="185"/>
      <c r="H100" s="185"/>
      <c r="I100" s="185"/>
      <c r="J100" s="186">
        <f>J156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117</v>
      </c>
      <c r="E101" s="179"/>
      <c r="F101" s="179"/>
      <c r="G101" s="179"/>
      <c r="H101" s="179"/>
      <c r="I101" s="179"/>
      <c r="J101" s="180">
        <f>J173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118</v>
      </c>
      <c r="E102" s="185"/>
      <c r="F102" s="185"/>
      <c r="G102" s="185"/>
      <c r="H102" s="185"/>
      <c r="I102" s="185"/>
      <c r="J102" s="186">
        <f>J174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119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revizí el. - I.etapa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23/04/20 - ZUŠ Habrmanova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21</v>
      </c>
      <c r="D116" s="37"/>
      <c r="E116" s="37"/>
      <c r="F116" s="24" t="str">
        <f>F12</f>
        <v xml:space="preserve"> </v>
      </c>
      <c r="G116" s="37"/>
      <c r="H116" s="37"/>
      <c r="I116" s="29" t="s">
        <v>23</v>
      </c>
      <c r="J116" s="76" t="str">
        <f>IF(J12="","",J12)</f>
        <v>23. 3. 2023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E15</f>
        <v xml:space="preserve"> </v>
      </c>
      <c r="G118" s="37"/>
      <c r="H118" s="37"/>
      <c r="I118" s="29" t="s">
        <v>30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120</v>
      </c>
      <c r="D121" s="191" t="s">
        <v>59</v>
      </c>
      <c r="E121" s="191" t="s">
        <v>55</v>
      </c>
      <c r="F121" s="191" t="s">
        <v>56</v>
      </c>
      <c r="G121" s="191" t="s">
        <v>121</v>
      </c>
      <c r="H121" s="191" t="s">
        <v>122</v>
      </c>
      <c r="I121" s="191" t="s">
        <v>123</v>
      </c>
      <c r="J121" s="192" t="s">
        <v>110</v>
      </c>
      <c r="K121" s="193" t="s">
        <v>124</v>
      </c>
      <c r="L121" s="194"/>
      <c r="M121" s="97" t="s">
        <v>1</v>
      </c>
      <c r="N121" s="98" t="s">
        <v>38</v>
      </c>
      <c r="O121" s="98" t="s">
        <v>125</v>
      </c>
      <c r="P121" s="98" t="s">
        <v>126</v>
      </c>
      <c r="Q121" s="98" t="s">
        <v>127</v>
      </c>
      <c r="R121" s="98" t="s">
        <v>128</v>
      </c>
      <c r="S121" s="98" t="s">
        <v>129</v>
      </c>
      <c r="T121" s="99" t="s">
        <v>130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131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P123+P155+P173</f>
        <v>0</v>
      </c>
      <c r="Q122" s="101"/>
      <c r="R122" s="197">
        <f>R123+R155+R173</f>
        <v>0.0020300000000000001</v>
      </c>
      <c r="S122" s="101"/>
      <c r="T122" s="198">
        <f>T123+T155+T173</f>
        <v>0.022030000000000001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112</v>
      </c>
      <c r="BK122" s="199">
        <f>BK123+BK155+BK173</f>
        <v>0</v>
      </c>
    </row>
    <row r="123" s="12" customFormat="1" ht="25.92" customHeight="1">
      <c r="A123" s="12"/>
      <c r="B123" s="200"/>
      <c r="C123" s="201"/>
      <c r="D123" s="202" t="s">
        <v>73</v>
      </c>
      <c r="E123" s="203" t="s">
        <v>132</v>
      </c>
      <c r="F123" s="203" t="s">
        <v>133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0.0015600000000000002</v>
      </c>
      <c r="S123" s="208"/>
      <c r="T123" s="210">
        <f>T124</f>
        <v>0.022030000000000001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83</v>
      </c>
      <c r="AT123" s="212" t="s">
        <v>73</v>
      </c>
      <c r="AU123" s="212" t="s">
        <v>74</v>
      </c>
      <c r="AY123" s="211" t="s">
        <v>134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73</v>
      </c>
      <c r="E124" s="214" t="s">
        <v>135</v>
      </c>
      <c r="F124" s="214" t="s">
        <v>136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SUM(P125:P154)</f>
        <v>0</v>
      </c>
      <c r="Q124" s="208"/>
      <c r="R124" s="209">
        <f>SUM(R125:R154)</f>
        <v>0.0015600000000000002</v>
      </c>
      <c r="S124" s="208"/>
      <c r="T124" s="210">
        <f>SUM(T125:T154)</f>
        <v>0.022030000000000001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83</v>
      </c>
      <c r="AT124" s="212" t="s">
        <v>73</v>
      </c>
      <c r="AU124" s="212" t="s">
        <v>8</v>
      </c>
      <c r="AY124" s="211" t="s">
        <v>134</v>
      </c>
      <c r="BK124" s="213">
        <f>SUM(BK125:BK154)</f>
        <v>0</v>
      </c>
    </row>
    <row r="125" s="2" customFormat="1" ht="24.15" customHeight="1">
      <c r="A125" s="35"/>
      <c r="B125" s="36"/>
      <c r="C125" s="216" t="s">
        <v>8</v>
      </c>
      <c r="D125" s="216" t="s">
        <v>137</v>
      </c>
      <c r="E125" s="217" t="s">
        <v>825</v>
      </c>
      <c r="F125" s="218" t="s">
        <v>826</v>
      </c>
      <c r="G125" s="219" t="s">
        <v>154</v>
      </c>
      <c r="H125" s="220">
        <v>1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0.014999999999999999</v>
      </c>
      <c r="T125" s="227">
        <f>S125*H125</f>
        <v>0.014999999999999999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141</v>
      </c>
      <c r="AT125" s="228" t="s">
        <v>137</v>
      </c>
      <c r="AU125" s="228" t="s">
        <v>83</v>
      </c>
      <c r="AY125" s="14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141</v>
      </c>
      <c r="BM125" s="228" t="s">
        <v>827</v>
      </c>
    </row>
    <row r="126" s="2" customFormat="1">
      <c r="A126" s="35"/>
      <c r="B126" s="36"/>
      <c r="C126" s="37"/>
      <c r="D126" s="230" t="s">
        <v>143</v>
      </c>
      <c r="E126" s="37"/>
      <c r="F126" s="231" t="s">
        <v>828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143</v>
      </c>
      <c r="AU126" s="14" t="s">
        <v>83</v>
      </c>
    </row>
    <row r="127" s="2" customFormat="1" ht="24.15" customHeight="1">
      <c r="A127" s="35"/>
      <c r="B127" s="36"/>
      <c r="C127" s="216" t="s">
        <v>83</v>
      </c>
      <c r="D127" s="216" t="s">
        <v>137</v>
      </c>
      <c r="E127" s="217" t="s">
        <v>829</v>
      </c>
      <c r="F127" s="218" t="s">
        <v>830</v>
      </c>
      <c r="G127" s="219" t="s">
        <v>154</v>
      </c>
      <c r="H127" s="220">
        <v>2</v>
      </c>
      <c r="I127" s="221"/>
      <c r="J127" s="222">
        <f>ROUND(I127*H127,0)</f>
        <v>0</v>
      </c>
      <c r="K127" s="223"/>
      <c r="L127" s="41"/>
      <c r="M127" s="224" t="s">
        <v>1</v>
      </c>
      <c r="N127" s="225" t="s">
        <v>39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141</v>
      </c>
      <c r="AT127" s="228" t="s">
        <v>137</v>
      </c>
      <c r="AU127" s="228" t="s">
        <v>83</v>
      </c>
      <c r="AY127" s="14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141</v>
      </c>
      <c r="BM127" s="228" t="s">
        <v>831</v>
      </c>
    </row>
    <row r="128" s="2" customFormat="1">
      <c r="A128" s="35"/>
      <c r="B128" s="36"/>
      <c r="C128" s="37"/>
      <c r="D128" s="230" t="s">
        <v>143</v>
      </c>
      <c r="E128" s="37"/>
      <c r="F128" s="231" t="s">
        <v>832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143</v>
      </c>
      <c r="AU128" s="14" t="s">
        <v>83</v>
      </c>
    </row>
    <row r="129" s="2" customFormat="1" ht="24.15" customHeight="1">
      <c r="A129" s="35"/>
      <c r="B129" s="36"/>
      <c r="C129" s="235" t="s">
        <v>151</v>
      </c>
      <c r="D129" s="235" t="s">
        <v>145</v>
      </c>
      <c r="E129" s="236" t="s">
        <v>833</v>
      </c>
      <c r="F129" s="237" t="s">
        <v>834</v>
      </c>
      <c r="G129" s="238" t="s">
        <v>154</v>
      </c>
      <c r="H129" s="239">
        <v>1</v>
      </c>
      <c r="I129" s="240"/>
      <c r="J129" s="241">
        <f>ROUND(I129*H129,0)</f>
        <v>0</v>
      </c>
      <c r="K129" s="242"/>
      <c r="L129" s="243"/>
      <c r="M129" s="244" t="s">
        <v>1</v>
      </c>
      <c r="N129" s="24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148</v>
      </c>
      <c r="AT129" s="228" t="s">
        <v>145</v>
      </c>
      <c r="AU129" s="228" t="s">
        <v>83</v>
      </c>
      <c r="AY129" s="14" t="s">
        <v>134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141</v>
      </c>
      <c r="BM129" s="228" t="s">
        <v>835</v>
      </c>
    </row>
    <row r="130" s="2" customFormat="1">
      <c r="A130" s="35"/>
      <c r="B130" s="36"/>
      <c r="C130" s="37"/>
      <c r="D130" s="230" t="s">
        <v>143</v>
      </c>
      <c r="E130" s="37"/>
      <c r="F130" s="231" t="s">
        <v>836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143</v>
      </c>
      <c r="AU130" s="14" t="s">
        <v>83</v>
      </c>
    </row>
    <row r="131" s="2" customFormat="1" ht="16.5" customHeight="1">
      <c r="A131" s="35"/>
      <c r="B131" s="36"/>
      <c r="C131" s="235" t="s">
        <v>157</v>
      </c>
      <c r="D131" s="235" t="s">
        <v>145</v>
      </c>
      <c r="E131" s="236" t="s">
        <v>837</v>
      </c>
      <c r="F131" s="237" t="s">
        <v>838</v>
      </c>
      <c r="G131" s="238" t="s">
        <v>154</v>
      </c>
      <c r="H131" s="239">
        <v>1</v>
      </c>
      <c r="I131" s="240"/>
      <c r="J131" s="241">
        <f>ROUND(I131*H131,0)</f>
        <v>0</v>
      </c>
      <c r="K131" s="242"/>
      <c r="L131" s="243"/>
      <c r="M131" s="244" t="s">
        <v>1</v>
      </c>
      <c r="N131" s="245" t="s">
        <v>39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148</v>
      </c>
      <c r="AT131" s="228" t="s">
        <v>145</v>
      </c>
      <c r="AU131" s="228" t="s">
        <v>83</v>
      </c>
      <c r="AY131" s="14" t="s">
        <v>134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</v>
      </c>
      <c r="BK131" s="229">
        <f>ROUND(I131*H131,0)</f>
        <v>0</v>
      </c>
      <c r="BL131" s="14" t="s">
        <v>141</v>
      </c>
      <c r="BM131" s="228" t="s">
        <v>839</v>
      </c>
    </row>
    <row r="132" s="2" customFormat="1">
      <c r="A132" s="35"/>
      <c r="B132" s="36"/>
      <c r="C132" s="37"/>
      <c r="D132" s="230" t="s">
        <v>143</v>
      </c>
      <c r="E132" s="37"/>
      <c r="F132" s="231" t="s">
        <v>828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143</v>
      </c>
      <c r="AU132" s="14" t="s">
        <v>83</v>
      </c>
    </row>
    <row r="133" s="2" customFormat="1" ht="24.15" customHeight="1">
      <c r="A133" s="35"/>
      <c r="B133" s="36"/>
      <c r="C133" s="216" t="s">
        <v>161</v>
      </c>
      <c r="D133" s="216" t="s">
        <v>137</v>
      </c>
      <c r="E133" s="217" t="s">
        <v>204</v>
      </c>
      <c r="F133" s="218" t="s">
        <v>205</v>
      </c>
      <c r="G133" s="219" t="s">
        <v>154</v>
      </c>
      <c r="H133" s="220">
        <v>1</v>
      </c>
      <c r="I133" s="221"/>
      <c r="J133" s="222">
        <f>ROUND(I133*H133,0)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141</v>
      </c>
      <c r="AT133" s="228" t="s">
        <v>137</v>
      </c>
      <c r="AU133" s="228" t="s">
        <v>83</v>
      </c>
      <c r="AY133" s="14" t="s">
        <v>134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</v>
      </c>
      <c r="BK133" s="229">
        <f>ROUND(I133*H133,0)</f>
        <v>0</v>
      </c>
      <c r="BL133" s="14" t="s">
        <v>141</v>
      </c>
      <c r="BM133" s="228" t="s">
        <v>840</v>
      </c>
    </row>
    <row r="134" s="2" customFormat="1">
      <c r="A134" s="35"/>
      <c r="B134" s="36"/>
      <c r="C134" s="37"/>
      <c r="D134" s="230" t="s">
        <v>143</v>
      </c>
      <c r="E134" s="37"/>
      <c r="F134" s="231" t="s">
        <v>841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143</v>
      </c>
      <c r="AU134" s="14" t="s">
        <v>83</v>
      </c>
    </row>
    <row r="135" s="2" customFormat="1" ht="37.8" customHeight="1">
      <c r="A135" s="35"/>
      <c r="B135" s="36"/>
      <c r="C135" s="216" t="s">
        <v>166</v>
      </c>
      <c r="D135" s="216" t="s">
        <v>137</v>
      </c>
      <c r="E135" s="217" t="s">
        <v>211</v>
      </c>
      <c r="F135" s="218" t="s">
        <v>212</v>
      </c>
      <c r="G135" s="219" t="s">
        <v>154</v>
      </c>
      <c r="H135" s="220">
        <v>1</v>
      </c>
      <c r="I135" s="221"/>
      <c r="J135" s="222">
        <f>ROUND(I135*H135,0)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141</v>
      </c>
      <c r="AT135" s="228" t="s">
        <v>137</v>
      </c>
      <c r="AU135" s="228" t="s">
        <v>83</v>
      </c>
      <c r="AY135" s="14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141</v>
      </c>
      <c r="BM135" s="228" t="s">
        <v>842</v>
      </c>
    </row>
    <row r="136" s="2" customFormat="1">
      <c r="A136" s="35"/>
      <c r="B136" s="36"/>
      <c r="C136" s="37"/>
      <c r="D136" s="230" t="s">
        <v>143</v>
      </c>
      <c r="E136" s="37"/>
      <c r="F136" s="231" t="s">
        <v>841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143</v>
      </c>
      <c r="AU136" s="14" t="s">
        <v>83</v>
      </c>
    </row>
    <row r="137" s="2" customFormat="1" ht="24.15" customHeight="1">
      <c r="A137" s="35"/>
      <c r="B137" s="36"/>
      <c r="C137" s="216" t="s">
        <v>170</v>
      </c>
      <c r="D137" s="216" t="s">
        <v>137</v>
      </c>
      <c r="E137" s="217" t="s">
        <v>704</v>
      </c>
      <c r="F137" s="218" t="s">
        <v>705</v>
      </c>
      <c r="G137" s="219" t="s">
        <v>154</v>
      </c>
      <c r="H137" s="220">
        <v>18</v>
      </c>
      <c r="I137" s="221"/>
      <c r="J137" s="222">
        <f>ROUND(I137*H137,0)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141</v>
      </c>
      <c r="AT137" s="228" t="s">
        <v>137</v>
      </c>
      <c r="AU137" s="228" t="s">
        <v>83</v>
      </c>
      <c r="AY137" s="14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</v>
      </c>
      <c r="BK137" s="229">
        <f>ROUND(I137*H137,0)</f>
        <v>0</v>
      </c>
      <c r="BL137" s="14" t="s">
        <v>141</v>
      </c>
      <c r="BM137" s="228" t="s">
        <v>843</v>
      </c>
    </row>
    <row r="138" s="2" customFormat="1">
      <c r="A138" s="35"/>
      <c r="B138" s="36"/>
      <c r="C138" s="37"/>
      <c r="D138" s="230" t="s">
        <v>143</v>
      </c>
      <c r="E138" s="37"/>
      <c r="F138" s="231" t="s">
        <v>844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143</v>
      </c>
      <c r="AU138" s="14" t="s">
        <v>83</v>
      </c>
    </row>
    <row r="139" s="2" customFormat="1" ht="24.15" customHeight="1">
      <c r="A139" s="35"/>
      <c r="B139" s="36"/>
      <c r="C139" s="235" t="s">
        <v>175</v>
      </c>
      <c r="D139" s="235" t="s">
        <v>145</v>
      </c>
      <c r="E139" s="236" t="s">
        <v>845</v>
      </c>
      <c r="F139" s="237" t="s">
        <v>846</v>
      </c>
      <c r="G139" s="238" t="s">
        <v>154</v>
      </c>
      <c r="H139" s="239">
        <v>3</v>
      </c>
      <c r="I139" s="240"/>
      <c r="J139" s="241">
        <f>ROUND(I139*H139,0)</f>
        <v>0</v>
      </c>
      <c r="K139" s="242"/>
      <c r="L139" s="243"/>
      <c r="M139" s="244" t="s">
        <v>1</v>
      </c>
      <c r="N139" s="245" t="s">
        <v>39</v>
      </c>
      <c r="O139" s="88"/>
      <c r="P139" s="226">
        <f>O139*H139</f>
        <v>0</v>
      </c>
      <c r="Q139" s="226">
        <v>0.00040000000000000002</v>
      </c>
      <c r="R139" s="226">
        <f>Q139*H139</f>
        <v>0.0012000000000000001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148</v>
      </c>
      <c r="AT139" s="228" t="s">
        <v>145</v>
      </c>
      <c r="AU139" s="228" t="s">
        <v>83</v>
      </c>
      <c r="AY139" s="14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</v>
      </c>
      <c r="BK139" s="229">
        <f>ROUND(I139*H139,0)</f>
        <v>0</v>
      </c>
      <c r="BL139" s="14" t="s">
        <v>141</v>
      </c>
      <c r="BM139" s="228" t="s">
        <v>847</v>
      </c>
    </row>
    <row r="140" s="2" customFormat="1">
      <c r="A140" s="35"/>
      <c r="B140" s="36"/>
      <c r="C140" s="37"/>
      <c r="D140" s="230" t="s">
        <v>143</v>
      </c>
      <c r="E140" s="37"/>
      <c r="F140" s="231" t="s">
        <v>639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143</v>
      </c>
      <c r="AU140" s="14" t="s">
        <v>83</v>
      </c>
    </row>
    <row r="141" s="2" customFormat="1" ht="24.15" customHeight="1">
      <c r="A141" s="35"/>
      <c r="B141" s="36"/>
      <c r="C141" s="216" t="s">
        <v>180</v>
      </c>
      <c r="D141" s="216" t="s">
        <v>137</v>
      </c>
      <c r="E141" s="217" t="s">
        <v>325</v>
      </c>
      <c r="F141" s="218" t="s">
        <v>326</v>
      </c>
      <c r="G141" s="219" t="s">
        <v>154</v>
      </c>
      <c r="H141" s="220">
        <v>1</v>
      </c>
      <c r="I141" s="221"/>
      <c r="J141" s="222">
        <f>ROUND(I141*H141,0)</f>
        <v>0</v>
      </c>
      <c r="K141" s="223"/>
      <c r="L141" s="41"/>
      <c r="M141" s="224" t="s">
        <v>1</v>
      </c>
      <c r="N141" s="225" t="s">
        <v>39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141</v>
      </c>
      <c r="AT141" s="228" t="s">
        <v>137</v>
      </c>
      <c r="AU141" s="228" t="s">
        <v>83</v>
      </c>
      <c r="AY141" s="14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</v>
      </c>
      <c r="BK141" s="229">
        <f>ROUND(I141*H141,0)</f>
        <v>0</v>
      </c>
      <c r="BL141" s="14" t="s">
        <v>141</v>
      </c>
      <c r="BM141" s="228" t="s">
        <v>848</v>
      </c>
    </row>
    <row r="142" s="2" customFormat="1">
      <c r="A142" s="35"/>
      <c r="B142" s="36"/>
      <c r="C142" s="37"/>
      <c r="D142" s="230" t="s">
        <v>143</v>
      </c>
      <c r="E142" s="37"/>
      <c r="F142" s="231" t="s">
        <v>849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143</v>
      </c>
      <c r="AU142" s="14" t="s">
        <v>83</v>
      </c>
    </row>
    <row r="143" s="2" customFormat="1" ht="24.15" customHeight="1">
      <c r="A143" s="35"/>
      <c r="B143" s="36"/>
      <c r="C143" s="216" t="s">
        <v>185</v>
      </c>
      <c r="D143" s="216" t="s">
        <v>137</v>
      </c>
      <c r="E143" s="217" t="s">
        <v>723</v>
      </c>
      <c r="F143" s="218" t="s">
        <v>724</v>
      </c>
      <c r="G143" s="219" t="s">
        <v>154</v>
      </c>
      <c r="H143" s="220">
        <v>1</v>
      </c>
      <c r="I143" s="221"/>
      <c r="J143" s="222">
        <f>ROUND(I143*H143,0)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141</v>
      </c>
      <c r="AT143" s="228" t="s">
        <v>137</v>
      </c>
      <c r="AU143" s="228" t="s">
        <v>83</v>
      </c>
      <c r="AY143" s="14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</v>
      </c>
      <c r="BK143" s="229">
        <f>ROUND(I143*H143,0)</f>
        <v>0</v>
      </c>
      <c r="BL143" s="14" t="s">
        <v>141</v>
      </c>
      <c r="BM143" s="228" t="s">
        <v>850</v>
      </c>
    </row>
    <row r="144" s="2" customFormat="1">
      <c r="A144" s="35"/>
      <c r="B144" s="36"/>
      <c r="C144" s="37"/>
      <c r="D144" s="230" t="s">
        <v>143</v>
      </c>
      <c r="E144" s="37"/>
      <c r="F144" s="231" t="s">
        <v>828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143</v>
      </c>
      <c r="AU144" s="14" t="s">
        <v>83</v>
      </c>
    </row>
    <row r="145" s="2" customFormat="1" ht="21.75" customHeight="1">
      <c r="A145" s="35"/>
      <c r="B145" s="36"/>
      <c r="C145" s="216" t="s">
        <v>189</v>
      </c>
      <c r="D145" s="216" t="s">
        <v>137</v>
      </c>
      <c r="E145" s="217" t="s">
        <v>726</v>
      </c>
      <c r="F145" s="218" t="s">
        <v>727</v>
      </c>
      <c r="G145" s="219" t="s">
        <v>154</v>
      </c>
      <c r="H145" s="220">
        <v>15</v>
      </c>
      <c r="I145" s="221"/>
      <c r="J145" s="222">
        <f>ROUND(I145*H145,0)</f>
        <v>0</v>
      </c>
      <c r="K145" s="223"/>
      <c r="L145" s="41"/>
      <c r="M145" s="224" t="s">
        <v>1</v>
      </c>
      <c r="N145" s="225" t="s">
        <v>39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0.00040000000000000002</v>
      </c>
      <c r="T145" s="227">
        <f>S145*H145</f>
        <v>0.0060000000000000001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141</v>
      </c>
      <c r="AT145" s="228" t="s">
        <v>137</v>
      </c>
      <c r="AU145" s="228" t="s">
        <v>83</v>
      </c>
      <c r="AY145" s="14" t="s">
        <v>134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</v>
      </c>
      <c r="BK145" s="229">
        <f>ROUND(I145*H145,0)</f>
        <v>0</v>
      </c>
      <c r="BL145" s="14" t="s">
        <v>141</v>
      </c>
      <c r="BM145" s="228" t="s">
        <v>851</v>
      </c>
    </row>
    <row r="146" s="2" customFormat="1">
      <c r="A146" s="35"/>
      <c r="B146" s="36"/>
      <c r="C146" s="37"/>
      <c r="D146" s="230" t="s">
        <v>143</v>
      </c>
      <c r="E146" s="37"/>
      <c r="F146" s="231" t="s">
        <v>852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143</v>
      </c>
      <c r="AU146" s="14" t="s">
        <v>83</v>
      </c>
    </row>
    <row r="147" s="2" customFormat="1" ht="16.5" customHeight="1">
      <c r="A147" s="35"/>
      <c r="B147" s="36"/>
      <c r="C147" s="216" t="s">
        <v>193</v>
      </c>
      <c r="D147" s="216" t="s">
        <v>137</v>
      </c>
      <c r="E147" s="217" t="s">
        <v>332</v>
      </c>
      <c r="F147" s="218" t="s">
        <v>333</v>
      </c>
      <c r="G147" s="219" t="s">
        <v>154</v>
      </c>
      <c r="H147" s="220">
        <v>1</v>
      </c>
      <c r="I147" s="221"/>
      <c r="J147" s="222">
        <f>ROUND(I147*H147,0)</f>
        <v>0</v>
      </c>
      <c r="K147" s="223"/>
      <c r="L147" s="41"/>
      <c r="M147" s="224" t="s">
        <v>1</v>
      </c>
      <c r="N147" s="225" t="s">
        <v>39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0.0010300000000000001</v>
      </c>
      <c r="T147" s="227">
        <f>S147*H147</f>
        <v>0.0010300000000000001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141</v>
      </c>
      <c r="AT147" s="228" t="s">
        <v>137</v>
      </c>
      <c r="AU147" s="228" t="s">
        <v>83</v>
      </c>
      <c r="AY147" s="14" t="s">
        <v>134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</v>
      </c>
      <c r="BK147" s="229">
        <f>ROUND(I147*H147,0)</f>
        <v>0</v>
      </c>
      <c r="BL147" s="14" t="s">
        <v>141</v>
      </c>
      <c r="BM147" s="228" t="s">
        <v>853</v>
      </c>
    </row>
    <row r="148" s="2" customFormat="1">
      <c r="A148" s="35"/>
      <c r="B148" s="36"/>
      <c r="C148" s="37"/>
      <c r="D148" s="230" t="s">
        <v>143</v>
      </c>
      <c r="E148" s="37"/>
      <c r="F148" s="231" t="s">
        <v>828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143</v>
      </c>
      <c r="AU148" s="14" t="s">
        <v>83</v>
      </c>
    </row>
    <row r="149" s="2" customFormat="1" ht="24.15" customHeight="1">
      <c r="A149" s="35"/>
      <c r="B149" s="36"/>
      <c r="C149" s="216" t="s">
        <v>198</v>
      </c>
      <c r="D149" s="216" t="s">
        <v>137</v>
      </c>
      <c r="E149" s="217" t="s">
        <v>342</v>
      </c>
      <c r="F149" s="218" t="s">
        <v>343</v>
      </c>
      <c r="G149" s="219" t="s">
        <v>154</v>
      </c>
      <c r="H149" s="220">
        <v>3</v>
      </c>
      <c r="I149" s="221"/>
      <c r="J149" s="222">
        <f>ROUND(I149*H149,0)</f>
        <v>0</v>
      </c>
      <c r="K149" s="223"/>
      <c r="L149" s="41"/>
      <c r="M149" s="224" t="s">
        <v>1</v>
      </c>
      <c r="N149" s="225" t="s">
        <v>39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141</v>
      </c>
      <c r="AT149" s="228" t="s">
        <v>137</v>
      </c>
      <c r="AU149" s="228" t="s">
        <v>83</v>
      </c>
      <c r="AY149" s="14" t="s">
        <v>134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</v>
      </c>
      <c r="BK149" s="229">
        <f>ROUND(I149*H149,0)</f>
        <v>0</v>
      </c>
      <c r="BL149" s="14" t="s">
        <v>141</v>
      </c>
      <c r="BM149" s="228" t="s">
        <v>854</v>
      </c>
    </row>
    <row r="150" s="2" customFormat="1">
      <c r="A150" s="35"/>
      <c r="B150" s="36"/>
      <c r="C150" s="37"/>
      <c r="D150" s="230" t="s">
        <v>143</v>
      </c>
      <c r="E150" s="37"/>
      <c r="F150" s="231" t="s">
        <v>855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143</v>
      </c>
      <c r="AU150" s="14" t="s">
        <v>83</v>
      </c>
    </row>
    <row r="151" s="2" customFormat="1" ht="24.15" customHeight="1">
      <c r="A151" s="35"/>
      <c r="B151" s="36"/>
      <c r="C151" s="216" t="s">
        <v>203</v>
      </c>
      <c r="D151" s="216" t="s">
        <v>137</v>
      </c>
      <c r="E151" s="217" t="s">
        <v>216</v>
      </c>
      <c r="F151" s="218" t="s">
        <v>217</v>
      </c>
      <c r="G151" s="219" t="s">
        <v>154</v>
      </c>
      <c r="H151" s="220">
        <v>2</v>
      </c>
      <c r="I151" s="221"/>
      <c r="J151" s="222">
        <f>ROUND(I151*H151,0)</f>
        <v>0</v>
      </c>
      <c r="K151" s="223"/>
      <c r="L151" s="41"/>
      <c r="M151" s="224" t="s">
        <v>1</v>
      </c>
      <c r="N151" s="225" t="s">
        <v>39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218</v>
      </c>
      <c r="AT151" s="228" t="s">
        <v>137</v>
      </c>
      <c r="AU151" s="228" t="s">
        <v>83</v>
      </c>
      <c r="AY151" s="14" t="s">
        <v>134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</v>
      </c>
      <c r="BK151" s="229">
        <f>ROUND(I151*H151,0)</f>
        <v>0</v>
      </c>
      <c r="BL151" s="14" t="s">
        <v>218</v>
      </c>
      <c r="BM151" s="228" t="s">
        <v>856</v>
      </c>
    </row>
    <row r="152" s="2" customFormat="1">
      <c r="A152" s="35"/>
      <c r="B152" s="36"/>
      <c r="C152" s="37"/>
      <c r="D152" s="230" t="s">
        <v>143</v>
      </c>
      <c r="E152" s="37"/>
      <c r="F152" s="231" t="s">
        <v>857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143</v>
      </c>
      <c r="AU152" s="14" t="s">
        <v>83</v>
      </c>
    </row>
    <row r="153" s="2" customFormat="1" ht="16.5" customHeight="1">
      <c r="A153" s="35"/>
      <c r="B153" s="36"/>
      <c r="C153" s="235" t="s">
        <v>9</v>
      </c>
      <c r="D153" s="235" t="s">
        <v>145</v>
      </c>
      <c r="E153" s="236" t="s">
        <v>222</v>
      </c>
      <c r="F153" s="237" t="s">
        <v>223</v>
      </c>
      <c r="G153" s="238" t="s">
        <v>154</v>
      </c>
      <c r="H153" s="239">
        <v>2</v>
      </c>
      <c r="I153" s="240"/>
      <c r="J153" s="241">
        <f>ROUND(I153*H153,0)</f>
        <v>0</v>
      </c>
      <c r="K153" s="242"/>
      <c r="L153" s="243"/>
      <c r="M153" s="244" t="s">
        <v>1</v>
      </c>
      <c r="N153" s="245" t="s">
        <v>39</v>
      </c>
      <c r="O153" s="88"/>
      <c r="P153" s="226">
        <f>O153*H153</f>
        <v>0</v>
      </c>
      <c r="Q153" s="226">
        <v>0.00018000000000000001</v>
      </c>
      <c r="R153" s="226">
        <f>Q153*H153</f>
        <v>0.00036000000000000002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224</v>
      </c>
      <c r="AT153" s="228" t="s">
        <v>145</v>
      </c>
      <c r="AU153" s="228" t="s">
        <v>83</v>
      </c>
      <c r="AY153" s="14" t="s">
        <v>134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</v>
      </c>
      <c r="BK153" s="229">
        <f>ROUND(I153*H153,0)</f>
        <v>0</v>
      </c>
      <c r="BL153" s="14" t="s">
        <v>218</v>
      </c>
      <c r="BM153" s="228" t="s">
        <v>858</v>
      </c>
    </row>
    <row r="154" s="2" customFormat="1">
      <c r="A154" s="35"/>
      <c r="B154" s="36"/>
      <c r="C154" s="37"/>
      <c r="D154" s="230" t="s">
        <v>143</v>
      </c>
      <c r="E154" s="37"/>
      <c r="F154" s="231" t="s">
        <v>859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143</v>
      </c>
      <c r="AU154" s="14" t="s">
        <v>83</v>
      </c>
    </row>
    <row r="155" s="12" customFormat="1" ht="25.92" customHeight="1">
      <c r="A155" s="12"/>
      <c r="B155" s="200"/>
      <c r="C155" s="201"/>
      <c r="D155" s="202" t="s">
        <v>73</v>
      </c>
      <c r="E155" s="203" t="s">
        <v>145</v>
      </c>
      <c r="F155" s="203" t="s">
        <v>227</v>
      </c>
      <c r="G155" s="201"/>
      <c r="H155" s="201"/>
      <c r="I155" s="204"/>
      <c r="J155" s="205">
        <f>BK155</f>
        <v>0</v>
      </c>
      <c r="K155" s="201"/>
      <c r="L155" s="206"/>
      <c r="M155" s="207"/>
      <c r="N155" s="208"/>
      <c r="O155" s="208"/>
      <c r="P155" s="209">
        <f>P156</f>
        <v>0</v>
      </c>
      <c r="Q155" s="208"/>
      <c r="R155" s="209">
        <f>R156</f>
        <v>0.00046999999999999999</v>
      </c>
      <c r="S155" s="208"/>
      <c r="T155" s="210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1" t="s">
        <v>151</v>
      </c>
      <c r="AT155" s="212" t="s">
        <v>73</v>
      </c>
      <c r="AU155" s="212" t="s">
        <v>74</v>
      </c>
      <c r="AY155" s="211" t="s">
        <v>134</v>
      </c>
      <c r="BK155" s="213">
        <f>BK156</f>
        <v>0</v>
      </c>
    </row>
    <row r="156" s="12" customFormat="1" ht="22.8" customHeight="1">
      <c r="A156" s="12"/>
      <c r="B156" s="200"/>
      <c r="C156" s="201"/>
      <c r="D156" s="202" t="s">
        <v>73</v>
      </c>
      <c r="E156" s="214" t="s">
        <v>228</v>
      </c>
      <c r="F156" s="214" t="s">
        <v>229</v>
      </c>
      <c r="G156" s="201"/>
      <c r="H156" s="201"/>
      <c r="I156" s="204"/>
      <c r="J156" s="215">
        <f>BK156</f>
        <v>0</v>
      </c>
      <c r="K156" s="201"/>
      <c r="L156" s="206"/>
      <c r="M156" s="207"/>
      <c r="N156" s="208"/>
      <c r="O156" s="208"/>
      <c r="P156" s="209">
        <f>SUM(P157:P172)</f>
        <v>0</v>
      </c>
      <c r="Q156" s="208"/>
      <c r="R156" s="209">
        <f>SUM(R157:R172)</f>
        <v>0.00046999999999999999</v>
      </c>
      <c r="S156" s="208"/>
      <c r="T156" s="210">
        <f>SUM(T157:T172)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1" t="s">
        <v>151</v>
      </c>
      <c r="AT156" s="212" t="s">
        <v>73</v>
      </c>
      <c r="AU156" s="212" t="s">
        <v>8</v>
      </c>
      <c r="AY156" s="211" t="s">
        <v>134</v>
      </c>
      <c r="BK156" s="213">
        <f>SUM(BK157:BK172)</f>
        <v>0</v>
      </c>
    </row>
    <row r="157" s="2" customFormat="1" ht="16.5" customHeight="1">
      <c r="A157" s="35"/>
      <c r="B157" s="36"/>
      <c r="C157" s="216" t="s">
        <v>141</v>
      </c>
      <c r="D157" s="216" t="s">
        <v>137</v>
      </c>
      <c r="E157" s="217" t="s">
        <v>365</v>
      </c>
      <c r="F157" s="218" t="s">
        <v>366</v>
      </c>
      <c r="G157" s="219" t="s">
        <v>154</v>
      </c>
      <c r="H157" s="220">
        <v>1</v>
      </c>
      <c r="I157" s="221"/>
      <c r="J157" s="222">
        <f>ROUND(I157*H157,0)</f>
        <v>0</v>
      </c>
      <c r="K157" s="223"/>
      <c r="L157" s="41"/>
      <c r="M157" s="224" t="s">
        <v>1</v>
      </c>
      <c r="N157" s="225" t="s">
        <v>39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218</v>
      </c>
      <c r="AT157" s="228" t="s">
        <v>137</v>
      </c>
      <c r="AU157" s="228" t="s">
        <v>83</v>
      </c>
      <c r="AY157" s="14" t="s">
        <v>134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</v>
      </c>
      <c r="BK157" s="229">
        <f>ROUND(I157*H157,0)</f>
        <v>0</v>
      </c>
      <c r="BL157" s="14" t="s">
        <v>218</v>
      </c>
      <c r="BM157" s="228" t="s">
        <v>860</v>
      </c>
    </row>
    <row r="158" s="2" customFormat="1">
      <c r="A158" s="35"/>
      <c r="B158" s="36"/>
      <c r="C158" s="37"/>
      <c r="D158" s="230" t="s">
        <v>143</v>
      </c>
      <c r="E158" s="37"/>
      <c r="F158" s="231" t="s">
        <v>861</v>
      </c>
      <c r="G158" s="37"/>
      <c r="H158" s="37"/>
      <c r="I158" s="232"/>
      <c r="J158" s="37"/>
      <c r="K158" s="37"/>
      <c r="L158" s="41"/>
      <c r="M158" s="233"/>
      <c r="N158" s="23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143</v>
      </c>
      <c r="AU158" s="14" t="s">
        <v>83</v>
      </c>
    </row>
    <row r="159" s="2" customFormat="1" ht="21.75" customHeight="1">
      <c r="A159" s="35"/>
      <c r="B159" s="36"/>
      <c r="C159" s="216" t="s">
        <v>215</v>
      </c>
      <c r="D159" s="216" t="s">
        <v>137</v>
      </c>
      <c r="E159" s="217" t="s">
        <v>862</v>
      </c>
      <c r="F159" s="218" t="s">
        <v>863</v>
      </c>
      <c r="G159" s="219" t="s">
        <v>864</v>
      </c>
      <c r="H159" s="220">
        <v>1</v>
      </c>
      <c r="I159" s="221"/>
      <c r="J159" s="222">
        <f>ROUND(I159*H159,0)</f>
        <v>0</v>
      </c>
      <c r="K159" s="223"/>
      <c r="L159" s="41"/>
      <c r="M159" s="224" t="s">
        <v>1</v>
      </c>
      <c r="N159" s="225" t="s">
        <v>39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218</v>
      </c>
      <c r="AT159" s="228" t="s">
        <v>137</v>
      </c>
      <c r="AU159" s="228" t="s">
        <v>83</v>
      </c>
      <c r="AY159" s="14" t="s">
        <v>134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</v>
      </c>
      <c r="BK159" s="229">
        <f>ROUND(I159*H159,0)</f>
        <v>0</v>
      </c>
      <c r="BL159" s="14" t="s">
        <v>218</v>
      </c>
      <c r="BM159" s="228" t="s">
        <v>865</v>
      </c>
    </row>
    <row r="160" s="2" customFormat="1">
      <c r="A160" s="35"/>
      <c r="B160" s="36"/>
      <c r="C160" s="37"/>
      <c r="D160" s="230" t="s">
        <v>143</v>
      </c>
      <c r="E160" s="37"/>
      <c r="F160" s="231" t="s">
        <v>836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143</v>
      </c>
      <c r="AU160" s="14" t="s">
        <v>83</v>
      </c>
    </row>
    <row r="161" s="2" customFormat="1" ht="21.75" customHeight="1">
      <c r="A161" s="35"/>
      <c r="B161" s="36"/>
      <c r="C161" s="216" t="s">
        <v>221</v>
      </c>
      <c r="D161" s="216" t="s">
        <v>137</v>
      </c>
      <c r="E161" s="217" t="s">
        <v>371</v>
      </c>
      <c r="F161" s="218" t="s">
        <v>372</v>
      </c>
      <c r="G161" s="219" t="s">
        <v>154</v>
      </c>
      <c r="H161" s="220">
        <v>1</v>
      </c>
      <c r="I161" s="221"/>
      <c r="J161" s="222">
        <f>ROUND(I161*H161,0)</f>
        <v>0</v>
      </c>
      <c r="K161" s="223"/>
      <c r="L161" s="41"/>
      <c r="M161" s="224" t="s">
        <v>1</v>
      </c>
      <c r="N161" s="225" t="s">
        <v>39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218</v>
      </c>
      <c r="AT161" s="228" t="s">
        <v>137</v>
      </c>
      <c r="AU161" s="228" t="s">
        <v>83</v>
      </c>
      <c r="AY161" s="14" t="s">
        <v>134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</v>
      </c>
      <c r="BK161" s="229">
        <f>ROUND(I161*H161,0)</f>
        <v>0</v>
      </c>
      <c r="BL161" s="14" t="s">
        <v>218</v>
      </c>
      <c r="BM161" s="228" t="s">
        <v>866</v>
      </c>
    </row>
    <row r="162" s="2" customFormat="1">
      <c r="A162" s="35"/>
      <c r="B162" s="36"/>
      <c r="C162" s="37"/>
      <c r="D162" s="230" t="s">
        <v>143</v>
      </c>
      <c r="E162" s="37"/>
      <c r="F162" s="231" t="s">
        <v>867</v>
      </c>
      <c r="G162" s="37"/>
      <c r="H162" s="37"/>
      <c r="I162" s="232"/>
      <c r="J162" s="37"/>
      <c r="K162" s="37"/>
      <c r="L162" s="41"/>
      <c r="M162" s="233"/>
      <c r="N162" s="23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143</v>
      </c>
      <c r="AU162" s="14" t="s">
        <v>83</v>
      </c>
    </row>
    <row r="163" s="2" customFormat="1" ht="16.5" customHeight="1">
      <c r="A163" s="35"/>
      <c r="B163" s="36"/>
      <c r="C163" s="235" t="s">
        <v>230</v>
      </c>
      <c r="D163" s="235" t="s">
        <v>145</v>
      </c>
      <c r="E163" s="236" t="s">
        <v>278</v>
      </c>
      <c r="F163" s="237" t="s">
        <v>374</v>
      </c>
      <c r="G163" s="238" t="s">
        <v>154</v>
      </c>
      <c r="H163" s="239">
        <v>1</v>
      </c>
      <c r="I163" s="240"/>
      <c r="J163" s="241">
        <f>ROUND(I163*H163,0)</f>
        <v>0</v>
      </c>
      <c r="K163" s="242"/>
      <c r="L163" s="243"/>
      <c r="M163" s="244" t="s">
        <v>1</v>
      </c>
      <c r="N163" s="245" t="s">
        <v>39</v>
      </c>
      <c r="O163" s="88"/>
      <c r="P163" s="226">
        <f>O163*H163</f>
        <v>0</v>
      </c>
      <c r="Q163" s="226">
        <v>0.00046999999999999999</v>
      </c>
      <c r="R163" s="226">
        <f>Q163*H163</f>
        <v>0.00046999999999999999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263</v>
      </c>
      <c r="AT163" s="228" t="s">
        <v>145</v>
      </c>
      <c r="AU163" s="228" t="s">
        <v>83</v>
      </c>
      <c r="AY163" s="14" t="s">
        <v>134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</v>
      </c>
      <c r="BK163" s="229">
        <f>ROUND(I163*H163,0)</f>
        <v>0</v>
      </c>
      <c r="BL163" s="14" t="s">
        <v>263</v>
      </c>
      <c r="BM163" s="228" t="s">
        <v>868</v>
      </c>
    </row>
    <row r="164" s="2" customFormat="1">
      <c r="A164" s="35"/>
      <c r="B164" s="36"/>
      <c r="C164" s="37"/>
      <c r="D164" s="230" t="s">
        <v>143</v>
      </c>
      <c r="E164" s="37"/>
      <c r="F164" s="231" t="s">
        <v>861</v>
      </c>
      <c r="G164" s="37"/>
      <c r="H164" s="37"/>
      <c r="I164" s="232"/>
      <c r="J164" s="37"/>
      <c r="K164" s="37"/>
      <c r="L164" s="41"/>
      <c r="M164" s="233"/>
      <c r="N164" s="23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143</v>
      </c>
      <c r="AU164" s="14" t="s">
        <v>83</v>
      </c>
    </row>
    <row r="165" s="2" customFormat="1" ht="21.75" customHeight="1">
      <c r="A165" s="35"/>
      <c r="B165" s="36"/>
      <c r="C165" s="216" t="s">
        <v>235</v>
      </c>
      <c r="D165" s="216" t="s">
        <v>137</v>
      </c>
      <c r="E165" s="217" t="s">
        <v>869</v>
      </c>
      <c r="F165" s="218" t="s">
        <v>870</v>
      </c>
      <c r="G165" s="219" t="s">
        <v>864</v>
      </c>
      <c r="H165" s="220">
        <v>1</v>
      </c>
      <c r="I165" s="221"/>
      <c r="J165" s="222">
        <f>ROUND(I165*H165,0)</f>
        <v>0</v>
      </c>
      <c r="K165" s="223"/>
      <c r="L165" s="41"/>
      <c r="M165" s="224" t="s">
        <v>1</v>
      </c>
      <c r="N165" s="225" t="s">
        <v>39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218</v>
      </c>
      <c r="AT165" s="228" t="s">
        <v>137</v>
      </c>
      <c r="AU165" s="228" t="s">
        <v>83</v>
      </c>
      <c r="AY165" s="14" t="s">
        <v>134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</v>
      </c>
      <c r="BK165" s="229">
        <f>ROUND(I165*H165,0)</f>
        <v>0</v>
      </c>
      <c r="BL165" s="14" t="s">
        <v>218</v>
      </c>
      <c r="BM165" s="228" t="s">
        <v>871</v>
      </c>
    </row>
    <row r="166" s="2" customFormat="1">
      <c r="A166" s="35"/>
      <c r="B166" s="36"/>
      <c r="C166" s="37"/>
      <c r="D166" s="230" t="s">
        <v>143</v>
      </c>
      <c r="E166" s="37"/>
      <c r="F166" s="231" t="s">
        <v>836</v>
      </c>
      <c r="G166" s="37"/>
      <c r="H166" s="37"/>
      <c r="I166" s="232"/>
      <c r="J166" s="37"/>
      <c r="K166" s="37"/>
      <c r="L166" s="41"/>
      <c r="M166" s="233"/>
      <c r="N166" s="23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143</v>
      </c>
      <c r="AU166" s="14" t="s">
        <v>83</v>
      </c>
    </row>
    <row r="167" s="2" customFormat="1" ht="16.5" customHeight="1">
      <c r="A167" s="35"/>
      <c r="B167" s="36"/>
      <c r="C167" s="216" t="s">
        <v>7</v>
      </c>
      <c r="D167" s="216" t="s">
        <v>137</v>
      </c>
      <c r="E167" s="217" t="s">
        <v>255</v>
      </c>
      <c r="F167" s="218" t="s">
        <v>256</v>
      </c>
      <c r="G167" s="219" t="s">
        <v>257</v>
      </c>
      <c r="H167" s="220">
        <v>2</v>
      </c>
      <c r="I167" s="221"/>
      <c r="J167" s="222">
        <f>ROUND(I167*H167,0)</f>
        <v>0</v>
      </c>
      <c r="K167" s="223"/>
      <c r="L167" s="41"/>
      <c r="M167" s="224" t="s">
        <v>1</v>
      </c>
      <c r="N167" s="225" t="s">
        <v>39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218</v>
      </c>
      <c r="AT167" s="228" t="s">
        <v>137</v>
      </c>
      <c r="AU167" s="228" t="s">
        <v>83</v>
      </c>
      <c r="AY167" s="14" t="s">
        <v>134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</v>
      </c>
      <c r="BK167" s="229">
        <f>ROUND(I167*H167,0)</f>
        <v>0</v>
      </c>
      <c r="BL167" s="14" t="s">
        <v>218</v>
      </c>
      <c r="BM167" s="228" t="s">
        <v>872</v>
      </c>
    </row>
    <row r="168" s="2" customFormat="1">
      <c r="A168" s="35"/>
      <c r="B168" s="36"/>
      <c r="C168" s="37"/>
      <c r="D168" s="230" t="s">
        <v>143</v>
      </c>
      <c r="E168" s="37"/>
      <c r="F168" s="231" t="s">
        <v>873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143</v>
      </c>
      <c r="AU168" s="14" t="s">
        <v>83</v>
      </c>
    </row>
    <row r="169" s="2" customFormat="1" ht="21.75" customHeight="1">
      <c r="A169" s="35"/>
      <c r="B169" s="36"/>
      <c r="C169" s="216" t="s">
        <v>244</v>
      </c>
      <c r="D169" s="216" t="s">
        <v>137</v>
      </c>
      <c r="E169" s="217" t="s">
        <v>273</v>
      </c>
      <c r="F169" s="218" t="s">
        <v>874</v>
      </c>
      <c r="G169" s="219" t="s">
        <v>154</v>
      </c>
      <c r="H169" s="220">
        <v>2</v>
      </c>
      <c r="I169" s="221"/>
      <c r="J169" s="222">
        <f>ROUND(I169*H169,0)</f>
        <v>0</v>
      </c>
      <c r="K169" s="223"/>
      <c r="L169" s="41"/>
      <c r="M169" s="224" t="s">
        <v>1</v>
      </c>
      <c r="N169" s="225" t="s">
        <v>39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218</v>
      </c>
      <c r="AT169" s="228" t="s">
        <v>137</v>
      </c>
      <c r="AU169" s="228" t="s">
        <v>83</v>
      </c>
      <c r="AY169" s="14" t="s">
        <v>134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</v>
      </c>
      <c r="BK169" s="229">
        <f>ROUND(I169*H169,0)</f>
        <v>0</v>
      </c>
      <c r="BL169" s="14" t="s">
        <v>218</v>
      </c>
      <c r="BM169" s="228" t="s">
        <v>875</v>
      </c>
    </row>
    <row r="170" s="2" customFormat="1">
      <c r="A170" s="35"/>
      <c r="B170" s="36"/>
      <c r="C170" s="37"/>
      <c r="D170" s="230" t="s">
        <v>143</v>
      </c>
      <c r="E170" s="37"/>
      <c r="F170" s="231" t="s">
        <v>876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143</v>
      </c>
      <c r="AU170" s="14" t="s">
        <v>83</v>
      </c>
    </row>
    <row r="171" s="2" customFormat="1" ht="16.5" customHeight="1">
      <c r="A171" s="35"/>
      <c r="B171" s="36"/>
      <c r="C171" s="216" t="s">
        <v>249</v>
      </c>
      <c r="D171" s="216" t="s">
        <v>137</v>
      </c>
      <c r="E171" s="217" t="s">
        <v>283</v>
      </c>
      <c r="F171" s="218" t="s">
        <v>877</v>
      </c>
      <c r="G171" s="219" t="s">
        <v>154</v>
      </c>
      <c r="H171" s="220">
        <v>1</v>
      </c>
      <c r="I171" s="221"/>
      <c r="J171" s="222">
        <f>ROUND(I171*H171,0)</f>
        <v>0</v>
      </c>
      <c r="K171" s="223"/>
      <c r="L171" s="41"/>
      <c r="M171" s="224" t="s">
        <v>1</v>
      </c>
      <c r="N171" s="225" t="s">
        <v>39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218</v>
      </c>
      <c r="AT171" s="228" t="s">
        <v>137</v>
      </c>
      <c r="AU171" s="228" t="s">
        <v>83</v>
      </c>
      <c r="AY171" s="14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</v>
      </c>
      <c r="BK171" s="229">
        <f>ROUND(I171*H171,0)</f>
        <v>0</v>
      </c>
      <c r="BL171" s="14" t="s">
        <v>218</v>
      </c>
      <c r="BM171" s="228" t="s">
        <v>878</v>
      </c>
    </row>
    <row r="172" s="2" customFormat="1">
      <c r="A172" s="35"/>
      <c r="B172" s="36"/>
      <c r="C172" s="37"/>
      <c r="D172" s="230" t="s">
        <v>143</v>
      </c>
      <c r="E172" s="37"/>
      <c r="F172" s="231" t="s">
        <v>879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143</v>
      </c>
      <c r="AU172" s="14" t="s">
        <v>83</v>
      </c>
    </row>
    <row r="173" s="12" customFormat="1" ht="25.92" customHeight="1">
      <c r="A173" s="12"/>
      <c r="B173" s="200"/>
      <c r="C173" s="201"/>
      <c r="D173" s="202" t="s">
        <v>73</v>
      </c>
      <c r="E173" s="203" t="s">
        <v>292</v>
      </c>
      <c r="F173" s="203" t="s">
        <v>293</v>
      </c>
      <c r="G173" s="201"/>
      <c r="H173" s="201"/>
      <c r="I173" s="204"/>
      <c r="J173" s="205">
        <f>BK173</f>
        <v>0</v>
      </c>
      <c r="K173" s="201"/>
      <c r="L173" s="206"/>
      <c r="M173" s="207"/>
      <c r="N173" s="208"/>
      <c r="O173" s="208"/>
      <c r="P173" s="209">
        <f>P174</f>
        <v>0</v>
      </c>
      <c r="Q173" s="208"/>
      <c r="R173" s="209">
        <f>R174</f>
        <v>0</v>
      </c>
      <c r="S173" s="208"/>
      <c r="T173" s="210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1" t="s">
        <v>161</v>
      </c>
      <c r="AT173" s="212" t="s">
        <v>73</v>
      </c>
      <c r="AU173" s="212" t="s">
        <v>74</v>
      </c>
      <c r="AY173" s="211" t="s">
        <v>134</v>
      </c>
      <c r="BK173" s="213">
        <f>BK174</f>
        <v>0</v>
      </c>
    </row>
    <row r="174" s="12" customFormat="1" ht="22.8" customHeight="1">
      <c r="A174" s="12"/>
      <c r="B174" s="200"/>
      <c r="C174" s="201"/>
      <c r="D174" s="202" t="s">
        <v>73</v>
      </c>
      <c r="E174" s="214" t="s">
        <v>294</v>
      </c>
      <c r="F174" s="214" t="s">
        <v>295</v>
      </c>
      <c r="G174" s="201"/>
      <c r="H174" s="201"/>
      <c r="I174" s="204"/>
      <c r="J174" s="215">
        <f>BK174</f>
        <v>0</v>
      </c>
      <c r="K174" s="201"/>
      <c r="L174" s="206"/>
      <c r="M174" s="207"/>
      <c r="N174" s="208"/>
      <c r="O174" s="208"/>
      <c r="P174" s="209">
        <f>SUM(P175:P176)</f>
        <v>0</v>
      </c>
      <c r="Q174" s="208"/>
      <c r="R174" s="209">
        <f>SUM(R175:R176)</f>
        <v>0</v>
      </c>
      <c r="S174" s="208"/>
      <c r="T174" s="210">
        <f>SUM(T175:T176)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1" t="s">
        <v>161</v>
      </c>
      <c r="AT174" s="212" t="s">
        <v>73</v>
      </c>
      <c r="AU174" s="212" t="s">
        <v>8</v>
      </c>
      <c r="AY174" s="211" t="s">
        <v>134</v>
      </c>
      <c r="BK174" s="213">
        <f>SUM(BK175:BK176)</f>
        <v>0</v>
      </c>
    </row>
    <row r="175" s="2" customFormat="1" ht="16.5" customHeight="1">
      <c r="A175" s="35"/>
      <c r="B175" s="36"/>
      <c r="C175" s="216" t="s">
        <v>254</v>
      </c>
      <c r="D175" s="216" t="s">
        <v>137</v>
      </c>
      <c r="E175" s="217" t="s">
        <v>296</v>
      </c>
      <c r="F175" s="218" t="s">
        <v>297</v>
      </c>
      <c r="G175" s="219" t="s">
        <v>257</v>
      </c>
      <c r="H175" s="220">
        <v>1</v>
      </c>
      <c r="I175" s="221"/>
      <c r="J175" s="222">
        <f>ROUND(I175*H175,0)</f>
        <v>0</v>
      </c>
      <c r="K175" s="223"/>
      <c r="L175" s="41"/>
      <c r="M175" s="224" t="s">
        <v>1</v>
      </c>
      <c r="N175" s="225" t="s">
        <v>39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298</v>
      </c>
      <c r="AT175" s="228" t="s">
        <v>137</v>
      </c>
      <c r="AU175" s="228" t="s">
        <v>83</v>
      </c>
      <c r="AY175" s="14" t="s">
        <v>134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</v>
      </c>
      <c r="BK175" s="229">
        <f>ROUND(I175*H175,0)</f>
        <v>0</v>
      </c>
      <c r="BL175" s="14" t="s">
        <v>298</v>
      </c>
      <c r="BM175" s="228" t="s">
        <v>880</v>
      </c>
    </row>
    <row r="176" s="2" customFormat="1">
      <c r="A176" s="35"/>
      <c r="B176" s="36"/>
      <c r="C176" s="37"/>
      <c r="D176" s="230" t="s">
        <v>143</v>
      </c>
      <c r="E176" s="37"/>
      <c r="F176" s="231" t="s">
        <v>300</v>
      </c>
      <c r="G176" s="37"/>
      <c r="H176" s="37"/>
      <c r="I176" s="232"/>
      <c r="J176" s="37"/>
      <c r="K176" s="37"/>
      <c r="L176" s="41"/>
      <c r="M176" s="246"/>
      <c r="N176" s="247"/>
      <c r="O176" s="248"/>
      <c r="P176" s="248"/>
      <c r="Q176" s="248"/>
      <c r="R176" s="248"/>
      <c r="S176" s="248"/>
      <c r="T176" s="24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143</v>
      </c>
      <c r="AU176" s="14" t="s">
        <v>83</v>
      </c>
    </row>
    <row r="177" s="2" customFormat="1" ht="6.96" customHeight="1">
      <c r="A177" s="35"/>
      <c r="B177" s="63"/>
      <c r="C177" s="64"/>
      <c r="D177" s="64"/>
      <c r="E177" s="64"/>
      <c r="F177" s="64"/>
      <c r="G177" s="64"/>
      <c r="H177" s="64"/>
      <c r="I177" s="64"/>
      <c r="J177" s="64"/>
      <c r="K177" s="64"/>
      <c r="L177" s="41"/>
      <c r="M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</row>
  </sheetData>
  <sheetProtection sheet="1" autoFilter="0" formatColumns="0" formatRows="0" objects="1" scenarios="1" spinCount="100000" saltValue="YlzCzpqKswKw2/po/zHET+uXcLm4i0tDszsEUMu1zl5JXyJ1K2/rZeVY7cehJTKwVm2GHyL3h4u9oDjNG5GP/Q==" hashValue="+DqFQfhtzv/LzzCsWQURBlb4X68MZWdgpnIxJNpwF2uwltQKZZaVIOlvkxj6hX2L2CU1jJeUcDv/WzvPAyGrpA==" algorithmName="SHA-512" password="C6D5"/>
  <autoFilter ref="C121:K17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105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stavby'!K6</f>
        <v>Odstranění závad z revizí el. - 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881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stavby'!AN8</f>
        <v>23. 3. 2023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26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26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26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ROUND((SUM(BE122:BE152)),  2)</f>
        <v>0</v>
      </c>
      <c r="G33" s="35"/>
      <c r="H33" s="35"/>
      <c r="I33" s="152">
        <v>0.20999999999999999</v>
      </c>
      <c r="J33" s="151">
        <f>ROUND(((SUM(BE122:BE152))*I33),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ROUND((SUM(BF122:BF152)),  2)</f>
        <v>0</v>
      </c>
      <c r="G34" s="35"/>
      <c r="H34" s="35"/>
      <c r="I34" s="152">
        <v>0.14999999999999999</v>
      </c>
      <c r="J34" s="151">
        <f>ROUND(((SUM(BF122:BF152))*I34),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ROUND((SUM(BG122:BG152)),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ROUND((SUM(BH122:BH152)),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ROUND((SUM(BI122:BI152)),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revizí el. - 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23/04/21 - ZUŠ Na Střezině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23. 3. 2023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109</v>
      </c>
      <c r="D94" s="173"/>
      <c r="E94" s="173"/>
      <c r="F94" s="173"/>
      <c r="G94" s="173"/>
      <c r="H94" s="173"/>
      <c r="I94" s="173"/>
      <c r="J94" s="174" t="s">
        <v>110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111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112</v>
      </c>
    </row>
    <row r="97" s="9" customFormat="1" ht="24.96" customHeight="1">
      <c r="A97" s="9"/>
      <c r="B97" s="176"/>
      <c r="C97" s="177"/>
      <c r="D97" s="178" t="s">
        <v>113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114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115</v>
      </c>
      <c r="E99" s="179"/>
      <c r="F99" s="179"/>
      <c r="G99" s="179"/>
      <c r="H99" s="179"/>
      <c r="I99" s="179"/>
      <c r="J99" s="180">
        <f>J145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411</v>
      </c>
      <c r="E100" s="185"/>
      <c r="F100" s="185"/>
      <c r="G100" s="185"/>
      <c r="H100" s="185"/>
      <c r="I100" s="185"/>
      <c r="J100" s="186">
        <f>J146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117</v>
      </c>
      <c r="E101" s="179"/>
      <c r="F101" s="179"/>
      <c r="G101" s="179"/>
      <c r="H101" s="179"/>
      <c r="I101" s="179"/>
      <c r="J101" s="180">
        <f>J149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118</v>
      </c>
      <c r="E102" s="185"/>
      <c r="F102" s="185"/>
      <c r="G102" s="185"/>
      <c r="H102" s="185"/>
      <c r="I102" s="185"/>
      <c r="J102" s="186">
        <f>J150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119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revizí el. - I.etapa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23/04/21 - ZUŠ Na Střezině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21</v>
      </c>
      <c r="D116" s="37"/>
      <c r="E116" s="37"/>
      <c r="F116" s="24" t="str">
        <f>F12</f>
        <v xml:space="preserve"> </v>
      </c>
      <c r="G116" s="37"/>
      <c r="H116" s="37"/>
      <c r="I116" s="29" t="s">
        <v>23</v>
      </c>
      <c r="J116" s="76" t="str">
        <f>IF(J12="","",J12)</f>
        <v>23. 3. 2023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E15</f>
        <v xml:space="preserve"> </v>
      </c>
      <c r="G118" s="37"/>
      <c r="H118" s="37"/>
      <c r="I118" s="29" t="s">
        <v>30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120</v>
      </c>
      <c r="D121" s="191" t="s">
        <v>59</v>
      </c>
      <c r="E121" s="191" t="s">
        <v>55</v>
      </c>
      <c r="F121" s="191" t="s">
        <v>56</v>
      </c>
      <c r="G121" s="191" t="s">
        <v>121</v>
      </c>
      <c r="H121" s="191" t="s">
        <v>122</v>
      </c>
      <c r="I121" s="191" t="s">
        <v>123</v>
      </c>
      <c r="J121" s="192" t="s">
        <v>110</v>
      </c>
      <c r="K121" s="193" t="s">
        <v>124</v>
      </c>
      <c r="L121" s="194"/>
      <c r="M121" s="97" t="s">
        <v>1</v>
      </c>
      <c r="N121" s="98" t="s">
        <v>38</v>
      </c>
      <c r="O121" s="98" t="s">
        <v>125</v>
      </c>
      <c r="P121" s="98" t="s">
        <v>126</v>
      </c>
      <c r="Q121" s="98" t="s">
        <v>127</v>
      </c>
      <c r="R121" s="98" t="s">
        <v>128</v>
      </c>
      <c r="S121" s="98" t="s">
        <v>129</v>
      </c>
      <c r="T121" s="99" t="s">
        <v>130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131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P123+P145+P149</f>
        <v>0</v>
      </c>
      <c r="Q122" s="101"/>
      <c r="R122" s="197">
        <f>R123+R145+R149</f>
        <v>0.0033900000000000002</v>
      </c>
      <c r="S122" s="101"/>
      <c r="T122" s="198">
        <f>T123+T145+T149</f>
        <v>0.00030000000000000003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112</v>
      </c>
      <c r="BK122" s="199">
        <f>BK123+BK145+BK149</f>
        <v>0</v>
      </c>
    </row>
    <row r="123" s="12" customFormat="1" ht="25.92" customHeight="1">
      <c r="A123" s="12"/>
      <c r="B123" s="200"/>
      <c r="C123" s="201"/>
      <c r="D123" s="202" t="s">
        <v>73</v>
      </c>
      <c r="E123" s="203" t="s">
        <v>132</v>
      </c>
      <c r="F123" s="203" t="s">
        <v>133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0.0033900000000000002</v>
      </c>
      <c r="S123" s="208"/>
      <c r="T123" s="210">
        <f>T124</f>
        <v>0.00030000000000000003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83</v>
      </c>
      <c r="AT123" s="212" t="s">
        <v>73</v>
      </c>
      <c r="AU123" s="212" t="s">
        <v>74</v>
      </c>
      <c r="AY123" s="211" t="s">
        <v>134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73</v>
      </c>
      <c r="E124" s="214" t="s">
        <v>135</v>
      </c>
      <c r="F124" s="214" t="s">
        <v>136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SUM(P125:P144)</f>
        <v>0</v>
      </c>
      <c r="Q124" s="208"/>
      <c r="R124" s="209">
        <f>SUM(R125:R144)</f>
        <v>0.0033900000000000002</v>
      </c>
      <c r="S124" s="208"/>
      <c r="T124" s="210">
        <f>SUM(T125:T144)</f>
        <v>0.00030000000000000003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83</v>
      </c>
      <c r="AT124" s="212" t="s">
        <v>73</v>
      </c>
      <c r="AU124" s="212" t="s">
        <v>8</v>
      </c>
      <c r="AY124" s="211" t="s">
        <v>134</v>
      </c>
      <c r="BK124" s="213">
        <f>SUM(BK125:BK144)</f>
        <v>0</v>
      </c>
    </row>
    <row r="125" s="2" customFormat="1" ht="24.15" customHeight="1">
      <c r="A125" s="35"/>
      <c r="B125" s="36"/>
      <c r="C125" s="216" t="s">
        <v>8</v>
      </c>
      <c r="D125" s="216" t="s">
        <v>137</v>
      </c>
      <c r="E125" s="217" t="s">
        <v>152</v>
      </c>
      <c r="F125" s="218" t="s">
        <v>153</v>
      </c>
      <c r="G125" s="219" t="s">
        <v>154</v>
      </c>
      <c r="H125" s="220">
        <v>2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141</v>
      </c>
      <c r="AT125" s="228" t="s">
        <v>137</v>
      </c>
      <c r="AU125" s="228" t="s">
        <v>83</v>
      </c>
      <c r="AY125" s="14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141</v>
      </c>
      <c r="BM125" s="228" t="s">
        <v>882</v>
      </c>
    </row>
    <row r="126" s="2" customFormat="1">
      <c r="A126" s="35"/>
      <c r="B126" s="36"/>
      <c r="C126" s="37"/>
      <c r="D126" s="230" t="s">
        <v>143</v>
      </c>
      <c r="E126" s="37"/>
      <c r="F126" s="231" t="s">
        <v>883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143</v>
      </c>
      <c r="AU126" s="14" t="s">
        <v>83</v>
      </c>
    </row>
    <row r="127" s="2" customFormat="1" ht="16.5" customHeight="1">
      <c r="A127" s="35"/>
      <c r="B127" s="36"/>
      <c r="C127" s="235" t="s">
        <v>83</v>
      </c>
      <c r="D127" s="235" t="s">
        <v>145</v>
      </c>
      <c r="E127" s="236" t="s">
        <v>648</v>
      </c>
      <c r="F127" s="237" t="s">
        <v>649</v>
      </c>
      <c r="G127" s="238" t="s">
        <v>154</v>
      </c>
      <c r="H127" s="239">
        <v>2</v>
      </c>
      <c r="I127" s="240"/>
      <c r="J127" s="241">
        <f>ROUND(I127*H127,0)</f>
        <v>0</v>
      </c>
      <c r="K127" s="242"/>
      <c r="L127" s="243"/>
      <c r="M127" s="244" t="s">
        <v>1</v>
      </c>
      <c r="N127" s="245" t="s">
        <v>39</v>
      </c>
      <c r="O127" s="88"/>
      <c r="P127" s="226">
        <f>O127*H127</f>
        <v>0</v>
      </c>
      <c r="Q127" s="226">
        <v>3.0000000000000001E-05</v>
      </c>
      <c r="R127" s="226">
        <f>Q127*H127</f>
        <v>6.0000000000000002E-05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148</v>
      </c>
      <c r="AT127" s="228" t="s">
        <v>145</v>
      </c>
      <c r="AU127" s="228" t="s">
        <v>83</v>
      </c>
      <c r="AY127" s="14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141</v>
      </c>
      <c r="BM127" s="228" t="s">
        <v>884</v>
      </c>
    </row>
    <row r="128" s="2" customFormat="1">
      <c r="A128" s="35"/>
      <c r="B128" s="36"/>
      <c r="C128" s="37"/>
      <c r="D128" s="230" t="s">
        <v>143</v>
      </c>
      <c r="E128" s="37"/>
      <c r="F128" s="231" t="s">
        <v>883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143</v>
      </c>
      <c r="AU128" s="14" t="s">
        <v>83</v>
      </c>
    </row>
    <row r="129" s="2" customFormat="1" ht="33" customHeight="1">
      <c r="A129" s="35"/>
      <c r="B129" s="36"/>
      <c r="C129" s="216" t="s">
        <v>151</v>
      </c>
      <c r="D129" s="216" t="s">
        <v>137</v>
      </c>
      <c r="E129" s="217" t="s">
        <v>433</v>
      </c>
      <c r="F129" s="218" t="s">
        <v>434</v>
      </c>
      <c r="G129" s="219" t="s">
        <v>154</v>
      </c>
      <c r="H129" s="220">
        <v>6</v>
      </c>
      <c r="I129" s="221"/>
      <c r="J129" s="222">
        <f>ROUND(I129*H129,0)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141</v>
      </c>
      <c r="AT129" s="228" t="s">
        <v>137</v>
      </c>
      <c r="AU129" s="228" t="s">
        <v>83</v>
      </c>
      <c r="AY129" s="14" t="s">
        <v>134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141</v>
      </c>
      <c r="BM129" s="228" t="s">
        <v>885</v>
      </c>
    </row>
    <row r="130" s="2" customFormat="1">
      <c r="A130" s="35"/>
      <c r="B130" s="36"/>
      <c r="C130" s="37"/>
      <c r="D130" s="230" t="s">
        <v>143</v>
      </c>
      <c r="E130" s="37"/>
      <c r="F130" s="231" t="s">
        <v>886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143</v>
      </c>
      <c r="AU130" s="14" t="s">
        <v>83</v>
      </c>
    </row>
    <row r="131" s="2" customFormat="1" ht="33" customHeight="1">
      <c r="A131" s="35"/>
      <c r="B131" s="36"/>
      <c r="C131" s="216" t="s">
        <v>157</v>
      </c>
      <c r="D131" s="216" t="s">
        <v>137</v>
      </c>
      <c r="E131" s="217" t="s">
        <v>441</v>
      </c>
      <c r="F131" s="218" t="s">
        <v>442</v>
      </c>
      <c r="G131" s="219" t="s">
        <v>154</v>
      </c>
      <c r="H131" s="220">
        <v>6</v>
      </c>
      <c r="I131" s="221"/>
      <c r="J131" s="222">
        <f>ROUND(I131*H131,0)</f>
        <v>0</v>
      </c>
      <c r="K131" s="223"/>
      <c r="L131" s="41"/>
      <c r="M131" s="224" t="s">
        <v>1</v>
      </c>
      <c r="N131" s="225" t="s">
        <v>39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5.0000000000000002E-05</v>
      </c>
      <c r="T131" s="227">
        <f>S131*H131</f>
        <v>0.00030000000000000003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141</v>
      </c>
      <c r="AT131" s="228" t="s">
        <v>137</v>
      </c>
      <c r="AU131" s="228" t="s">
        <v>83</v>
      </c>
      <c r="AY131" s="14" t="s">
        <v>134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</v>
      </c>
      <c r="BK131" s="229">
        <f>ROUND(I131*H131,0)</f>
        <v>0</v>
      </c>
      <c r="BL131" s="14" t="s">
        <v>141</v>
      </c>
      <c r="BM131" s="228" t="s">
        <v>887</v>
      </c>
    </row>
    <row r="132" s="2" customFormat="1">
      <c r="A132" s="35"/>
      <c r="B132" s="36"/>
      <c r="C132" s="37"/>
      <c r="D132" s="230" t="s">
        <v>143</v>
      </c>
      <c r="E132" s="37"/>
      <c r="F132" s="231" t="s">
        <v>886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143</v>
      </c>
      <c r="AU132" s="14" t="s">
        <v>83</v>
      </c>
    </row>
    <row r="133" s="2" customFormat="1" ht="24.15" customHeight="1">
      <c r="A133" s="35"/>
      <c r="B133" s="36"/>
      <c r="C133" s="216" t="s">
        <v>161</v>
      </c>
      <c r="D133" s="216" t="s">
        <v>137</v>
      </c>
      <c r="E133" s="217" t="s">
        <v>204</v>
      </c>
      <c r="F133" s="218" t="s">
        <v>205</v>
      </c>
      <c r="G133" s="219" t="s">
        <v>154</v>
      </c>
      <c r="H133" s="220">
        <v>10</v>
      </c>
      <c r="I133" s="221"/>
      <c r="J133" s="222">
        <f>ROUND(I133*H133,0)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141</v>
      </c>
      <c r="AT133" s="228" t="s">
        <v>137</v>
      </c>
      <c r="AU133" s="228" t="s">
        <v>83</v>
      </c>
      <c r="AY133" s="14" t="s">
        <v>134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</v>
      </c>
      <c r="BK133" s="229">
        <f>ROUND(I133*H133,0)</f>
        <v>0</v>
      </c>
      <c r="BL133" s="14" t="s">
        <v>141</v>
      </c>
      <c r="BM133" s="228" t="s">
        <v>888</v>
      </c>
    </row>
    <row r="134" s="2" customFormat="1">
      <c r="A134" s="35"/>
      <c r="B134" s="36"/>
      <c r="C134" s="37"/>
      <c r="D134" s="230" t="s">
        <v>143</v>
      </c>
      <c r="E134" s="37"/>
      <c r="F134" s="231" t="s">
        <v>889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143</v>
      </c>
      <c r="AU134" s="14" t="s">
        <v>83</v>
      </c>
    </row>
    <row r="135" s="2" customFormat="1" ht="24.15" customHeight="1">
      <c r="A135" s="35"/>
      <c r="B135" s="36"/>
      <c r="C135" s="235" t="s">
        <v>166</v>
      </c>
      <c r="D135" s="235" t="s">
        <v>145</v>
      </c>
      <c r="E135" s="236" t="s">
        <v>890</v>
      </c>
      <c r="F135" s="237" t="s">
        <v>891</v>
      </c>
      <c r="G135" s="238" t="s">
        <v>154</v>
      </c>
      <c r="H135" s="239">
        <v>1</v>
      </c>
      <c r="I135" s="240"/>
      <c r="J135" s="241">
        <f>ROUND(I135*H135,0)</f>
        <v>0</v>
      </c>
      <c r="K135" s="242"/>
      <c r="L135" s="243"/>
      <c r="M135" s="244" t="s">
        <v>1</v>
      </c>
      <c r="N135" s="245" t="s">
        <v>39</v>
      </c>
      <c r="O135" s="88"/>
      <c r="P135" s="226">
        <f>O135*H135</f>
        <v>0</v>
      </c>
      <c r="Q135" s="226">
        <v>9.0000000000000006E-05</v>
      </c>
      <c r="R135" s="226">
        <f>Q135*H135</f>
        <v>9.0000000000000006E-05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148</v>
      </c>
      <c r="AT135" s="228" t="s">
        <v>145</v>
      </c>
      <c r="AU135" s="228" t="s">
        <v>83</v>
      </c>
      <c r="AY135" s="14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141</v>
      </c>
      <c r="BM135" s="228" t="s">
        <v>892</v>
      </c>
    </row>
    <row r="136" s="2" customFormat="1">
      <c r="A136" s="35"/>
      <c r="B136" s="36"/>
      <c r="C136" s="37"/>
      <c r="D136" s="230" t="s">
        <v>143</v>
      </c>
      <c r="E136" s="37"/>
      <c r="F136" s="231" t="s">
        <v>893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143</v>
      </c>
      <c r="AU136" s="14" t="s">
        <v>83</v>
      </c>
    </row>
    <row r="137" s="2" customFormat="1" ht="37.8" customHeight="1">
      <c r="A137" s="35"/>
      <c r="B137" s="36"/>
      <c r="C137" s="216" t="s">
        <v>170</v>
      </c>
      <c r="D137" s="216" t="s">
        <v>137</v>
      </c>
      <c r="E137" s="217" t="s">
        <v>211</v>
      </c>
      <c r="F137" s="218" t="s">
        <v>212</v>
      </c>
      <c r="G137" s="219" t="s">
        <v>154</v>
      </c>
      <c r="H137" s="220">
        <v>10</v>
      </c>
      <c r="I137" s="221"/>
      <c r="J137" s="222">
        <f>ROUND(I137*H137,0)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141</v>
      </c>
      <c r="AT137" s="228" t="s">
        <v>137</v>
      </c>
      <c r="AU137" s="228" t="s">
        <v>83</v>
      </c>
      <c r="AY137" s="14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</v>
      </c>
      <c r="BK137" s="229">
        <f>ROUND(I137*H137,0)</f>
        <v>0</v>
      </c>
      <c r="BL137" s="14" t="s">
        <v>141</v>
      </c>
      <c r="BM137" s="228" t="s">
        <v>894</v>
      </c>
    </row>
    <row r="138" s="2" customFormat="1">
      <c r="A138" s="35"/>
      <c r="B138" s="36"/>
      <c r="C138" s="37"/>
      <c r="D138" s="230" t="s">
        <v>143</v>
      </c>
      <c r="E138" s="37"/>
      <c r="F138" s="231" t="s">
        <v>895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143</v>
      </c>
      <c r="AU138" s="14" t="s">
        <v>83</v>
      </c>
    </row>
    <row r="139" s="2" customFormat="1" ht="24.15" customHeight="1">
      <c r="A139" s="35"/>
      <c r="B139" s="36"/>
      <c r="C139" s="216" t="s">
        <v>175</v>
      </c>
      <c r="D139" s="216" t="s">
        <v>137</v>
      </c>
      <c r="E139" s="217" t="s">
        <v>216</v>
      </c>
      <c r="F139" s="218" t="s">
        <v>217</v>
      </c>
      <c r="G139" s="219" t="s">
        <v>154</v>
      </c>
      <c r="H139" s="220">
        <v>14</v>
      </c>
      <c r="I139" s="221"/>
      <c r="J139" s="222">
        <f>ROUND(I139*H139,0)</f>
        <v>0</v>
      </c>
      <c r="K139" s="223"/>
      <c r="L139" s="41"/>
      <c r="M139" s="224" t="s">
        <v>1</v>
      </c>
      <c r="N139" s="225" t="s">
        <v>39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218</v>
      </c>
      <c r="AT139" s="228" t="s">
        <v>137</v>
      </c>
      <c r="AU139" s="228" t="s">
        <v>83</v>
      </c>
      <c r="AY139" s="14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</v>
      </c>
      <c r="BK139" s="229">
        <f>ROUND(I139*H139,0)</f>
        <v>0</v>
      </c>
      <c r="BL139" s="14" t="s">
        <v>218</v>
      </c>
      <c r="BM139" s="228" t="s">
        <v>896</v>
      </c>
    </row>
    <row r="140" s="2" customFormat="1">
      <c r="A140" s="35"/>
      <c r="B140" s="36"/>
      <c r="C140" s="37"/>
      <c r="D140" s="230" t="s">
        <v>143</v>
      </c>
      <c r="E140" s="37"/>
      <c r="F140" s="231" t="s">
        <v>897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143</v>
      </c>
      <c r="AU140" s="14" t="s">
        <v>83</v>
      </c>
    </row>
    <row r="141" s="2" customFormat="1" ht="16.5" customHeight="1">
      <c r="A141" s="35"/>
      <c r="B141" s="36"/>
      <c r="C141" s="235" t="s">
        <v>180</v>
      </c>
      <c r="D141" s="235" t="s">
        <v>145</v>
      </c>
      <c r="E141" s="236" t="s">
        <v>222</v>
      </c>
      <c r="F141" s="237" t="s">
        <v>223</v>
      </c>
      <c r="G141" s="238" t="s">
        <v>154</v>
      </c>
      <c r="H141" s="239">
        <v>18</v>
      </c>
      <c r="I141" s="240"/>
      <c r="J141" s="241">
        <f>ROUND(I141*H141,0)</f>
        <v>0</v>
      </c>
      <c r="K141" s="242"/>
      <c r="L141" s="243"/>
      <c r="M141" s="244" t="s">
        <v>1</v>
      </c>
      <c r="N141" s="245" t="s">
        <v>39</v>
      </c>
      <c r="O141" s="88"/>
      <c r="P141" s="226">
        <f>O141*H141</f>
        <v>0</v>
      </c>
      <c r="Q141" s="226">
        <v>0.00018000000000000001</v>
      </c>
      <c r="R141" s="226">
        <f>Q141*H141</f>
        <v>0.0032400000000000003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224</v>
      </c>
      <c r="AT141" s="228" t="s">
        <v>145</v>
      </c>
      <c r="AU141" s="228" t="s">
        <v>83</v>
      </c>
      <c r="AY141" s="14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</v>
      </c>
      <c r="BK141" s="229">
        <f>ROUND(I141*H141,0)</f>
        <v>0</v>
      </c>
      <c r="BL141" s="14" t="s">
        <v>218</v>
      </c>
      <c r="BM141" s="228" t="s">
        <v>898</v>
      </c>
    </row>
    <row r="142" s="2" customFormat="1">
      <c r="A142" s="35"/>
      <c r="B142" s="36"/>
      <c r="C142" s="37"/>
      <c r="D142" s="230" t="s">
        <v>143</v>
      </c>
      <c r="E142" s="37"/>
      <c r="F142" s="231" t="s">
        <v>899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143</v>
      </c>
      <c r="AU142" s="14" t="s">
        <v>83</v>
      </c>
    </row>
    <row r="143" s="2" customFormat="1" ht="24.15" customHeight="1">
      <c r="A143" s="35"/>
      <c r="B143" s="36"/>
      <c r="C143" s="216" t="s">
        <v>185</v>
      </c>
      <c r="D143" s="216" t="s">
        <v>137</v>
      </c>
      <c r="E143" s="217" t="s">
        <v>499</v>
      </c>
      <c r="F143" s="218" t="s">
        <v>500</v>
      </c>
      <c r="G143" s="219" t="s">
        <v>154</v>
      </c>
      <c r="H143" s="220">
        <v>1</v>
      </c>
      <c r="I143" s="221"/>
      <c r="J143" s="222">
        <f>ROUND(I143*H143,0)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141</v>
      </c>
      <c r="AT143" s="228" t="s">
        <v>137</v>
      </c>
      <c r="AU143" s="228" t="s">
        <v>83</v>
      </c>
      <c r="AY143" s="14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</v>
      </c>
      <c r="BK143" s="229">
        <f>ROUND(I143*H143,0)</f>
        <v>0</v>
      </c>
      <c r="BL143" s="14" t="s">
        <v>141</v>
      </c>
      <c r="BM143" s="228" t="s">
        <v>900</v>
      </c>
    </row>
    <row r="144" s="2" customFormat="1">
      <c r="A144" s="35"/>
      <c r="B144" s="36"/>
      <c r="C144" s="37"/>
      <c r="D144" s="230" t="s">
        <v>143</v>
      </c>
      <c r="E144" s="37"/>
      <c r="F144" s="231" t="s">
        <v>756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143</v>
      </c>
      <c r="AU144" s="14" t="s">
        <v>83</v>
      </c>
    </row>
    <row r="145" s="12" customFormat="1" ht="25.92" customHeight="1">
      <c r="A145" s="12"/>
      <c r="B145" s="200"/>
      <c r="C145" s="201"/>
      <c r="D145" s="202" t="s">
        <v>73</v>
      </c>
      <c r="E145" s="203" t="s">
        <v>145</v>
      </c>
      <c r="F145" s="203" t="s">
        <v>227</v>
      </c>
      <c r="G145" s="201"/>
      <c r="H145" s="201"/>
      <c r="I145" s="204"/>
      <c r="J145" s="205">
        <f>BK145</f>
        <v>0</v>
      </c>
      <c r="K145" s="201"/>
      <c r="L145" s="206"/>
      <c r="M145" s="207"/>
      <c r="N145" s="208"/>
      <c r="O145" s="208"/>
      <c r="P145" s="209">
        <f>P146</f>
        <v>0</v>
      </c>
      <c r="Q145" s="208"/>
      <c r="R145" s="209">
        <f>R146</f>
        <v>0</v>
      </c>
      <c r="S145" s="208"/>
      <c r="T145" s="21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151</v>
      </c>
      <c r="AT145" s="212" t="s">
        <v>73</v>
      </c>
      <c r="AU145" s="212" t="s">
        <v>74</v>
      </c>
      <c r="AY145" s="211" t="s">
        <v>134</v>
      </c>
      <c r="BK145" s="213">
        <f>BK146</f>
        <v>0</v>
      </c>
    </row>
    <row r="146" s="12" customFormat="1" ht="22.8" customHeight="1">
      <c r="A146" s="12"/>
      <c r="B146" s="200"/>
      <c r="C146" s="201"/>
      <c r="D146" s="202" t="s">
        <v>73</v>
      </c>
      <c r="E146" s="214" t="s">
        <v>577</v>
      </c>
      <c r="F146" s="214" t="s">
        <v>578</v>
      </c>
      <c r="G146" s="201"/>
      <c r="H146" s="201"/>
      <c r="I146" s="204"/>
      <c r="J146" s="215">
        <f>BK146</f>
        <v>0</v>
      </c>
      <c r="K146" s="201"/>
      <c r="L146" s="206"/>
      <c r="M146" s="207"/>
      <c r="N146" s="208"/>
      <c r="O146" s="208"/>
      <c r="P146" s="209">
        <f>SUM(P147:P148)</f>
        <v>0</v>
      </c>
      <c r="Q146" s="208"/>
      <c r="R146" s="209">
        <f>SUM(R147:R148)</f>
        <v>0</v>
      </c>
      <c r="S146" s="208"/>
      <c r="T146" s="21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1" t="s">
        <v>151</v>
      </c>
      <c r="AT146" s="212" t="s">
        <v>73</v>
      </c>
      <c r="AU146" s="212" t="s">
        <v>8</v>
      </c>
      <c r="AY146" s="211" t="s">
        <v>134</v>
      </c>
      <c r="BK146" s="213">
        <f>SUM(BK147:BK148)</f>
        <v>0</v>
      </c>
    </row>
    <row r="147" s="2" customFormat="1" ht="16.5" customHeight="1">
      <c r="A147" s="35"/>
      <c r="B147" s="36"/>
      <c r="C147" s="216" t="s">
        <v>189</v>
      </c>
      <c r="D147" s="216" t="s">
        <v>137</v>
      </c>
      <c r="E147" s="217" t="s">
        <v>580</v>
      </c>
      <c r="F147" s="218" t="s">
        <v>581</v>
      </c>
      <c r="G147" s="219" t="s">
        <v>154</v>
      </c>
      <c r="H147" s="220">
        <v>2</v>
      </c>
      <c r="I147" s="221"/>
      <c r="J147" s="222">
        <f>ROUND(I147*H147,0)</f>
        <v>0</v>
      </c>
      <c r="K147" s="223"/>
      <c r="L147" s="41"/>
      <c r="M147" s="224" t="s">
        <v>1</v>
      </c>
      <c r="N147" s="225" t="s">
        <v>39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218</v>
      </c>
      <c r="AT147" s="228" t="s">
        <v>137</v>
      </c>
      <c r="AU147" s="228" t="s">
        <v>83</v>
      </c>
      <c r="AY147" s="14" t="s">
        <v>134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</v>
      </c>
      <c r="BK147" s="229">
        <f>ROUND(I147*H147,0)</f>
        <v>0</v>
      </c>
      <c r="BL147" s="14" t="s">
        <v>218</v>
      </c>
      <c r="BM147" s="228" t="s">
        <v>901</v>
      </c>
    </row>
    <row r="148" s="2" customFormat="1">
      <c r="A148" s="35"/>
      <c r="B148" s="36"/>
      <c r="C148" s="37"/>
      <c r="D148" s="230" t="s">
        <v>143</v>
      </c>
      <c r="E148" s="37"/>
      <c r="F148" s="231" t="s">
        <v>883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143</v>
      </c>
      <c r="AU148" s="14" t="s">
        <v>83</v>
      </c>
    </row>
    <row r="149" s="12" customFormat="1" ht="25.92" customHeight="1">
      <c r="A149" s="12"/>
      <c r="B149" s="200"/>
      <c r="C149" s="201"/>
      <c r="D149" s="202" t="s">
        <v>73</v>
      </c>
      <c r="E149" s="203" t="s">
        <v>292</v>
      </c>
      <c r="F149" s="203" t="s">
        <v>293</v>
      </c>
      <c r="G149" s="201"/>
      <c r="H149" s="201"/>
      <c r="I149" s="204"/>
      <c r="J149" s="205">
        <f>BK149</f>
        <v>0</v>
      </c>
      <c r="K149" s="201"/>
      <c r="L149" s="206"/>
      <c r="M149" s="207"/>
      <c r="N149" s="208"/>
      <c r="O149" s="208"/>
      <c r="P149" s="209">
        <f>P150</f>
        <v>0</v>
      </c>
      <c r="Q149" s="208"/>
      <c r="R149" s="209">
        <f>R150</f>
        <v>0</v>
      </c>
      <c r="S149" s="208"/>
      <c r="T149" s="21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161</v>
      </c>
      <c r="AT149" s="212" t="s">
        <v>73</v>
      </c>
      <c r="AU149" s="212" t="s">
        <v>74</v>
      </c>
      <c r="AY149" s="211" t="s">
        <v>134</v>
      </c>
      <c r="BK149" s="213">
        <f>BK150</f>
        <v>0</v>
      </c>
    </row>
    <row r="150" s="12" customFormat="1" ht="22.8" customHeight="1">
      <c r="A150" s="12"/>
      <c r="B150" s="200"/>
      <c r="C150" s="201"/>
      <c r="D150" s="202" t="s">
        <v>73</v>
      </c>
      <c r="E150" s="214" t="s">
        <v>294</v>
      </c>
      <c r="F150" s="214" t="s">
        <v>295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SUM(P151:P152)</f>
        <v>0</v>
      </c>
      <c r="Q150" s="208"/>
      <c r="R150" s="209">
        <f>SUM(R151:R152)</f>
        <v>0</v>
      </c>
      <c r="S150" s="208"/>
      <c r="T150" s="210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161</v>
      </c>
      <c r="AT150" s="212" t="s">
        <v>73</v>
      </c>
      <c r="AU150" s="212" t="s">
        <v>8</v>
      </c>
      <c r="AY150" s="211" t="s">
        <v>134</v>
      </c>
      <c r="BK150" s="213">
        <f>SUM(BK151:BK152)</f>
        <v>0</v>
      </c>
    </row>
    <row r="151" s="2" customFormat="1" ht="16.5" customHeight="1">
      <c r="A151" s="35"/>
      <c r="B151" s="36"/>
      <c r="C151" s="216" t="s">
        <v>193</v>
      </c>
      <c r="D151" s="216" t="s">
        <v>137</v>
      </c>
      <c r="E151" s="217" t="s">
        <v>296</v>
      </c>
      <c r="F151" s="218" t="s">
        <v>297</v>
      </c>
      <c r="G151" s="219" t="s">
        <v>257</v>
      </c>
      <c r="H151" s="220">
        <v>1</v>
      </c>
      <c r="I151" s="221"/>
      <c r="J151" s="222">
        <f>ROUND(I151*H151,0)</f>
        <v>0</v>
      </c>
      <c r="K151" s="223"/>
      <c r="L151" s="41"/>
      <c r="M151" s="224" t="s">
        <v>1</v>
      </c>
      <c r="N151" s="225" t="s">
        <v>39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298</v>
      </c>
      <c r="AT151" s="228" t="s">
        <v>137</v>
      </c>
      <c r="AU151" s="228" t="s">
        <v>83</v>
      </c>
      <c r="AY151" s="14" t="s">
        <v>134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</v>
      </c>
      <c r="BK151" s="229">
        <f>ROUND(I151*H151,0)</f>
        <v>0</v>
      </c>
      <c r="BL151" s="14" t="s">
        <v>298</v>
      </c>
      <c r="BM151" s="228" t="s">
        <v>902</v>
      </c>
    </row>
    <row r="152" s="2" customFormat="1">
      <c r="A152" s="35"/>
      <c r="B152" s="36"/>
      <c r="C152" s="37"/>
      <c r="D152" s="230" t="s">
        <v>143</v>
      </c>
      <c r="E152" s="37"/>
      <c r="F152" s="231" t="s">
        <v>300</v>
      </c>
      <c r="G152" s="37"/>
      <c r="H152" s="37"/>
      <c r="I152" s="232"/>
      <c r="J152" s="37"/>
      <c r="K152" s="37"/>
      <c r="L152" s="41"/>
      <c r="M152" s="246"/>
      <c r="N152" s="247"/>
      <c r="O152" s="248"/>
      <c r="P152" s="248"/>
      <c r="Q152" s="248"/>
      <c r="R152" s="248"/>
      <c r="S152" s="248"/>
      <c r="T152" s="24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143</v>
      </c>
      <c r="AU152" s="14" t="s">
        <v>83</v>
      </c>
    </row>
    <row r="153" s="2" customFormat="1" ht="6.96" customHeight="1">
      <c r="A153" s="35"/>
      <c r="B153" s="63"/>
      <c r="C153" s="64"/>
      <c r="D153" s="64"/>
      <c r="E153" s="64"/>
      <c r="F153" s="64"/>
      <c r="G153" s="64"/>
      <c r="H153" s="64"/>
      <c r="I153" s="64"/>
      <c r="J153" s="64"/>
      <c r="K153" s="64"/>
      <c r="L153" s="41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sheet="1" autoFilter="0" formatColumns="0" formatRows="0" objects="1" scenarios="1" spinCount="100000" saltValue="3xkrd1wNnPvW9PDDygxRW3ZNKVd9x3dpDjP9oH/rlkfAB2GYX4FCoMCS9V+/x7zsVcxAhqgSkd9vjg0mA8Em/w==" hashValue="YkTqjAaSOSKUAN8gT0M9XUxUrVZQxcBsesu/D5CM1vC8MvH/S+9xBND3ty2w8CIwJalRLxW9jlsUm4kNA6INzQ==" algorithmName="SHA-512" password="C6D5"/>
  <autoFilter ref="C121:K1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105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stavby'!K6</f>
        <v>Odstranění závad z revizí el. - 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903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stavby'!AN8</f>
        <v>23. 3. 2023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26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26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26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ROUND((SUM(BE120:BE210)),  2)</f>
        <v>0</v>
      </c>
      <c r="G33" s="35"/>
      <c r="H33" s="35"/>
      <c r="I33" s="152">
        <v>0.20999999999999999</v>
      </c>
      <c r="J33" s="151">
        <f>ROUND(((SUM(BE120:BE210))*I33),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ROUND((SUM(BF120:BF210)),  2)</f>
        <v>0</v>
      </c>
      <c r="G34" s="35"/>
      <c r="H34" s="35"/>
      <c r="I34" s="152">
        <v>0.14999999999999999</v>
      </c>
      <c r="J34" s="151">
        <f>ROUND(((SUM(BF120:BF210))*I34),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ROUND((SUM(BG120:BG210)),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ROUND((SUM(BH120:BH210)),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ROUND((SUM(BI120:BI210)),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revizí el. - 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23/04/24 - ZŠ SNP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23. 3. 2023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109</v>
      </c>
      <c r="D94" s="173"/>
      <c r="E94" s="173"/>
      <c r="F94" s="173"/>
      <c r="G94" s="173"/>
      <c r="H94" s="173"/>
      <c r="I94" s="173"/>
      <c r="J94" s="174" t="s">
        <v>110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111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112</v>
      </c>
    </row>
    <row r="97" s="9" customFormat="1" ht="24.96" customHeight="1">
      <c r="A97" s="9"/>
      <c r="B97" s="176"/>
      <c r="C97" s="177"/>
      <c r="D97" s="178" t="s">
        <v>113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114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115</v>
      </c>
      <c r="E99" s="179"/>
      <c r="F99" s="179"/>
      <c r="G99" s="179"/>
      <c r="H99" s="179"/>
      <c r="I99" s="179"/>
      <c r="J99" s="180">
        <f>J181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116</v>
      </c>
      <c r="E100" s="185"/>
      <c r="F100" s="185"/>
      <c r="G100" s="185"/>
      <c r="H100" s="185"/>
      <c r="I100" s="185"/>
      <c r="J100" s="186">
        <f>J182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119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revizí el. - I.etapa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106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23/04/24 - ZŠ SNP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21</v>
      </c>
      <c r="D114" s="37"/>
      <c r="E114" s="37"/>
      <c r="F114" s="24" t="str">
        <f>F12</f>
        <v xml:space="preserve"> </v>
      </c>
      <c r="G114" s="37"/>
      <c r="H114" s="37"/>
      <c r="I114" s="29" t="s">
        <v>23</v>
      </c>
      <c r="J114" s="76" t="str">
        <f>IF(J12="","",J12)</f>
        <v>23. 3. 2023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25</v>
      </c>
      <c r="D116" s="37"/>
      <c r="E116" s="37"/>
      <c r="F116" s="24" t="str">
        <f>E15</f>
        <v xml:space="preserve"> </v>
      </c>
      <c r="G116" s="37"/>
      <c r="H116" s="37"/>
      <c r="I116" s="29" t="s">
        <v>30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28</v>
      </c>
      <c r="D117" s="37"/>
      <c r="E117" s="37"/>
      <c r="F117" s="24" t="str">
        <f>IF(E18="","",E18)</f>
        <v>Vyplň údaj</v>
      </c>
      <c r="G117" s="37"/>
      <c r="H117" s="37"/>
      <c r="I117" s="29" t="s">
        <v>32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120</v>
      </c>
      <c r="D119" s="191" t="s">
        <v>59</v>
      </c>
      <c r="E119" s="191" t="s">
        <v>55</v>
      </c>
      <c r="F119" s="191" t="s">
        <v>56</v>
      </c>
      <c r="G119" s="191" t="s">
        <v>121</v>
      </c>
      <c r="H119" s="191" t="s">
        <v>122</v>
      </c>
      <c r="I119" s="191" t="s">
        <v>123</v>
      </c>
      <c r="J119" s="192" t="s">
        <v>110</v>
      </c>
      <c r="K119" s="193" t="s">
        <v>124</v>
      </c>
      <c r="L119" s="194"/>
      <c r="M119" s="97" t="s">
        <v>1</v>
      </c>
      <c r="N119" s="98" t="s">
        <v>38</v>
      </c>
      <c r="O119" s="98" t="s">
        <v>125</v>
      </c>
      <c r="P119" s="98" t="s">
        <v>126</v>
      </c>
      <c r="Q119" s="98" t="s">
        <v>127</v>
      </c>
      <c r="R119" s="98" t="s">
        <v>128</v>
      </c>
      <c r="S119" s="98" t="s">
        <v>129</v>
      </c>
      <c r="T119" s="99" t="s">
        <v>130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131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P121+P181</f>
        <v>0</v>
      </c>
      <c r="Q120" s="101"/>
      <c r="R120" s="197">
        <f>R121+R181</f>
        <v>0.01393</v>
      </c>
      <c r="S120" s="101"/>
      <c r="T120" s="198">
        <f>T121+T181</f>
        <v>0.0070299999999999998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73</v>
      </c>
      <c r="AU120" s="14" t="s">
        <v>112</v>
      </c>
      <c r="BK120" s="199">
        <f>BK121+BK181</f>
        <v>0</v>
      </c>
    </row>
    <row r="121" s="12" customFormat="1" ht="25.92" customHeight="1">
      <c r="A121" s="12"/>
      <c r="B121" s="200"/>
      <c r="C121" s="201"/>
      <c r="D121" s="202" t="s">
        <v>73</v>
      </c>
      <c r="E121" s="203" t="s">
        <v>132</v>
      </c>
      <c r="F121" s="203" t="s">
        <v>133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0.01236</v>
      </c>
      <c r="S121" s="208"/>
      <c r="T121" s="210">
        <f>T122</f>
        <v>0.0070299999999999998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83</v>
      </c>
      <c r="AT121" s="212" t="s">
        <v>73</v>
      </c>
      <c r="AU121" s="212" t="s">
        <v>74</v>
      </c>
      <c r="AY121" s="211" t="s">
        <v>134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73</v>
      </c>
      <c r="E122" s="214" t="s">
        <v>135</v>
      </c>
      <c r="F122" s="214" t="s">
        <v>136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SUM(P123:P180)</f>
        <v>0</v>
      </c>
      <c r="Q122" s="208"/>
      <c r="R122" s="209">
        <f>SUM(R123:R180)</f>
        <v>0.01236</v>
      </c>
      <c r="S122" s="208"/>
      <c r="T122" s="210">
        <f>SUM(T123:T180)</f>
        <v>0.0070299999999999998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83</v>
      </c>
      <c r="AT122" s="212" t="s">
        <v>73</v>
      </c>
      <c r="AU122" s="212" t="s">
        <v>8</v>
      </c>
      <c r="AY122" s="211" t="s">
        <v>134</v>
      </c>
      <c r="BK122" s="213">
        <f>SUM(BK123:BK180)</f>
        <v>0</v>
      </c>
    </row>
    <row r="123" s="2" customFormat="1" ht="24.15" customHeight="1">
      <c r="A123" s="35"/>
      <c r="B123" s="36"/>
      <c r="C123" s="216" t="s">
        <v>8</v>
      </c>
      <c r="D123" s="216" t="s">
        <v>137</v>
      </c>
      <c r="E123" s="217" t="s">
        <v>138</v>
      </c>
      <c r="F123" s="218" t="s">
        <v>139</v>
      </c>
      <c r="G123" s="219" t="s">
        <v>140</v>
      </c>
      <c r="H123" s="220">
        <v>4</v>
      </c>
      <c r="I123" s="221"/>
      <c r="J123" s="222">
        <f>ROUND(I123*H123,0)</f>
        <v>0</v>
      </c>
      <c r="K123" s="223"/>
      <c r="L123" s="41"/>
      <c r="M123" s="224" t="s">
        <v>1</v>
      </c>
      <c r="N123" s="225" t="s">
        <v>39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141</v>
      </c>
      <c r="AT123" s="228" t="s">
        <v>137</v>
      </c>
      <c r="AU123" s="228" t="s">
        <v>83</v>
      </c>
      <c r="AY123" s="14" t="s">
        <v>134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</v>
      </c>
      <c r="BK123" s="229">
        <f>ROUND(I123*H123,0)</f>
        <v>0</v>
      </c>
      <c r="BL123" s="14" t="s">
        <v>141</v>
      </c>
      <c r="BM123" s="228" t="s">
        <v>904</v>
      </c>
    </row>
    <row r="124" s="2" customFormat="1">
      <c r="A124" s="35"/>
      <c r="B124" s="36"/>
      <c r="C124" s="37"/>
      <c r="D124" s="230" t="s">
        <v>143</v>
      </c>
      <c r="E124" s="37"/>
      <c r="F124" s="231" t="s">
        <v>905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143</v>
      </c>
      <c r="AU124" s="14" t="s">
        <v>83</v>
      </c>
    </row>
    <row r="125" s="2" customFormat="1" ht="16.5" customHeight="1">
      <c r="A125" s="35"/>
      <c r="B125" s="36"/>
      <c r="C125" s="235" t="s">
        <v>83</v>
      </c>
      <c r="D125" s="235" t="s">
        <v>145</v>
      </c>
      <c r="E125" s="236" t="s">
        <v>146</v>
      </c>
      <c r="F125" s="237" t="s">
        <v>147</v>
      </c>
      <c r="G125" s="238" t="s">
        <v>140</v>
      </c>
      <c r="H125" s="239">
        <v>4</v>
      </c>
      <c r="I125" s="240"/>
      <c r="J125" s="241">
        <f>ROUND(I125*H125,0)</f>
        <v>0</v>
      </c>
      <c r="K125" s="242"/>
      <c r="L125" s="243"/>
      <c r="M125" s="244" t="s">
        <v>1</v>
      </c>
      <c r="N125" s="245" t="s">
        <v>39</v>
      </c>
      <c r="O125" s="88"/>
      <c r="P125" s="226">
        <f>O125*H125</f>
        <v>0</v>
      </c>
      <c r="Q125" s="226">
        <v>6.9999999999999994E-05</v>
      </c>
      <c r="R125" s="226">
        <f>Q125*H125</f>
        <v>0.00027999999999999998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145</v>
      </c>
      <c r="AU125" s="228" t="s">
        <v>83</v>
      </c>
      <c r="AY125" s="14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141</v>
      </c>
      <c r="BM125" s="228" t="s">
        <v>906</v>
      </c>
    </row>
    <row r="126" s="2" customFormat="1">
      <c r="A126" s="35"/>
      <c r="B126" s="36"/>
      <c r="C126" s="37"/>
      <c r="D126" s="230" t="s">
        <v>143</v>
      </c>
      <c r="E126" s="37"/>
      <c r="F126" s="231" t="s">
        <v>907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143</v>
      </c>
      <c r="AU126" s="14" t="s">
        <v>83</v>
      </c>
    </row>
    <row r="127" s="2" customFormat="1" ht="16.5" customHeight="1">
      <c r="A127" s="35"/>
      <c r="B127" s="36"/>
      <c r="C127" s="235" t="s">
        <v>151</v>
      </c>
      <c r="D127" s="235" t="s">
        <v>145</v>
      </c>
      <c r="E127" s="236" t="s">
        <v>648</v>
      </c>
      <c r="F127" s="237" t="s">
        <v>649</v>
      </c>
      <c r="G127" s="238" t="s">
        <v>154</v>
      </c>
      <c r="H127" s="239">
        <v>3</v>
      </c>
      <c r="I127" s="240"/>
      <c r="J127" s="241">
        <f>ROUND(I127*H127,0)</f>
        <v>0</v>
      </c>
      <c r="K127" s="242"/>
      <c r="L127" s="243"/>
      <c r="M127" s="244" t="s">
        <v>1</v>
      </c>
      <c r="N127" s="245" t="s">
        <v>39</v>
      </c>
      <c r="O127" s="88"/>
      <c r="P127" s="226">
        <f>O127*H127</f>
        <v>0</v>
      </c>
      <c r="Q127" s="226">
        <v>3.0000000000000001E-05</v>
      </c>
      <c r="R127" s="226">
        <f>Q127*H127</f>
        <v>9.0000000000000006E-05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148</v>
      </c>
      <c r="AT127" s="228" t="s">
        <v>145</v>
      </c>
      <c r="AU127" s="228" t="s">
        <v>83</v>
      </c>
      <c r="AY127" s="14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141</v>
      </c>
      <c r="BM127" s="228" t="s">
        <v>908</v>
      </c>
    </row>
    <row r="128" s="2" customFormat="1">
      <c r="A128" s="35"/>
      <c r="B128" s="36"/>
      <c r="C128" s="37"/>
      <c r="D128" s="230" t="s">
        <v>143</v>
      </c>
      <c r="E128" s="37"/>
      <c r="F128" s="231" t="s">
        <v>905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143</v>
      </c>
      <c r="AU128" s="14" t="s">
        <v>83</v>
      </c>
    </row>
    <row r="129" s="2" customFormat="1" ht="24.15" customHeight="1">
      <c r="A129" s="35"/>
      <c r="B129" s="36"/>
      <c r="C129" s="216" t="s">
        <v>157</v>
      </c>
      <c r="D129" s="216" t="s">
        <v>137</v>
      </c>
      <c r="E129" s="217" t="s">
        <v>652</v>
      </c>
      <c r="F129" s="218" t="s">
        <v>653</v>
      </c>
      <c r="G129" s="219" t="s">
        <v>154</v>
      </c>
      <c r="H129" s="220">
        <v>3</v>
      </c>
      <c r="I129" s="221"/>
      <c r="J129" s="222">
        <f>ROUND(I129*H129,0)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141</v>
      </c>
      <c r="AT129" s="228" t="s">
        <v>137</v>
      </c>
      <c r="AU129" s="228" t="s">
        <v>83</v>
      </c>
      <c r="AY129" s="14" t="s">
        <v>134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141</v>
      </c>
      <c r="BM129" s="228" t="s">
        <v>909</v>
      </c>
    </row>
    <row r="130" s="2" customFormat="1">
      <c r="A130" s="35"/>
      <c r="B130" s="36"/>
      <c r="C130" s="37"/>
      <c r="D130" s="230" t="s">
        <v>143</v>
      </c>
      <c r="E130" s="37"/>
      <c r="F130" s="231" t="s">
        <v>905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143</v>
      </c>
      <c r="AU130" s="14" t="s">
        <v>83</v>
      </c>
    </row>
    <row r="131" s="2" customFormat="1" ht="16.5" customHeight="1">
      <c r="A131" s="35"/>
      <c r="B131" s="36"/>
      <c r="C131" s="235" t="s">
        <v>161</v>
      </c>
      <c r="D131" s="235" t="s">
        <v>145</v>
      </c>
      <c r="E131" s="236" t="s">
        <v>656</v>
      </c>
      <c r="F131" s="237" t="s">
        <v>657</v>
      </c>
      <c r="G131" s="238" t="s">
        <v>154</v>
      </c>
      <c r="H131" s="239">
        <v>3</v>
      </c>
      <c r="I131" s="240"/>
      <c r="J131" s="241">
        <f>ROUND(I131*H131,0)</f>
        <v>0</v>
      </c>
      <c r="K131" s="242"/>
      <c r="L131" s="243"/>
      <c r="M131" s="244" t="s">
        <v>1</v>
      </c>
      <c r="N131" s="245" t="s">
        <v>39</v>
      </c>
      <c r="O131" s="88"/>
      <c r="P131" s="226">
        <f>O131*H131</f>
        <v>0</v>
      </c>
      <c r="Q131" s="226">
        <v>1.0000000000000001E-05</v>
      </c>
      <c r="R131" s="226">
        <f>Q131*H131</f>
        <v>3.0000000000000004E-05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148</v>
      </c>
      <c r="AT131" s="228" t="s">
        <v>145</v>
      </c>
      <c r="AU131" s="228" t="s">
        <v>83</v>
      </c>
      <c r="AY131" s="14" t="s">
        <v>134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</v>
      </c>
      <c r="BK131" s="229">
        <f>ROUND(I131*H131,0)</f>
        <v>0</v>
      </c>
      <c r="BL131" s="14" t="s">
        <v>141</v>
      </c>
      <c r="BM131" s="228" t="s">
        <v>910</v>
      </c>
    </row>
    <row r="132" s="2" customFormat="1">
      <c r="A132" s="35"/>
      <c r="B132" s="36"/>
      <c r="C132" s="37"/>
      <c r="D132" s="230" t="s">
        <v>143</v>
      </c>
      <c r="E132" s="37"/>
      <c r="F132" s="231" t="s">
        <v>905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143</v>
      </c>
      <c r="AU132" s="14" t="s">
        <v>83</v>
      </c>
    </row>
    <row r="133" s="2" customFormat="1" ht="24.15" customHeight="1">
      <c r="A133" s="35"/>
      <c r="B133" s="36"/>
      <c r="C133" s="216" t="s">
        <v>166</v>
      </c>
      <c r="D133" s="216" t="s">
        <v>137</v>
      </c>
      <c r="E133" s="217" t="s">
        <v>190</v>
      </c>
      <c r="F133" s="218" t="s">
        <v>191</v>
      </c>
      <c r="G133" s="219" t="s">
        <v>140</v>
      </c>
      <c r="H133" s="220">
        <v>6</v>
      </c>
      <c r="I133" s="221"/>
      <c r="J133" s="222">
        <f>ROUND(I133*H133,0)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141</v>
      </c>
      <c r="AT133" s="228" t="s">
        <v>137</v>
      </c>
      <c r="AU133" s="228" t="s">
        <v>83</v>
      </c>
      <c r="AY133" s="14" t="s">
        <v>134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</v>
      </c>
      <c r="BK133" s="229">
        <f>ROUND(I133*H133,0)</f>
        <v>0</v>
      </c>
      <c r="BL133" s="14" t="s">
        <v>141</v>
      </c>
      <c r="BM133" s="228" t="s">
        <v>911</v>
      </c>
    </row>
    <row r="134" s="2" customFormat="1">
      <c r="A134" s="35"/>
      <c r="B134" s="36"/>
      <c r="C134" s="37"/>
      <c r="D134" s="230" t="s">
        <v>143</v>
      </c>
      <c r="E134" s="37"/>
      <c r="F134" s="231" t="s">
        <v>907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143</v>
      </c>
      <c r="AU134" s="14" t="s">
        <v>83</v>
      </c>
    </row>
    <row r="135" s="2" customFormat="1" ht="24.15" customHeight="1">
      <c r="A135" s="35"/>
      <c r="B135" s="36"/>
      <c r="C135" s="235" t="s">
        <v>170</v>
      </c>
      <c r="D135" s="235" t="s">
        <v>145</v>
      </c>
      <c r="E135" s="236" t="s">
        <v>312</v>
      </c>
      <c r="F135" s="237" t="s">
        <v>313</v>
      </c>
      <c r="G135" s="238" t="s">
        <v>140</v>
      </c>
      <c r="H135" s="239">
        <v>2</v>
      </c>
      <c r="I135" s="240"/>
      <c r="J135" s="241">
        <f>ROUND(I135*H135,0)</f>
        <v>0</v>
      </c>
      <c r="K135" s="242"/>
      <c r="L135" s="243"/>
      <c r="M135" s="244" t="s">
        <v>1</v>
      </c>
      <c r="N135" s="245" t="s">
        <v>39</v>
      </c>
      <c r="O135" s="88"/>
      <c r="P135" s="226">
        <f>O135*H135</f>
        <v>0</v>
      </c>
      <c r="Q135" s="226">
        <v>0.00012</v>
      </c>
      <c r="R135" s="226">
        <f>Q135*H135</f>
        <v>0.00024000000000000001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148</v>
      </c>
      <c r="AT135" s="228" t="s">
        <v>145</v>
      </c>
      <c r="AU135" s="228" t="s">
        <v>83</v>
      </c>
      <c r="AY135" s="14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141</v>
      </c>
      <c r="BM135" s="228" t="s">
        <v>912</v>
      </c>
    </row>
    <row r="136" s="2" customFormat="1">
      <c r="A136" s="35"/>
      <c r="B136" s="36"/>
      <c r="C136" s="37"/>
      <c r="D136" s="230" t="s">
        <v>143</v>
      </c>
      <c r="E136" s="37"/>
      <c r="F136" s="231" t="s">
        <v>913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143</v>
      </c>
      <c r="AU136" s="14" t="s">
        <v>83</v>
      </c>
    </row>
    <row r="137" s="2" customFormat="1" ht="24.15" customHeight="1">
      <c r="A137" s="35"/>
      <c r="B137" s="36"/>
      <c r="C137" s="235" t="s">
        <v>175</v>
      </c>
      <c r="D137" s="235" t="s">
        <v>145</v>
      </c>
      <c r="E137" s="236" t="s">
        <v>194</v>
      </c>
      <c r="F137" s="237" t="s">
        <v>195</v>
      </c>
      <c r="G137" s="238" t="s">
        <v>140</v>
      </c>
      <c r="H137" s="239">
        <v>4</v>
      </c>
      <c r="I137" s="240"/>
      <c r="J137" s="241">
        <f>ROUND(I137*H137,0)</f>
        <v>0</v>
      </c>
      <c r="K137" s="242"/>
      <c r="L137" s="243"/>
      <c r="M137" s="244" t="s">
        <v>1</v>
      </c>
      <c r="N137" s="245" t="s">
        <v>39</v>
      </c>
      <c r="O137" s="88"/>
      <c r="P137" s="226">
        <f>O137*H137</f>
        <v>0</v>
      </c>
      <c r="Q137" s="226">
        <v>0.00017000000000000001</v>
      </c>
      <c r="R137" s="226">
        <f>Q137*H137</f>
        <v>0.00068000000000000005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148</v>
      </c>
      <c r="AT137" s="228" t="s">
        <v>145</v>
      </c>
      <c r="AU137" s="228" t="s">
        <v>83</v>
      </c>
      <c r="AY137" s="14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</v>
      </c>
      <c r="BK137" s="229">
        <f>ROUND(I137*H137,0)</f>
        <v>0</v>
      </c>
      <c r="BL137" s="14" t="s">
        <v>141</v>
      </c>
      <c r="BM137" s="228" t="s">
        <v>914</v>
      </c>
    </row>
    <row r="138" s="2" customFormat="1">
      <c r="A138" s="35"/>
      <c r="B138" s="36"/>
      <c r="C138" s="37"/>
      <c r="D138" s="230" t="s">
        <v>143</v>
      </c>
      <c r="E138" s="37"/>
      <c r="F138" s="231" t="s">
        <v>915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143</v>
      </c>
      <c r="AU138" s="14" t="s">
        <v>83</v>
      </c>
    </row>
    <row r="139" s="2" customFormat="1" ht="24.15" customHeight="1">
      <c r="A139" s="35"/>
      <c r="B139" s="36"/>
      <c r="C139" s="216" t="s">
        <v>180</v>
      </c>
      <c r="D139" s="216" t="s">
        <v>137</v>
      </c>
      <c r="E139" s="217" t="s">
        <v>667</v>
      </c>
      <c r="F139" s="218" t="s">
        <v>668</v>
      </c>
      <c r="G139" s="219" t="s">
        <v>154</v>
      </c>
      <c r="H139" s="220">
        <v>1</v>
      </c>
      <c r="I139" s="221"/>
      <c r="J139" s="222">
        <f>ROUND(I139*H139,0)</f>
        <v>0</v>
      </c>
      <c r="K139" s="223"/>
      <c r="L139" s="41"/>
      <c r="M139" s="224" t="s">
        <v>1</v>
      </c>
      <c r="N139" s="225" t="s">
        <v>39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141</v>
      </c>
      <c r="AT139" s="228" t="s">
        <v>137</v>
      </c>
      <c r="AU139" s="228" t="s">
        <v>83</v>
      </c>
      <c r="AY139" s="14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</v>
      </c>
      <c r="BK139" s="229">
        <f>ROUND(I139*H139,0)</f>
        <v>0</v>
      </c>
      <c r="BL139" s="14" t="s">
        <v>141</v>
      </c>
      <c r="BM139" s="228" t="s">
        <v>916</v>
      </c>
    </row>
    <row r="140" s="2" customFormat="1">
      <c r="A140" s="35"/>
      <c r="B140" s="36"/>
      <c r="C140" s="37"/>
      <c r="D140" s="230" t="s">
        <v>143</v>
      </c>
      <c r="E140" s="37"/>
      <c r="F140" s="231" t="s">
        <v>917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143</v>
      </c>
      <c r="AU140" s="14" t="s">
        <v>83</v>
      </c>
    </row>
    <row r="141" s="2" customFormat="1" ht="16.5" customHeight="1">
      <c r="A141" s="35"/>
      <c r="B141" s="36"/>
      <c r="C141" s="235" t="s">
        <v>185</v>
      </c>
      <c r="D141" s="235" t="s">
        <v>145</v>
      </c>
      <c r="E141" s="236" t="s">
        <v>671</v>
      </c>
      <c r="F141" s="237" t="s">
        <v>672</v>
      </c>
      <c r="G141" s="238" t="s">
        <v>154</v>
      </c>
      <c r="H141" s="239">
        <v>1</v>
      </c>
      <c r="I141" s="240"/>
      <c r="J141" s="241">
        <f>ROUND(I141*H141,0)</f>
        <v>0</v>
      </c>
      <c r="K141" s="242"/>
      <c r="L141" s="243"/>
      <c r="M141" s="244" t="s">
        <v>1</v>
      </c>
      <c r="N141" s="245" t="s">
        <v>39</v>
      </c>
      <c r="O141" s="88"/>
      <c r="P141" s="226">
        <f>O141*H141</f>
        <v>0</v>
      </c>
      <c r="Q141" s="226">
        <v>1.0000000000000001E-05</v>
      </c>
      <c r="R141" s="226">
        <f>Q141*H141</f>
        <v>1.0000000000000001E-05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148</v>
      </c>
      <c r="AT141" s="228" t="s">
        <v>145</v>
      </c>
      <c r="AU141" s="228" t="s">
        <v>83</v>
      </c>
      <c r="AY141" s="14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</v>
      </c>
      <c r="BK141" s="229">
        <f>ROUND(I141*H141,0)</f>
        <v>0</v>
      </c>
      <c r="BL141" s="14" t="s">
        <v>141</v>
      </c>
      <c r="BM141" s="228" t="s">
        <v>918</v>
      </c>
    </row>
    <row r="142" s="2" customFormat="1">
      <c r="A142" s="35"/>
      <c r="B142" s="36"/>
      <c r="C142" s="37"/>
      <c r="D142" s="230" t="s">
        <v>143</v>
      </c>
      <c r="E142" s="37"/>
      <c r="F142" s="231" t="s">
        <v>917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143</v>
      </c>
      <c r="AU142" s="14" t="s">
        <v>83</v>
      </c>
    </row>
    <row r="143" s="2" customFormat="1" ht="24.15" customHeight="1">
      <c r="A143" s="35"/>
      <c r="B143" s="36"/>
      <c r="C143" s="216" t="s">
        <v>189</v>
      </c>
      <c r="D143" s="216" t="s">
        <v>137</v>
      </c>
      <c r="E143" s="217" t="s">
        <v>919</v>
      </c>
      <c r="F143" s="218" t="s">
        <v>920</v>
      </c>
      <c r="G143" s="219" t="s">
        <v>154</v>
      </c>
      <c r="H143" s="220">
        <v>9</v>
      </c>
      <c r="I143" s="221"/>
      <c r="J143" s="222">
        <f>ROUND(I143*H143,0)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141</v>
      </c>
      <c r="AT143" s="228" t="s">
        <v>137</v>
      </c>
      <c r="AU143" s="228" t="s">
        <v>83</v>
      </c>
      <c r="AY143" s="14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</v>
      </c>
      <c r="BK143" s="229">
        <f>ROUND(I143*H143,0)</f>
        <v>0</v>
      </c>
      <c r="BL143" s="14" t="s">
        <v>141</v>
      </c>
      <c r="BM143" s="228" t="s">
        <v>921</v>
      </c>
    </row>
    <row r="144" s="2" customFormat="1">
      <c r="A144" s="35"/>
      <c r="B144" s="36"/>
      <c r="C144" s="37"/>
      <c r="D144" s="230" t="s">
        <v>143</v>
      </c>
      <c r="E144" s="37"/>
      <c r="F144" s="231" t="s">
        <v>828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143</v>
      </c>
      <c r="AU144" s="14" t="s">
        <v>83</v>
      </c>
    </row>
    <row r="145" s="2" customFormat="1" ht="21.75" customHeight="1">
      <c r="A145" s="35"/>
      <c r="B145" s="36"/>
      <c r="C145" s="235" t="s">
        <v>193</v>
      </c>
      <c r="D145" s="235" t="s">
        <v>145</v>
      </c>
      <c r="E145" s="236" t="s">
        <v>922</v>
      </c>
      <c r="F145" s="237" t="s">
        <v>923</v>
      </c>
      <c r="G145" s="238" t="s">
        <v>154</v>
      </c>
      <c r="H145" s="239">
        <v>9</v>
      </c>
      <c r="I145" s="240"/>
      <c r="J145" s="241">
        <f>ROUND(I145*H145,0)</f>
        <v>0</v>
      </c>
      <c r="K145" s="242"/>
      <c r="L145" s="243"/>
      <c r="M145" s="244" t="s">
        <v>1</v>
      </c>
      <c r="N145" s="245" t="s">
        <v>39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148</v>
      </c>
      <c r="AT145" s="228" t="s">
        <v>145</v>
      </c>
      <c r="AU145" s="228" t="s">
        <v>83</v>
      </c>
      <c r="AY145" s="14" t="s">
        <v>134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</v>
      </c>
      <c r="BK145" s="229">
        <f>ROUND(I145*H145,0)</f>
        <v>0</v>
      </c>
      <c r="BL145" s="14" t="s">
        <v>141</v>
      </c>
      <c r="BM145" s="228" t="s">
        <v>924</v>
      </c>
    </row>
    <row r="146" s="2" customFormat="1">
      <c r="A146" s="35"/>
      <c r="B146" s="36"/>
      <c r="C146" s="37"/>
      <c r="D146" s="230" t="s">
        <v>143</v>
      </c>
      <c r="E146" s="37"/>
      <c r="F146" s="231" t="s">
        <v>828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143</v>
      </c>
      <c r="AU146" s="14" t="s">
        <v>83</v>
      </c>
    </row>
    <row r="147" s="2" customFormat="1" ht="21.75" customHeight="1">
      <c r="A147" s="35"/>
      <c r="B147" s="36"/>
      <c r="C147" s="235" t="s">
        <v>198</v>
      </c>
      <c r="D147" s="235" t="s">
        <v>145</v>
      </c>
      <c r="E147" s="236" t="s">
        <v>925</v>
      </c>
      <c r="F147" s="237" t="s">
        <v>926</v>
      </c>
      <c r="G147" s="238" t="s">
        <v>154</v>
      </c>
      <c r="H147" s="239">
        <v>1</v>
      </c>
      <c r="I147" s="240"/>
      <c r="J147" s="241">
        <f>ROUND(I147*H147,0)</f>
        <v>0</v>
      </c>
      <c r="K147" s="242"/>
      <c r="L147" s="243"/>
      <c r="M147" s="244" t="s">
        <v>1</v>
      </c>
      <c r="N147" s="245" t="s">
        <v>39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148</v>
      </c>
      <c r="AT147" s="228" t="s">
        <v>145</v>
      </c>
      <c r="AU147" s="228" t="s">
        <v>83</v>
      </c>
      <c r="AY147" s="14" t="s">
        <v>134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</v>
      </c>
      <c r="BK147" s="229">
        <f>ROUND(I147*H147,0)</f>
        <v>0</v>
      </c>
      <c r="BL147" s="14" t="s">
        <v>141</v>
      </c>
      <c r="BM147" s="228" t="s">
        <v>927</v>
      </c>
    </row>
    <row r="148" s="2" customFormat="1">
      <c r="A148" s="35"/>
      <c r="B148" s="36"/>
      <c r="C148" s="37"/>
      <c r="D148" s="230" t="s">
        <v>143</v>
      </c>
      <c r="E148" s="37"/>
      <c r="F148" s="231" t="s">
        <v>828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143</v>
      </c>
      <c r="AU148" s="14" t="s">
        <v>83</v>
      </c>
    </row>
    <row r="149" s="2" customFormat="1" ht="33" customHeight="1">
      <c r="A149" s="35"/>
      <c r="B149" s="36"/>
      <c r="C149" s="216" t="s">
        <v>203</v>
      </c>
      <c r="D149" s="216" t="s">
        <v>137</v>
      </c>
      <c r="E149" s="217" t="s">
        <v>433</v>
      </c>
      <c r="F149" s="218" t="s">
        <v>434</v>
      </c>
      <c r="G149" s="219" t="s">
        <v>154</v>
      </c>
      <c r="H149" s="220">
        <v>2</v>
      </c>
      <c r="I149" s="221"/>
      <c r="J149" s="222">
        <f>ROUND(I149*H149,0)</f>
        <v>0</v>
      </c>
      <c r="K149" s="223"/>
      <c r="L149" s="41"/>
      <c r="M149" s="224" t="s">
        <v>1</v>
      </c>
      <c r="N149" s="225" t="s">
        <v>39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141</v>
      </c>
      <c r="AT149" s="228" t="s">
        <v>137</v>
      </c>
      <c r="AU149" s="228" t="s">
        <v>83</v>
      </c>
      <c r="AY149" s="14" t="s">
        <v>134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</v>
      </c>
      <c r="BK149" s="229">
        <f>ROUND(I149*H149,0)</f>
        <v>0</v>
      </c>
      <c r="BL149" s="14" t="s">
        <v>141</v>
      </c>
      <c r="BM149" s="228" t="s">
        <v>928</v>
      </c>
    </row>
    <row r="150" s="2" customFormat="1">
      <c r="A150" s="35"/>
      <c r="B150" s="36"/>
      <c r="C150" s="37"/>
      <c r="D150" s="230" t="s">
        <v>143</v>
      </c>
      <c r="E150" s="37"/>
      <c r="F150" s="231" t="s">
        <v>929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143</v>
      </c>
      <c r="AU150" s="14" t="s">
        <v>83</v>
      </c>
    </row>
    <row r="151" s="2" customFormat="1" ht="24.15" customHeight="1">
      <c r="A151" s="35"/>
      <c r="B151" s="36"/>
      <c r="C151" s="216" t="s">
        <v>9</v>
      </c>
      <c r="D151" s="216" t="s">
        <v>137</v>
      </c>
      <c r="E151" s="217" t="s">
        <v>204</v>
      </c>
      <c r="F151" s="218" t="s">
        <v>205</v>
      </c>
      <c r="G151" s="219" t="s">
        <v>154</v>
      </c>
      <c r="H151" s="220">
        <v>2</v>
      </c>
      <c r="I151" s="221"/>
      <c r="J151" s="222">
        <f>ROUND(I151*H151,0)</f>
        <v>0</v>
      </c>
      <c r="K151" s="223"/>
      <c r="L151" s="41"/>
      <c r="M151" s="224" t="s">
        <v>1</v>
      </c>
      <c r="N151" s="225" t="s">
        <v>39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141</v>
      </c>
      <c r="AT151" s="228" t="s">
        <v>137</v>
      </c>
      <c r="AU151" s="228" t="s">
        <v>83</v>
      </c>
      <c r="AY151" s="14" t="s">
        <v>134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</v>
      </c>
      <c r="BK151" s="229">
        <f>ROUND(I151*H151,0)</f>
        <v>0</v>
      </c>
      <c r="BL151" s="14" t="s">
        <v>141</v>
      </c>
      <c r="BM151" s="228" t="s">
        <v>930</v>
      </c>
    </row>
    <row r="152" s="2" customFormat="1">
      <c r="A152" s="35"/>
      <c r="B152" s="36"/>
      <c r="C152" s="37"/>
      <c r="D152" s="230" t="s">
        <v>143</v>
      </c>
      <c r="E152" s="37"/>
      <c r="F152" s="231" t="s">
        <v>931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143</v>
      </c>
      <c r="AU152" s="14" t="s">
        <v>83</v>
      </c>
    </row>
    <row r="153" s="2" customFormat="1" ht="33" customHeight="1">
      <c r="A153" s="35"/>
      <c r="B153" s="36"/>
      <c r="C153" s="216" t="s">
        <v>141</v>
      </c>
      <c r="D153" s="216" t="s">
        <v>137</v>
      </c>
      <c r="E153" s="217" t="s">
        <v>696</v>
      </c>
      <c r="F153" s="218" t="s">
        <v>697</v>
      </c>
      <c r="G153" s="219" t="s">
        <v>154</v>
      </c>
      <c r="H153" s="220">
        <v>2</v>
      </c>
      <c r="I153" s="221"/>
      <c r="J153" s="222">
        <f>ROUND(I153*H153,0)</f>
        <v>0</v>
      </c>
      <c r="K153" s="223"/>
      <c r="L153" s="41"/>
      <c r="M153" s="224" t="s">
        <v>1</v>
      </c>
      <c r="N153" s="225" t="s">
        <v>39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141</v>
      </c>
      <c r="AT153" s="228" t="s">
        <v>137</v>
      </c>
      <c r="AU153" s="228" t="s">
        <v>83</v>
      </c>
      <c r="AY153" s="14" t="s">
        <v>134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</v>
      </c>
      <c r="BK153" s="229">
        <f>ROUND(I153*H153,0)</f>
        <v>0</v>
      </c>
      <c r="BL153" s="14" t="s">
        <v>141</v>
      </c>
      <c r="BM153" s="228" t="s">
        <v>932</v>
      </c>
    </row>
    <row r="154" s="2" customFormat="1">
      <c r="A154" s="35"/>
      <c r="B154" s="36"/>
      <c r="C154" s="37"/>
      <c r="D154" s="230" t="s">
        <v>143</v>
      </c>
      <c r="E154" s="37"/>
      <c r="F154" s="231" t="s">
        <v>929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143</v>
      </c>
      <c r="AU154" s="14" t="s">
        <v>83</v>
      </c>
    </row>
    <row r="155" s="2" customFormat="1" ht="37.8" customHeight="1">
      <c r="A155" s="35"/>
      <c r="B155" s="36"/>
      <c r="C155" s="216" t="s">
        <v>215</v>
      </c>
      <c r="D155" s="216" t="s">
        <v>137</v>
      </c>
      <c r="E155" s="217" t="s">
        <v>211</v>
      </c>
      <c r="F155" s="218" t="s">
        <v>212</v>
      </c>
      <c r="G155" s="219" t="s">
        <v>154</v>
      </c>
      <c r="H155" s="220">
        <v>2</v>
      </c>
      <c r="I155" s="221"/>
      <c r="J155" s="222">
        <f>ROUND(I155*H155,0)</f>
        <v>0</v>
      </c>
      <c r="K155" s="223"/>
      <c r="L155" s="41"/>
      <c r="M155" s="224" t="s">
        <v>1</v>
      </c>
      <c r="N155" s="225" t="s">
        <v>39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141</v>
      </c>
      <c r="AT155" s="228" t="s">
        <v>137</v>
      </c>
      <c r="AU155" s="228" t="s">
        <v>83</v>
      </c>
      <c r="AY155" s="14" t="s">
        <v>134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</v>
      </c>
      <c r="BK155" s="229">
        <f>ROUND(I155*H155,0)</f>
        <v>0</v>
      </c>
      <c r="BL155" s="14" t="s">
        <v>141</v>
      </c>
      <c r="BM155" s="228" t="s">
        <v>933</v>
      </c>
    </row>
    <row r="156" s="2" customFormat="1">
      <c r="A156" s="35"/>
      <c r="B156" s="36"/>
      <c r="C156" s="37"/>
      <c r="D156" s="230" t="s">
        <v>143</v>
      </c>
      <c r="E156" s="37"/>
      <c r="F156" s="231" t="s">
        <v>934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143</v>
      </c>
      <c r="AU156" s="14" t="s">
        <v>83</v>
      </c>
    </row>
    <row r="157" s="2" customFormat="1" ht="24.15" customHeight="1">
      <c r="A157" s="35"/>
      <c r="B157" s="36"/>
      <c r="C157" s="216" t="s">
        <v>221</v>
      </c>
      <c r="D157" s="216" t="s">
        <v>137</v>
      </c>
      <c r="E157" s="217" t="s">
        <v>325</v>
      </c>
      <c r="F157" s="218" t="s">
        <v>326</v>
      </c>
      <c r="G157" s="219" t="s">
        <v>154</v>
      </c>
      <c r="H157" s="220">
        <v>1</v>
      </c>
      <c r="I157" s="221"/>
      <c r="J157" s="222">
        <f>ROUND(I157*H157,0)</f>
        <v>0</v>
      </c>
      <c r="K157" s="223"/>
      <c r="L157" s="41"/>
      <c r="M157" s="224" t="s">
        <v>1</v>
      </c>
      <c r="N157" s="225" t="s">
        <v>39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141</v>
      </c>
      <c r="AT157" s="228" t="s">
        <v>137</v>
      </c>
      <c r="AU157" s="228" t="s">
        <v>83</v>
      </c>
      <c r="AY157" s="14" t="s">
        <v>134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</v>
      </c>
      <c r="BK157" s="229">
        <f>ROUND(I157*H157,0)</f>
        <v>0</v>
      </c>
      <c r="BL157" s="14" t="s">
        <v>141</v>
      </c>
      <c r="BM157" s="228" t="s">
        <v>935</v>
      </c>
    </row>
    <row r="158" s="2" customFormat="1">
      <c r="A158" s="35"/>
      <c r="B158" s="36"/>
      <c r="C158" s="37"/>
      <c r="D158" s="230" t="s">
        <v>143</v>
      </c>
      <c r="E158" s="37"/>
      <c r="F158" s="231" t="s">
        <v>936</v>
      </c>
      <c r="G158" s="37"/>
      <c r="H158" s="37"/>
      <c r="I158" s="232"/>
      <c r="J158" s="37"/>
      <c r="K158" s="37"/>
      <c r="L158" s="41"/>
      <c r="M158" s="233"/>
      <c r="N158" s="23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143</v>
      </c>
      <c r="AU158" s="14" t="s">
        <v>83</v>
      </c>
    </row>
    <row r="159" s="2" customFormat="1" ht="24.15" customHeight="1">
      <c r="A159" s="35"/>
      <c r="B159" s="36"/>
      <c r="C159" s="235" t="s">
        <v>230</v>
      </c>
      <c r="D159" s="235" t="s">
        <v>145</v>
      </c>
      <c r="E159" s="236" t="s">
        <v>937</v>
      </c>
      <c r="F159" s="237" t="s">
        <v>938</v>
      </c>
      <c r="G159" s="238" t="s">
        <v>154</v>
      </c>
      <c r="H159" s="239">
        <v>1</v>
      </c>
      <c r="I159" s="240"/>
      <c r="J159" s="241">
        <f>ROUND(I159*H159,0)</f>
        <v>0</v>
      </c>
      <c r="K159" s="242"/>
      <c r="L159" s="243"/>
      <c r="M159" s="244" t="s">
        <v>1</v>
      </c>
      <c r="N159" s="245" t="s">
        <v>39</v>
      </c>
      <c r="O159" s="88"/>
      <c r="P159" s="226">
        <f>O159*H159</f>
        <v>0</v>
      </c>
      <c r="Q159" s="226">
        <v>0.0010499999999999999</v>
      </c>
      <c r="R159" s="226">
        <f>Q159*H159</f>
        <v>0.0010499999999999999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148</v>
      </c>
      <c r="AT159" s="228" t="s">
        <v>145</v>
      </c>
      <c r="AU159" s="228" t="s">
        <v>83</v>
      </c>
      <c r="AY159" s="14" t="s">
        <v>134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</v>
      </c>
      <c r="BK159" s="229">
        <f>ROUND(I159*H159,0)</f>
        <v>0</v>
      </c>
      <c r="BL159" s="14" t="s">
        <v>141</v>
      </c>
      <c r="BM159" s="228" t="s">
        <v>939</v>
      </c>
    </row>
    <row r="160" s="2" customFormat="1">
      <c r="A160" s="35"/>
      <c r="B160" s="36"/>
      <c r="C160" s="37"/>
      <c r="D160" s="230" t="s">
        <v>143</v>
      </c>
      <c r="E160" s="37"/>
      <c r="F160" s="231" t="s">
        <v>936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143</v>
      </c>
      <c r="AU160" s="14" t="s">
        <v>83</v>
      </c>
    </row>
    <row r="161" s="2" customFormat="1" ht="16.5" customHeight="1">
      <c r="A161" s="35"/>
      <c r="B161" s="36"/>
      <c r="C161" s="216" t="s">
        <v>235</v>
      </c>
      <c r="D161" s="216" t="s">
        <v>137</v>
      </c>
      <c r="E161" s="217" t="s">
        <v>332</v>
      </c>
      <c r="F161" s="218" t="s">
        <v>333</v>
      </c>
      <c r="G161" s="219" t="s">
        <v>154</v>
      </c>
      <c r="H161" s="220">
        <v>1</v>
      </c>
      <c r="I161" s="221"/>
      <c r="J161" s="222">
        <f>ROUND(I161*H161,0)</f>
        <v>0</v>
      </c>
      <c r="K161" s="223"/>
      <c r="L161" s="41"/>
      <c r="M161" s="224" t="s">
        <v>1</v>
      </c>
      <c r="N161" s="225" t="s">
        <v>39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0.0010300000000000001</v>
      </c>
      <c r="T161" s="227">
        <f>S161*H161</f>
        <v>0.0010300000000000001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141</v>
      </c>
      <c r="AT161" s="228" t="s">
        <v>137</v>
      </c>
      <c r="AU161" s="228" t="s">
        <v>83</v>
      </c>
      <c r="AY161" s="14" t="s">
        <v>134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</v>
      </c>
      <c r="BK161" s="229">
        <f>ROUND(I161*H161,0)</f>
        <v>0</v>
      </c>
      <c r="BL161" s="14" t="s">
        <v>141</v>
      </c>
      <c r="BM161" s="228" t="s">
        <v>940</v>
      </c>
    </row>
    <row r="162" s="2" customFormat="1">
      <c r="A162" s="35"/>
      <c r="B162" s="36"/>
      <c r="C162" s="37"/>
      <c r="D162" s="230" t="s">
        <v>143</v>
      </c>
      <c r="E162" s="37"/>
      <c r="F162" s="231" t="s">
        <v>936</v>
      </c>
      <c r="G162" s="37"/>
      <c r="H162" s="37"/>
      <c r="I162" s="232"/>
      <c r="J162" s="37"/>
      <c r="K162" s="37"/>
      <c r="L162" s="41"/>
      <c r="M162" s="233"/>
      <c r="N162" s="23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143</v>
      </c>
      <c r="AU162" s="14" t="s">
        <v>83</v>
      </c>
    </row>
    <row r="163" s="2" customFormat="1" ht="44.25" customHeight="1">
      <c r="A163" s="35"/>
      <c r="B163" s="36"/>
      <c r="C163" s="216" t="s">
        <v>7</v>
      </c>
      <c r="D163" s="216" t="s">
        <v>137</v>
      </c>
      <c r="E163" s="217" t="s">
        <v>474</v>
      </c>
      <c r="F163" s="218" t="s">
        <v>475</v>
      </c>
      <c r="G163" s="219" t="s">
        <v>154</v>
      </c>
      <c r="H163" s="220">
        <v>6</v>
      </c>
      <c r="I163" s="221"/>
      <c r="J163" s="222">
        <f>ROUND(I163*H163,0)</f>
        <v>0</v>
      </c>
      <c r="K163" s="223"/>
      <c r="L163" s="41"/>
      <c r="M163" s="224" t="s">
        <v>1</v>
      </c>
      <c r="N163" s="225" t="s">
        <v>39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0.001</v>
      </c>
      <c r="T163" s="227">
        <f>S163*H163</f>
        <v>0.0060000000000000001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141</v>
      </c>
      <c r="AT163" s="228" t="s">
        <v>137</v>
      </c>
      <c r="AU163" s="228" t="s">
        <v>83</v>
      </c>
      <c r="AY163" s="14" t="s">
        <v>134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</v>
      </c>
      <c r="BK163" s="229">
        <f>ROUND(I163*H163,0)</f>
        <v>0</v>
      </c>
      <c r="BL163" s="14" t="s">
        <v>141</v>
      </c>
      <c r="BM163" s="228" t="s">
        <v>941</v>
      </c>
    </row>
    <row r="164" s="2" customFormat="1">
      <c r="A164" s="35"/>
      <c r="B164" s="36"/>
      <c r="C164" s="37"/>
      <c r="D164" s="230" t="s">
        <v>143</v>
      </c>
      <c r="E164" s="37"/>
      <c r="F164" s="231" t="s">
        <v>942</v>
      </c>
      <c r="G164" s="37"/>
      <c r="H164" s="37"/>
      <c r="I164" s="232"/>
      <c r="J164" s="37"/>
      <c r="K164" s="37"/>
      <c r="L164" s="41"/>
      <c r="M164" s="233"/>
      <c r="N164" s="23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143</v>
      </c>
      <c r="AU164" s="14" t="s">
        <v>83</v>
      </c>
    </row>
    <row r="165" s="2" customFormat="1" ht="37.8" customHeight="1">
      <c r="A165" s="35"/>
      <c r="B165" s="36"/>
      <c r="C165" s="216" t="s">
        <v>244</v>
      </c>
      <c r="D165" s="216" t="s">
        <v>137</v>
      </c>
      <c r="E165" s="217" t="s">
        <v>336</v>
      </c>
      <c r="F165" s="218" t="s">
        <v>337</v>
      </c>
      <c r="G165" s="219" t="s">
        <v>154</v>
      </c>
      <c r="H165" s="220">
        <v>6</v>
      </c>
      <c r="I165" s="221"/>
      <c r="J165" s="222">
        <f>ROUND(I165*H165,0)</f>
        <v>0</v>
      </c>
      <c r="K165" s="223"/>
      <c r="L165" s="41"/>
      <c r="M165" s="224" t="s">
        <v>1</v>
      </c>
      <c r="N165" s="225" t="s">
        <v>39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141</v>
      </c>
      <c r="AT165" s="228" t="s">
        <v>137</v>
      </c>
      <c r="AU165" s="228" t="s">
        <v>83</v>
      </c>
      <c r="AY165" s="14" t="s">
        <v>134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</v>
      </c>
      <c r="BK165" s="229">
        <f>ROUND(I165*H165,0)</f>
        <v>0</v>
      </c>
      <c r="BL165" s="14" t="s">
        <v>141</v>
      </c>
      <c r="BM165" s="228" t="s">
        <v>943</v>
      </c>
    </row>
    <row r="166" s="2" customFormat="1">
      <c r="A166" s="35"/>
      <c r="B166" s="36"/>
      <c r="C166" s="37"/>
      <c r="D166" s="230" t="s">
        <v>143</v>
      </c>
      <c r="E166" s="37"/>
      <c r="F166" s="231" t="s">
        <v>942</v>
      </c>
      <c r="G166" s="37"/>
      <c r="H166" s="37"/>
      <c r="I166" s="232"/>
      <c r="J166" s="37"/>
      <c r="K166" s="37"/>
      <c r="L166" s="41"/>
      <c r="M166" s="233"/>
      <c r="N166" s="23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143</v>
      </c>
      <c r="AU166" s="14" t="s">
        <v>83</v>
      </c>
    </row>
    <row r="167" s="2" customFormat="1" ht="24.15" customHeight="1">
      <c r="A167" s="35"/>
      <c r="B167" s="36"/>
      <c r="C167" s="235" t="s">
        <v>249</v>
      </c>
      <c r="D167" s="235" t="s">
        <v>145</v>
      </c>
      <c r="E167" s="236" t="s">
        <v>339</v>
      </c>
      <c r="F167" s="237" t="s">
        <v>944</v>
      </c>
      <c r="G167" s="238" t="s">
        <v>154</v>
      </c>
      <c r="H167" s="239">
        <v>6</v>
      </c>
      <c r="I167" s="240"/>
      <c r="J167" s="241">
        <f>ROUND(I167*H167,0)</f>
        <v>0</v>
      </c>
      <c r="K167" s="242"/>
      <c r="L167" s="243"/>
      <c r="M167" s="244" t="s">
        <v>1</v>
      </c>
      <c r="N167" s="245" t="s">
        <v>39</v>
      </c>
      <c r="O167" s="88"/>
      <c r="P167" s="226">
        <f>O167*H167</f>
        <v>0</v>
      </c>
      <c r="Q167" s="226">
        <v>0.0012999999999999999</v>
      </c>
      <c r="R167" s="226">
        <f>Q167*H167</f>
        <v>0.0077999999999999996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148</v>
      </c>
      <c r="AT167" s="228" t="s">
        <v>145</v>
      </c>
      <c r="AU167" s="228" t="s">
        <v>83</v>
      </c>
      <c r="AY167" s="14" t="s">
        <v>134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</v>
      </c>
      <c r="BK167" s="229">
        <f>ROUND(I167*H167,0)</f>
        <v>0</v>
      </c>
      <c r="BL167" s="14" t="s">
        <v>141</v>
      </c>
      <c r="BM167" s="228" t="s">
        <v>945</v>
      </c>
    </row>
    <row r="168" s="2" customFormat="1">
      <c r="A168" s="35"/>
      <c r="B168" s="36"/>
      <c r="C168" s="37"/>
      <c r="D168" s="230" t="s">
        <v>143</v>
      </c>
      <c r="E168" s="37"/>
      <c r="F168" s="231" t="s">
        <v>946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143</v>
      </c>
      <c r="AU168" s="14" t="s">
        <v>83</v>
      </c>
    </row>
    <row r="169" s="2" customFormat="1" ht="24.15" customHeight="1">
      <c r="A169" s="35"/>
      <c r="B169" s="36"/>
      <c r="C169" s="216" t="s">
        <v>254</v>
      </c>
      <c r="D169" s="216" t="s">
        <v>137</v>
      </c>
      <c r="E169" s="217" t="s">
        <v>342</v>
      </c>
      <c r="F169" s="218" t="s">
        <v>343</v>
      </c>
      <c r="G169" s="219" t="s">
        <v>154</v>
      </c>
      <c r="H169" s="220">
        <v>1</v>
      </c>
      <c r="I169" s="221"/>
      <c r="J169" s="222">
        <f>ROUND(I169*H169,0)</f>
        <v>0</v>
      </c>
      <c r="K169" s="223"/>
      <c r="L169" s="41"/>
      <c r="M169" s="224" t="s">
        <v>1</v>
      </c>
      <c r="N169" s="225" t="s">
        <v>39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141</v>
      </c>
      <c r="AT169" s="228" t="s">
        <v>137</v>
      </c>
      <c r="AU169" s="228" t="s">
        <v>83</v>
      </c>
      <c r="AY169" s="14" t="s">
        <v>134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</v>
      </c>
      <c r="BK169" s="229">
        <f>ROUND(I169*H169,0)</f>
        <v>0</v>
      </c>
      <c r="BL169" s="14" t="s">
        <v>141</v>
      </c>
      <c r="BM169" s="228" t="s">
        <v>947</v>
      </c>
    </row>
    <row r="170" s="2" customFormat="1">
      <c r="A170" s="35"/>
      <c r="B170" s="36"/>
      <c r="C170" s="37"/>
      <c r="D170" s="230" t="s">
        <v>143</v>
      </c>
      <c r="E170" s="37"/>
      <c r="F170" s="231" t="s">
        <v>948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143</v>
      </c>
      <c r="AU170" s="14" t="s">
        <v>83</v>
      </c>
    </row>
    <row r="171" s="2" customFormat="1" ht="24.15" customHeight="1">
      <c r="A171" s="35"/>
      <c r="B171" s="36"/>
      <c r="C171" s="216" t="s">
        <v>260</v>
      </c>
      <c r="D171" s="216" t="s">
        <v>137</v>
      </c>
      <c r="E171" s="217" t="s">
        <v>216</v>
      </c>
      <c r="F171" s="218" t="s">
        <v>217</v>
      </c>
      <c r="G171" s="219" t="s">
        <v>154</v>
      </c>
      <c r="H171" s="220">
        <v>10</v>
      </c>
      <c r="I171" s="221"/>
      <c r="J171" s="222">
        <f>ROUND(I171*H171,0)</f>
        <v>0</v>
      </c>
      <c r="K171" s="223"/>
      <c r="L171" s="41"/>
      <c r="M171" s="224" t="s">
        <v>1</v>
      </c>
      <c r="N171" s="225" t="s">
        <v>39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218</v>
      </c>
      <c r="AT171" s="228" t="s">
        <v>137</v>
      </c>
      <c r="AU171" s="228" t="s">
        <v>83</v>
      </c>
      <c r="AY171" s="14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</v>
      </c>
      <c r="BK171" s="229">
        <f>ROUND(I171*H171,0)</f>
        <v>0</v>
      </c>
      <c r="BL171" s="14" t="s">
        <v>218</v>
      </c>
      <c r="BM171" s="228" t="s">
        <v>949</v>
      </c>
    </row>
    <row r="172" s="2" customFormat="1">
      <c r="A172" s="35"/>
      <c r="B172" s="36"/>
      <c r="C172" s="37"/>
      <c r="D172" s="230" t="s">
        <v>143</v>
      </c>
      <c r="E172" s="37"/>
      <c r="F172" s="231" t="s">
        <v>950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143</v>
      </c>
      <c r="AU172" s="14" t="s">
        <v>83</v>
      </c>
    </row>
    <row r="173" s="2" customFormat="1" ht="16.5" customHeight="1">
      <c r="A173" s="35"/>
      <c r="B173" s="36"/>
      <c r="C173" s="235" t="s">
        <v>266</v>
      </c>
      <c r="D173" s="235" t="s">
        <v>145</v>
      </c>
      <c r="E173" s="236" t="s">
        <v>951</v>
      </c>
      <c r="F173" s="237" t="s">
        <v>952</v>
      </c>
      <c r="G173" s="238" t="s">
        <v>154</v>
      </c>
      <c r="H173" s="239">
        <v>3</v>
      </c>
      <c r="I173" s="240"/>
      <c r="J173" s="241">
        <f>ROUND(I173*H173,0)</f>
        <v>0</v>
      </c>
      <c r="K173" s="242"/>
      <c r="L173" s="243"/>
      <c r="M173" s="244" t="s">
        <v>1</v>
      </c>
      <c r="N173" s="245" t="s">
        <v>39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224</v>
      </c>
      <c r="AT173" s="228" t="s">
        <v>145</v>
      </c>
      <c r="AU173" s="228" t="s">
        <v>83</v>
      </c>
      <c r="AY173" s="14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</v>
      </c>
      <c r="BK173" s="229">
        <f>ROUND(I173*H173,0)</f>
        <v>0</v>
      </c>
      <c r="BL173" s="14" t="s">
        <v>218</v>
      </c>
      <c r="BM173" s="228" t="s">
        <v>953</v>
      </c>
    </row>
    <row r="174" s="2" customFormat="1">
      <c r="A174" s="35"/>
      <c r="B174" s="36"/>
      <c r="C174" s="37"/>
      <c r="D174" s="230" t="s">
        <v>143</v>
      </c>
      <c r="E174" s="37"/>
      <c r="F174" s="231" t="s">
        <v>954</v>
      </c>
      <c r="G174" s="37"/>
      <c r="H174" s="37"/>
      <c r="I174" s="232"/>
      <c r="J174" s="37"/>
      <c r="K174" s="37"/>
      <c r="L174" s="41"/>
      <c r="M174" s="233"/>
      <c r="N174" s="23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143</v>
      </c>
      <c r="AU174" s="14" t="s">
        <v>83</v>
      </c>
    </row>
    <row r="175" s="2" customFormat="1" ht="16.5" customHeight="1">
      <c r="A175" s="35"/>
      <c r="B175" s="36"/>
      <c r="C175" s="235" t="s">
        <v>269</v>
      </c>
      <c r="D175" s="235" t="s">
        <v>145</v>
      </c>
      <c r="E175" s="236" t="s">
        <v>222</v>
      </c>
      <c r="F175" s="237" t="s">
        <v>223</v>
      </c>
      <c r="G175" s="238" t="s">
        <v>154</v>
      </c>
      <c r="H175" s="239">
        <v>11</v>
      </c>
      <c r="I175" s="240"/>
      <c r="J175" s="241">
        <f>ROUND(I175*H175,0)</f>
        <v>0</v>
      </c>
      <c r="K175" s="242"/>
      <c r="L175" s="243"/>
      <c r="M175" s="244" t="s">
        <v>1</v>
      </c>
      <c r="N175" s="245" t="s">
        <v>39</v>
      </c>
      <c r="O175" s="88"/>
      <c r="P175" s="226">
        <f>O175*H175</f>
        <v>0</v>
      </c>
      <c r="Q175" s="226">
        <v>0.00018000000000000001</v>
      </c>
      <c r="R175" s="226">
        <f>Q175*H175</f>
        <v>0.00198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224</v>
      </c>
      <c r="AT175" s="228" t="s">
        <v>145</v>
      </c>
      <c r="AU175" s="228" t="s">
        <v>83</v>
      </c>
      <c r="AY175" s="14" t="s">
        <v>134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</v>
      </c>
      <c r="BK175" s="229">
        <f>ROUND(I175*H175,0)</f>
        <v>0</v>
      </c>
      <c r="BL175" s="14" t="s">
        <v>218</v>
      </c>
      <c r="BM175" s="228" t="s">
        <v>955</v>
      </c>
    </row>
    <row r="176" s="2" customFormat="1">
      <c r="A176" s="35"/>
      <c r="B176" s="36"/>
      <c r="C176" s="37"/>
      <c r="D176" s="230" t="s">
        <v>143</v>
      </c>
      <c r="E176" s="37"/>
      <c r="F176" s="231" t="s">
        <v>956</v>
      </c>
      <c r="G176" s="37"/>
      <c r="H176" s="37"/>
      <c r="I176" s="232"/>
      <c r="J176" s="37"/>
      <c r="K176" s="37"/>
      <c r="L176" s="41"/>
      <c r="M176" s="233"/>
      <c r="N176" s="234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143</v>
      </c>
      <c r="AU176" s="14" t="s">
        <v>83</v>
      </c>
    </row>
    <row r="177" s="2" customFormat="1" ht="16.5" customHeight="1">
      <c r="A177" s="35"/>
      <c r="B177" s="36"/>
      <c r="C177" s="216" t="s">
        <v>272</v>
      </c>
      <c r="D177" s="216" t="s">
        <v>137</v>
      </c>
      <c r="E177" s="217" t="s">
        <v>348</v>
      </c>
      <c r="F177" s="218" t="s">
        <v>349</v>
      </c>
      <c r="G177" s="219" t="s">
        <v>154</v>
      </c>
      <c r="H177" s="220">
        <v>1</v>
      </c>
      <c r="I177" s="221"/>
      <c r="J177" s="222">
        <f>ROUND(I177*H177,0)</f>
        <v>0</v>
      </c>
      <c r="K177" s="223"/>
      <c r="L177" s="41"/>
      <c r="M177" s="224" t="s">
        <v>1</v>
      </c>
      <c r="N177" s="225" t="s">
        <v>39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141</v>
      </c>
      <c r="AT177" s="228" t="s">
        <v>137</v>
      </c>
      <c r="AU177" s="228" t="s">
        <v>83</v>
      </c>
      <c r="AY177" s="14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</v>
      </c>
      <c r="BK177" s="229">
        <f>ROUND(I177*H177,0)</f>
        <v>0</v>
      </c>
      <c r="BL177" s="14" t="s">
        <v>141</v>
      </c>
      <c r="BM177" s="228" t="s">
        <v>957</v>
      </c>
    </row>
    <row r="178" s="2" customFormat="1">
      <c r="A178" s="35"/>
      <c r="B178" s="36"/>
      <c r="C178" s="37"/>
      <c r="D178" s="230" t="s">
        <v>143</v>
      </c>
      <c r="E178" s="37"/>
      <c r="F178" s="231" t="s">
        <v>958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143</v>
      </c>
      <c r="AU178" s="14" t="s">
        <v>83</v>
      </c>
    </row>
    <row r="179" s="2" customFormat="1" ht="16.5" customHeight="1">
      <c r="A179" s="35"/>
      <c r="B179" s="36"/>
      <c r="C179" s="235" t="s">
        <v>277</v>
      </c>
      <c r="D179" s="235" t="s">
        <v>145</v>
      </c>
      <c r="E179" s="236" t="s">
        <v>352</v>
      </c>
      <c r="F179" s="237" t="s">
        <v>353</v>
      </c>
      <c r="G179" s="238" t="s">
        <v>154</v>
      </c>
      <c r="H179" s="239">
        <v>1</v>
      </c>
      <c r="I179" s="240"/>
      <c r="J179" s="241">
        <f>ROUND(I179*H179,0)</f>
        <v>0</v>
      </c>
      <c r="K179" s="242"/>
      <c r="L179" s="243"/>
      <c r="M179" s="244" t="s">
        <v>1</v>
      </c>
      <c r="N179" s="245" t="s">
        <v>39</v>
      </c>
      <c r="O179" s="88"/>
      <c r="P179" s="226">
        <f>O179*H179</f>
        <v>0</v>
      </c>
      <c r="Q179" s="226">
        <v>0.00020000000000000001</v>
      </c>
      <c r="R179" s="226">
        <f>Q179*H179</f>
        <v>0.00020000000000000001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148</v>
      </c>
      <c r="AT179" s="228" t="s">
        <v>145</v>
      </c>
      <c r="AU179" s="228" t="s">
        <v>83</v>
      </c>
      <c r="AY179" s="14" t="s">
        <v>134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</v>
      </c>
      <c r="BK179" s="229">
        <f>ROUND(I179*H179,0)</f>
        <v>0</v>
      </c>
      <c r="BL179" s="14" t="s">
        <v>141</v>
      </c>
      <c r="BM179" s="228" t="s">
        <v>959</v>
      </c>
    </row>
    <row r="180" s="2" customFormat="1">
      <c r="A180" s="35"/>
      <c r="B180" s="36"/>
      <c r="C180" s="37"/>
      <c r="D180" s="230" t="s">
        <v>143</v>
      </c>
      <c r="E180" s="37"/>
      <c r="F180" s="231" t="s">
        <v>958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143</v>
      </c>
      <c r="AU180" s="14" t="s">
        <v>83</v>
      </c>
    </row>
    <row r="181" s="12" customFormat="1" ht="25.92" customHeight="1">
      <c r="A181" s="12"/>
      <c r="B181" s="200"/>
      <c r="C181" s="201"/>
      <c r="D181" s="202" t="s">
        <v>73</v>
      </c>
      <c r="E181" s="203" t="s">
        <v>145</v>
      </c>
      <c r="F181" s="203" t="s">
        <v>227</v>
      </c>
      <c r="G181" s="201"/>
      <c r="H181" s="201"/>
      <c r="I181" s="204"/>
      <c r="J181" s="205">
        <f>BK181</f>
        <v>0</v>
      </c>
      <c r="K181" s="201"/>
      <c r="L181" s="206"/>
      <c r="M181" s="207"/>
      <c r="N181" s="208"/>
      <c r="O181" s="208"/>
      <c r="P181" s="209">
        <f>P182</f>
        <v>0</v>
      </c>
      <c r="Q181" s="208"/>
      <c r="R181" s="209">
        <f>R182</f>
        <v>0.00157</v>
      </c>
      <c r="S181" s="208"/>
      <c r="T181" s="21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151</v>
      </c>
      <c r="AT181" s="212" t="s">
        <v>73</v>
      </c>
      <c r="AU181" s="212" t="s">
        <v>74</v>
      </c>
      <c r="AY181" s="211" t="s">
        <v>134</v>
      </c>
      <c r="BK181" s="213">
        <f>BK182</f>
        <v>0</v>
      </c>
    </row>
    <row r="182" s="12" customFormat="1" ht="22.8" customHeight="1">
      <c r="A182" s="12"/>
      <c r="B182" s="200"/>
      <c r="C182" s="201"/>
      <c r="D182" s="202" t="s">
        <v>73</v>
      </c>
      <c r="E182" s="214" t="s">
        <v>228</v>
      </c>
      <c r="F182" s="214" t="s">
        <v>229</v>
      </c>
      <c r="G182" s="201"/>
      <c r="H182" s="201"/>
      <c r="I182" s="204"/>
      <c r="J182" s="215">
        <f>BK182</f>
        <v>0</v>
      </c>
      <c r="K182" s="201"/>
      <c r="L182" s="206"/>
      <c r="M182" s="207"/>
      <c r="N182" s="208"/>
      <c r="O182" s="208"/>
      <c r="P182" s="209">
        <f>SUM(P183:P210)</f>
        <v>0</v>
      </c>
      <c r="Q182" s="208"/>
      <c r="R182" s="209">
        <f>SUM(R183:R210)</f>
        <v>0.00157</v>
      </c>
      <c r="S182" s="208"/>
      <c r="T182" s="210">
        <f>SUM(T183:T210)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1" t="s">
        <v>151</v>
      </c>
      <c r="AT182" s="212" t="s">
        <v>73</v>
      </c>
      <c r="AU182" s="212" t="s">
        <v>8</v>
      </c>
      <c r="AY182" s="211" t="s">
        <v>134</v>
      </c>
      <c r="BK182" s="213">
        <f>SUM(BK183:BK210)</f>
        <v>0</v>
      </c>
    </row>
    <row r="183" s="2" customFormat="1" ht="24.15" customHeight="1">
      <c r="A183" s="35"/>
      <c r="B183" s="36"/>
      <c r="C183" s="216" t="s">
        <v>282</v>
      </c>
      <c r="D183" s="216" t="s">
        <v>137</v>
      </c>
      <c r="E183" s="217" t="s">
        <v>236</v>
      </c>
      <c r="F183" s="218" t="s">
        <v>237</v>
      </c>
      <c r="G183" s="219" t="s">
        <v>154</v>
      </c>
      <c r="H183" s="220">
        <v>1</v>
      </c>
      <c r="I183" s="221"/>
      <c r="J183" s="222">
        <f>ROUND(I183*H183,0)</f>
        <v>0</v>
      </c>
      <c r="K183" s="223"/>
      <c r="L183" s="41"/>
      <c r="M183" s="224" t="s">
        <v>1</v>
      </c>
      <c r="N183" s="225" t="s">
        <v>39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218</v>
      </c>
      <c r="AT183" s="228" t="s">
        <v>137</v>
      </c>
      <c r="AU183" s="228" t="s">
        <v>83</v>
      </c>
      <c r="AY183" s="14" t="s">
        <v>134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</v>
      </c>
      <c r="BK183" s="229">
        <f>ROUND(I183*H183,0)</f>
        <v>0</v>
      </c>
      <c r="BL183" s="14" t="s">
        <v>218</v>
      </c>
      <c r="BM183" s="228" t="s">
        <v>960</v>
      </c>
    </row>
    <row r="184" s="2" customFormat="1">
      <c r="A184" s="35"/>
      <c r="B184" s="36"/>
      <c r="C184" s="37"/>
      <c r="D184" s="230" t="s">
        <v>143</v>
      </c>
      <c r="E184" s="37"/>
      <c r="F184" s="231" t="s">
        <v>961</v>
      </c>
      <c r="G184" s="37"/>
      <c r="H184" s="37"/>
      <c r="I184" s="232"/>
      <c r="J184" s="37"/>
      <c r="K184" s="37"/>
      <c r="L184" s="41"/>
      <c r="M184" s="233"/>
      <c r="N184" s="234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143</v>
      </c>
      <c r="AU184" s="14" t="s">
        <v>83</v>
      </c>
    </row>
    <row r="185" s="2" customFormat="1" ht="24.15" customHeight="1">
      <c r="A185" s="35"/>
      <c r="B185" s="36"/>
      <c r="C185" s="235" t="s">
        <v>287</v>
      </c>
      <c r="D185" s="235" t="s">
        <v>145</v>
      </c>
      <c r="E185" s="236" t="s">
        <v>962</v>
      </c>
      <c r="F185" s="237" t="s">
        <v>963</v>
      </c>
      <c r="G185" s="238" t="s">
        <v>140</v>
      </c>
      <c r="H185" s="239">
        <v>2</v>
      </c>
      <c r="I185" s="240"/>
      <c r="J185" s="241">
        <f>ROUND(I185*H185,0)</f>
        <v>0</v>
      </c>
      <c r="K185" s="242"/>
      <c r="L185" s="243"/>
      <c r="M185" s="244" t="s">
        <v>1</v>
      </c>
      <c r="N185" s="245" t="s">
        <v>39</v>
      </c>
      <c r="O185" s="88"/>
      <c r="P185" s="226">
        <f>O185*H185</f>
        <v>0</v>
      </c>
      <c r="Q185" s="226">
        <v>5.0000000000000002E-05</v>
      </c>
      <c r="R185" s="226">
        <f>Q185*H185</f>
        <v>0.00010000000000000001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224</v>
      </c>
      <c r="AT185" s="228" t="s">
        <v>145</v>
      </c>
      <c r="AU185" s="228" t="s">
        <v>83</v>
      </c>
      <c r="AY185" s="14" t="s">
        <v>134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</v>
      </c>
      <c r="BK185" s="229">
        <f>ROUND(I185*H185,0)</f>
        <v>0</v>
      </c>
      <c r="BL185" s="14" t="s">
        <v>218</v>
      </c>
      <c r="BM185" s="228" t="s">
        <v>964</v>
      </c>
    </row>
    <row r="186" s="2" customFormat="1">
      <c r="A186" s="35"/>
      <c r="B186" s="36"/>
      <c r="C186" s="37"/>
      <c r="D186" s="230" t="s">
        <v>143</v>
      </c>
      <c r="E186" s="37"/>
      <c r="F186" s="231" t="s">
        <v>961</v>
      </c>
      <c r="G186" s="37"/>
      <c r="H186" s="37"/>
      <c r="I186" s="232"/>
      <c r="J186" s="37"/>
      <c r="K186" s="37"/>
      <c r="L186" s="41"/>
      <c r="M186" s="233"/>
      <c r="N186" s="234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143</v>
      </c>
      <c r="AU186" s="14" t="s">
        <v>83</v>
      </c>
    </row>
    <row r="187" s="2" customFormat="1" ht="16.5" customHeight="1">
      <c r="A187" s="35"/>
      <c r="B187" s="36"/>
      <c r="C187" s="216" t="s">
        <v>148</v>
      </c>
      <c r="D187" s="216" t="s">
        <v>137</v>
      </c>
      <c r="E187" s="217" t="s">
        <v>365</v>
      </c>
      <c r="F187" s="218" t="s">
        <v>366</v>
      </c>
      <c r="G187" s="219" t="s">
        <v>154</v>
      </c>
      <c r="H187" s="220">
        <v>1</v>
      </c>
      <c r="I187" s="221"/>
      <c r="J187" s="222">
        <f>ROUND(I187*H187,0)</f>
        <v>0</v>
      </c>
      <c r="K187" s="223"/>
      <c r="L187" s="41"/>
      <c r="M187" s="224" t="s">
        <v>1</v>
      </c>
      <c r="N187" s="225" t="s">
        <v>39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218</v>
      </c>
      <c r="AT187" s="228" t="s">
        <v>137</v>
      </c>
      <c r="AU187" s="228" t="s">
        <v>83</v>
      </c>
      <c r="AY187" s="14" t="s">
        <v>134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</v>
      </c>
      <c r="BK187" s="229">
        <f>ROUND(I187*H187,0)</f>
        <v>0</v>
      </c>
      <c r="BL187" s="14" t="s">
        <v>218</v>
      </c>
      <c r="BM187" s="228" t="s">
        <v>965</v>
      </c>
    </row>
    <row r="188" s="2" customFormat="1">
      <c r="A188" s="35"/>
      <c r="B188" s="36"/>
      <c r="C188" s="37"/>
      <c r="D188" s="230" t="s">
        <v>143</v>
      </c>
      <c r="E188" s="37"/>
      <c r="F188" s="231" t="s">
        <v>966</v>
      </c>
      <c r="G188" s="37"/>
      <c r="H188" s="37"/>
      <c r="I188" s="232"/>
      <c r="J188" s="37"/>
      <c r="K188" s="37"/>
      <c r="L188" s="41"/>
      <c r="M188" s="233"/>
      <c r="N188" s="234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143</v>
      </c>
      <c r="AU188" s="14" t="s">
        <v>83</v>
      </c>
    </row>
    <row r="189" s="2" customFormat="1" ht="16.5" customHeight="1">
      <c r="A189" s="35"/>
      <c r="B189" s="36"/>
      <c r="C189" s="216" t="s">
        <v>387</v>
      </c>
      <c r="D189" s="216" t="s">
        <v>137</v>
      </c>
      <c r="E189" s="217" t="s">
        <v>245</v>
      </c>
      <c r="F189" s="218" t="s">
        <v>246</v>
      </c>
      <c r="G189" s="219" t="s">
        <v>154</v>
      </c>
      <c r="H189" s="220">
        <v>2</v>
      </c>
      <c r="I189" s="221"/>
      <c r="J189" s="222">
        <f>ROUND(I189*H189,0)</f>
        <v>0</v>
      </c>
      <c r="K189" s="223"/>
      <c r="L189" s="41"/>
      <c r="M189" s="224" t="s">
        <v>1</v>
      </c>
      <c r="N189" s="225" t="s">
        <v>39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218</v>
      </c>
      <c r="AT189" s="228" t="s">
        <v>137</v>
      </c>
      <c r="AU189" s="228" t="s">
        <v>83</v>
      </c>
      <c r="AY189" s="14" t="s">
        <v>134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</v>
      </c>
      <c r="BK189" s="229">
        <f>ROUND(I189*H189,0)</f>
        <v>0</v>
      </c>
      <c r="BL189" s="14" t="s">
        <v>218</v>
      </c>
      <c r="BM189" s="228" t="s">
        <v>967</v>
      </c>
    </row>
    <row r="190" s="2" customFormat="1">
      <c r="A190" s="35"/>
      <c r="B190" s="36"/>
      <c r="C190" s="37"/>
      <c r="D190" s="230" t="s">
        <v>143</v>
      </c>
      <c r="E190" s="37"/>
      <c r="F190" s="231" t="s">
        <v>968</v>
      </c>
      <c r="G190" s="37"/>
      <c r="H190" s="37"/>
      <c r="I190" s="232"/>
      <c r="J190" s="37"/>
      <c r="K190" s="37"/>
      <c r="L190" s="41"/>
      <c r="M190" s="233"/>
      <c r="N190" s="234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143</v>
      </c>
      <c r="AU190" s="14" t="s">
        <v>83</v>
      </c>
    </row>
    <row r="191" s="2" customFormat="1" ht="21.75" customHeight="1">
      <c r="A191" s="35"/>
      <c r="B191" s="36"/>
      <c r="C191" s="216" t="s">
        <v>390</v>
      </c>
      <c r="D191" s="216" t="s">
        <v>137</v>
      </c>
      <c r="E191" s="217" t="s">
        <v>371</v>
      </c>
      <c r="F191" s="218" t="s">
        <v>372</v>
      </c>
      <c r="G191" s="219" t="s">
        <v>154</v>
      </c>
      <c r="H191" s="220">
        <v>1</v>
      </c>
      <c r="I191" s="221"/>
      <c r="J191" s="222">
        <f>ROUND(I191*H191,0)</f>
        <v>0</v>
      </c>
      <c r="K191" s="223"/>
      <c r="L191" s="41"/>
      <c r="M191" s="224" t="s">
        <v>1</v>
      </c>
      <c r="N191" s="225" t="s">
        <v>39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218</v>
      </c>
      <c r="AT191" s="228" t="s">
        <v>137</v>
      </c>
      <c r="AU191" s="228" t="s">
        <v>83</v>
      </c>
      <c r="AY191" s="14" t="s">
        <v>134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</v>
      </c>
      <c r="BK191" s="229">
        <f>ROUND(I191*H191,0)</f>
        <v>0</v>
      </c>
      <c r="BL191" s="14" t="s">
        <v>218</v>
      </c>
      <c r="BM191" s="228" t="s">
        <v>969</v>
      </c>
    </row>
    <row r="192" s="2" customFormat="1">
      <c r="A192" s="35"/>
      <c r="B192" s="36"/>
      <c r="C192" s="37"/>
      <c r="D192" s="230" t="s">
        <v>143</v>
      </c>
      <c r="E192" s="37"/>
      <c r="F192" s="231" t="s">
        <v>970</v>
      </c>
      <c r="G192" s="37"/>
      <c r="H192" s="37"/>
      <c r="I192" s="232"/>
      <c r="J192" s="37"/>
      <c r="K192" s="37"/>
      <c r="L192" s="41"/>
      <c r="M192" s="233"/>
      <c r="N192" s="234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143</v>
      </c>
      <c r="AU192" s="14" t="s">
        <v>83</v>
      </c>
    </row>
    <row r="193" s="2" customFormat="1" ht="16.5" customHeight="1">
      <c r="A193" s="35"/>
      <c r="B193" s="36"/>
      <c r="C193" s="235" t="s">
        <v>394</v>
      </c>
      <c r="D193" s="235" t="s">
        <v>145</v>
      </c>
      <c r="E193" s="236" t="s">
        <v>278</v>
      </c>
      <c r="F193" s="237" t="s">
        <v>374</v>
      </c>
      <c r="G193" s="238" t="s">
        <v>154</v>
      </c>
      <c r="H193" s="239">
        <v>1</v>
      </c>
      <c r="I193" s="240"/>
      <c r="J193" s="241">
        <f>ROUND(I193*H193,0)</f>
        <v>0</v>
      </c>
      <c r="K193" s="242"/>
      <c r="L193" s="243"/>
      <c r="M193" s="244" t="s">
        <v>1</v>
      </c>
      <c r="N193" s="245" t="s">
        <v>39</v>
      </c>
      <c r="O193" s="88"/>
      <c r="P193" s="226">
        <f>O193*H193</f>
        <v>0</v>
      </c>
      <c r="Q193" s="226">
        <v>0.00046999999999999999</v>
      </c>
      <c r="R193" s="226">
        <f>Q193*H193</f>
        <v>0.00046999999999999999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263</v>
      </c>
      <c r="AT193" s="228" t="s">
        <v>145</v>
      </c>
      <c r="AU193" s="228" t="s">
        <v>83</v>
      </c>
      <c r="AY193" s="14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</v>
      </c>
      <c r="BK193" s="229">
        <f>ROUND(I193*H193,0)</f>
        <v>0</v>
      </c>
      <c r="BL193" s="14" t="s">
        <v>263</v>
      </c>
      <c r="BM193" s="228" t="s">
        <v>971</v>
      </c>
    </row>
    <row r="194" s="2" customFormat="1">
      <c r="A194" s="35"/>
      <c r="B194" s="36"/>
      <c r="C194" s="37"/>
      <c r="D194" s="230" t="s">
        <v>143</v>
      </c>
      <c r="E194" s="37"/>
      <c r="F194" s="231" t="s">
        <v>966</v>
      </c>
      <c r="G194" s="37"/>
      <c r="H194" s="37"/>
      <c r="I194" s="232"/>
      <c r="J194" s="37"/>
      <c r="K194" s="37"/>
      <c r="L194" s="41"/>
      <c r="M194" s="233"/>
      <c r="N194" s="234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143</v>
      </c>
      <c r="AU194" s="14" t="s">
        <v>83</v>
      </c>
    </row>
    <row r="195" s="2" customFormat="1" ht="16.5" customHeight="1">
      <c r="A195" s="35"/>
      <c r="B195" s="36"/>
      <c r="C195" s="216" t="s">
        <v>398</v>
      </c>
      <c r="D195" s="216" t="s">
        <v>137</v>
      </c>
      <c r="E195" s="217" t="s">
        <v>255</v>
      </c>
      <c r="F195" s="218" t="s">
        <v>256</v>
      </c>
      <c r="G195" s="219" t="s">
        <v>257</v>
      </c>
      <c r="H195" s="220">
        <v>9</v>
      </c>
      <c r="I195" s="221"/>
      <c r="J195" s="222">
        <f>ROUND(I195*H195,0)</f>
        <v>0</v>
      </c>
      <c r="K195" s="223"/>
      <c r="L195" s="41"/>
      <c r="M195" s="224" t="s">
        <v>1</v>
      </c>
      <c r="N195" s="225" t="s">
        <v>39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218</v>
      </c>
      <c r="AT195" s="228" t="s">
        <v>137</v>
      </c>
      <c r="AU195" s="228" t="s">
        <v>83</v>
      </c>
      <c r="AY195" s="14" t="s">
        <v>134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</v>
      </c>
      <c r="BK195" s="229">
        <f>ROUND(I195*H195,0)</f>
        <v>0</v>
      </c>
      <c r="BL195" s="14" t="s">
        <v>218</v>
      </c>
      <c r="BM195" s="228" t="s">
        <v>972</v>
      </c>
    </row>
    <row r="196" s="2" customFormat="1">
      <c r="A196" s="35"/>
      <c r="B196" s="36"/>
      <c r="C196" s="37"/>
      <c r="D196" s="230" t="s">
        <v>143</v>
      </c>
      <c r="E196" s="37"/>
      <c r="F196" s="231" t="s">
        <v>973</v>
      </c>
      <c r="G196" s="37"/>
      <c r="H196" s="37"/>
      <c r="I196" s="232"/>
      <c r="J196" s="37"/>
      <c r="K196" s="37"/>
      <c r="L196" s="41"/>
      <c r="M196" s="233"/>
      <c r="N196" s="234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143</v>
      </c>
      <c r="AU196" s="14" t="s">
        <v>83</v>
      </c>
    </row>
    <row r="197" s="2" customFormat="1" ht="21.75" customHeight="1">
      <c r="A197" s="35"/>
      <c r="B197" s="36"/>
      <c r="C197" s="216" t="s">
        <v>403</v>
      </c>
      <c r="D197" s="216" t="s">
        <v>137</v>
      </c>
      <c r="E197" s="217" t="s">
        <v>273</v>
      </c>
      <c r="F197" s="218" t="s">
        <v>391</v>
      </c>
      <c r="G197" s="219" t="s">
        <v>154</v>
      </c>
      <c r="H197" s="220">
        <v>2</v>
      </c>
      <c r="I197" s="221"/>
      <c r="J197" s="222">
        <f>ROUND(I197*H197,0)</f>
        <v>0</v>
      </c>
      <c r="K197" s="223"/>
      <c r="L197" s="41"/>
      <c r="M197" s="224" t="s">
        <v>1</v>
      </c>
      <c r="N197" s="225" t="s">
        <v>39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218</v>
      </c>
      <c r="AT197" s="228" t="s">
        <v>137</v>
      </c>
      <c r="AU197" s="228" t="s">
        <v>83</v>
      </c>
      <c r="AY197" s="14" t="s">
        <v>134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</v>
      </c>
      <c r="BK197" s="229">
        <f>ROUND(I197*H197,0)</f>
        <v>0</v>
      </c>
      <c r="BL197" s="14" t="s">
        <v>218</v>
      </c>
      <c r="BM197" s="228" t="s">
        <v>974</v>
      </c>
    </row>
    <row r="198" s="2" customFormat="1">
      <c r="A198" s="35"/>
      <c r="B198" s="36"/>
      <c r="C198" s="37"/>
      <c r="D198" s="230" t="s">
        <v>143</v>
      </c>
      <c r="E198" s="37"/>
      <c r="F198" s="231" t="s">
        <v>975</v>
      </c>
      <c r="G198" s="37"/>
      <c r="H198" s="37"/>
      <c r="I198" s="232"/>
      <c r="J198" s="37"/>
      <c r="K198" s="37"/>
      <c r="L198" s="41"/>
      <c r="M198" s="233"/>
      <c r="N198" s="234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143</v>
      </c>
      <c r="AU198" s="14" t="s">
        <v>83</v>
      </c>
    </row>
    <row r="199" s="2" customFormat="1" ht="21.75" customHeight="1">
      <c r="A199" s="35"/>
      <c r="B199" s="36"/>
      <c r="C199" s="216" t="s">
        <v>406</v>
      </c>
      <c r="D199" s="216" t="s">
        <v>137</v>
      </c>
      <c r="E199" s="217" t="s">
        <v>283</v>
      </c>
      <c r="F199" s="218" t="s">
        <v>569</v>
      </c>
      <c r="G199" s="219" t="s">
        <v>154</v>
      </c>
      <c r="H199" s="220">
        <v>1</v>
      </c>
      <c r="I199" s="221"/>
      <c r="J199" s="222">
        <f>ROUND(I199*H199,0)</f>
        <v>0</v>
      </c>
      <c r="K199" s="223"/>
      <c r="L199" s="41"/>
      <c r="M199" s="224" t="s">
        <v>1</v>
      </c>
      <c r="N199" s="225" t="s">
        <v>39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218</v>
      </c>
      <c r="AT199" s="228" t="s">
        <v>137</v>
      </c>
      <c r="AU199" s="228" t="s">
        <v>83</v>
      </c>
      <c r="AY199" s="14" t="s">
        <v>134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</v>
      </c>
      <c r="BK199" s="229">
        <f>ROUND(I199*H199,0)</f>
        <v>0</v>
      </c>
      <c r="BL199" s="14" t="s">
        <v>218</v>
      </c>
      <c r="BM199" s="228" t="s">
        <v>976</v>
      </c>
    </row>
    <row r="200" s="2" customFormat="1">
      <c r="A200" s="35"/>
      <c r="B200" s="36"/>
      <c r="C200" s="37"/>
      <c r="D200" s="230" t="s">
        <v>143</v>
      </c>
      <c r="E200" s="37"/>
      <c r="F200" s="231" t="s">
        <v>977</v>
      </c>
      <c r="G200" s="37"/>
      <c r="H200" s="37"/>
      <c r="I200" s="232"/>
      <c r="J200" s="37"/>
      <c r="K200" s="37"/>
      <c r="L200" s="41"/>
      <c r="M200" s="233"/>
      <c r="N200" s="234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143</v>
      </c>
      <c r="AU200" s="14" t="s">
        <v>83</v>
      </c>
    </row>
    <row r="201" s="2" customFormat="1" ht="16.5" customHeight="1">
      <c r="A201" s="35"/>
      <c r="B201" s="36"/>
      <c r="C201" s="216" t="s">
        <v>538</v>
      </c>
      <c r="D201" s="216" t="s">
        <v>137</v>
      </c>
      <c r="E201" s="217" t="s">
        <v>797</v>
      </c>
      <c r="F201" s="218" t="s">
        <v>284</v>
      </c>
      <c r="G201" s="219" t="s">
        <v>154</v>
      </c>
      <c r="H201" s="220">
        <v>1</v>
      </c>
      <c r="I201" s="221"/>
      <c r="J201" s="222">
        <f>ROUND(I201*H201,0)</f>
        <v>0</v>
      </c>
      <c r="K201" s="223"/>
      <c r="L201" s="41"/>
      <c r="M201" s="224" t="s">
        <v>1</v>
      </c>
      <c r="N201" s="225" t="s">
        <v>39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218</v>
      </c>
      <c r="AT201" s="228" t="s">
        <v>137</v>
      </c>
      <c r="AU201" s="228" t="s">
        <v>83</v>
      </c>
      <c r="AY201" s="14" t="s">
        <v>134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</v>
      </c>
      <c r="BK201" s="229">
        <f>ROUND(I201*H201,0)</f>
        <v>0</v>
      </c>
      <c r="BL201" s="14" t="s">
        <v>218</v>
      </c>
      <c r="BM201" s="228" t="s">
        <v>978</v>
      </c>
    </row>
    <row r="202" s="2" customFormat="1">
      <c r="A202" s="35"/>
      <c r="B202" s="36"/>
      <c r="C202" s="37"/>
      <c r="D202" s="230" t="s">
        <v>143</v>
      </c>
      <c r="E202" s="37"/>
      <c r="F202" s="231" t="s">
        <v>979</v>
      </c>
      <c r="G202" s="37"/>
      <c r="H202" s="37"/>
      <c r="I202" s="232"/>
      <c r="J202" s="37"/>
      <c r="K202" s="37"/>
      <c r="L202" s="41"/>
      <c r="M202" s="233"/>
      <c r="N202" s="234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143</v>
      </c>
      <c r="AU202" s="14" t="s">
        <v>83</v>
      </c>
    </row>
    <row r="203" s="2" customFormat="1" ht="24.15" customHeight="1">
      <c r="A203" s="35"/>
      <c r="B203" s="36"/>
      <c r="C203" s="216" t="s">
        <v>542</v>
      </c>
      <c r="D203" s="216" t="s">
        <v>137</v>
      </c>
      <c r="E203" s="217" t="s">
        <v>800</v>
      </c>
      <c r="F203" s="218" t="s">
        <v>801</v>
      </c>
      <c r="G203" s="219" t="s">
        <v>154</v>
      </c>
      <c r="H203" s="220">
        <v>1</v>
      </c>
      <c r="I203" s="221"/>
      <c r="J203" s="222">
        <f>ROUND(I203*H203,0)</f>
        <v>0</v>
      </c>
      <c r="K203" s="223"/>
      <c r="L203" s="41"/>
      <c r="M203" s="224" t="s">
        <v>1</v>
      </c>
      <c r="N203" s="225" t="s">
        <v>39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218</v>
      </c>
      <c r="AT203" s="228" t="s">
        <v>137</v>
      </c>
      <c r="AU203" s="228" t="s">
        <v>83</v>
      </c>
      <c r="AY203" s="14" t="s">
        <v>134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</v>
      </c>
      <c r="BK203" s="229">
        <f>ROUND(I203*H203,0)</f>
        <v>0</v>
      </c>
      <c r="BL203" s="14" t="s">
        <v>218</v>
      </c>
      <c r="BM203" s="228" t="s">
        <v>980</v>
      </c>
    </row>
    <row r="204" s="2" customFormat="1">
      <c r="A204" s="35"/>
      <c r="B204" s="36"/>
      <c r="C204" s="37"/>
      <c r="D204" s="230" t="s">
        <v>143</v>
      </c>
      <c r="E204" s="37"/>
      <c r="F204" s="231" t="s">
        <v>861</v>
      </c>
      <c r="G204" s="37"/>
      <c r="H204" s="37"/>
      <c r="I204" s="232"/>
      <c r="J204" s="37"/>
      <c r="K204" s="37"/>
      <c r="L204" s="41"/>
      <c r="M204" s="233"/>
      <c r="N204" s="234"/>
      <c r="O204" s="88"/>
      <c r="P204" s="88"/>
      <c r="Q204" s="88"/>
      <c r="R204" s="88"/>
      <c r="S204" s="88"/>
      <c r="T204" s="89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4" t="s">
        <v>143</v>
      </c>
      <c r="AU204" s="14" t="s">
        <v>83</v>
      </c>
    </row>
    <row r="205" s="2" customFormat="1" ht="16.5" customHeight="1">
      <c r="A205" s="35"/>
      <c r="B205" s="36"/>
      <c r="C205" s="235" t="s">
        <v>546</v>
      </c>
      <c r="D205" s="235" t="s">
        <v>145</v>
      </c>
      <c r="E205" s="236" t="s">
        <v>261</v>
      </c>
      <c r="F205" s="237" t="s">
        <v>262</v>
      </c>
      <c r="G205" s="238" t="s">
        <v>154</v>
      </c>
      <c r="H205" s="239">
        <v>2</v>
      </c>
      <c r="I205" s="240"/>
      <c r="J205" s="241">
        <f>ROUND(I205*H205,0)</f>
        <v>0</v>
      </c>
      <c r="K205" s="242"/>
      <c r="L205" s="243"/>
      <c r="M205" s="244" t="s">
        <v>1</v>
      </c>
      <c r="N205" s="245" t="s">
        <v>39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263</v>
      </c>
      <c r="AT205" s="228" t="s">
        <v>145</v>
      </c>
      <c r="AU205" s="228" t="s">
        <v>83</v>
      </c>
      <c r="AY205" s="14" t="s">
        <v>134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</v>
      </c>
      <c r="BK205" s="229">
        <f>ROUND(I205*H205,0)</f>
        <v>0</v>
      </c>
      <c r="BL205" s="14" t="s">
        <v>263</v>
      </c>
      <c r="BM205" s="228" t="s">
        <v>981</v>
      </c>
    </row>
    <row r="206" s="2" customFormat="1">
      <c r="A206" s="35"/>
      <c r="B206" s="36"/>
      <c r="C206" s="37"/>
      <c r="D206" s="230" t="s">
        <v>143</v>
      </c>
      <c r="E206" s="37"/>
      <c r="F206" s="231" t="s">
        <v>494</v>
      </c>
      <c r="G206" s="37"/>
      <c r="H206" s="37"/>
      <c r="I206" s="232"/>
      <c r="J206" s="37"/>
      <c r="K206" s="37"/>
      <c r="L206" s="41"/>
      <c r="M206" s="233"/>
      <c r="N206" s="234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143</v>
      </c>
      <c r="AU206" s="14" t="s">
        <v>83</v>
      </c>
    </row>
    <row r="207" s="2" customFormat="1" ht="16.5" customHeight="1">
      <c r="A207" s="35"/>
      <c r="B207" s="36"/>
      <c r="C207" s="216" t="s">
        <v>549</v>
      </c>
      <c r="D207" s="216" t="s">
        <v>137</v>
      </c>
      <c r="E207" s="217" t="s">
        <v>805</v>
      </c>
      <c r="F207" s="218" t="s">
        <v>806</v>
      </c>
      <c r="G207" s="219" t="s">
        <v>257</v>
      </c>
      <c r="H207" s="220">
        <v>3</v>
      </c>
      <c r="I207" s="221"/>
      <c r="J207" s="222">
        <f>ROUND(I207*H207,0)</f>
        <v>0</v>
      </c>
      <c r="K207" s="223"/>
      <c r="L207" s="41"/>
      <c r="M207" s="224" t="s">
        <v>1</v>
      </c>
      <c r="N207" s="225" t="s">
        <v>39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218</v>
      </c>
      <c r="AT207" s="228" t="s">
        <v>137</v>
      </c>
      <c r="AU207" s="228" t="s">
        <v>83</v>
      </c>
      <c r="AY207" s="14" t="s">
        <v>134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</v>
      </c>
      <c r="BK207" s="229">
        <f>ROUND(I207*H207,0)</f>
        <v>0</v>
      </c>
      <c r="BL207" s="14" t="s">
        <v>218</v>
      </c>
      <c r="BM207" s="228" t="s">
        <v>982</v>
      </c>
    </row>
    <row r="208" s="2" customFormat="1">
      <c r="A208" s="35"/>
      <c r="B208" s="36"/>
      <c r="C208" s="37"/>
      <c r="D208" s="230" t="s">
        <v>143</v>
      </c>
      <c r="E208" s="37"/>
      <c r="F208" s="231" t="s">
        <v>983</v>
      </c>
      <c r="G208" s="37"/>
      <c r="H208" s="37"/>
      <c r="I208" s="232"/>
      <c r="J208" s="37"/>
      <c r="K208" s="37"/>
      <c r="L208" s="41"/>
      <c r="M208" s="233"/>
      <c r="N208" s="234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143</v>
      </c>
      <c r="AU208" s="14" t="s">
        <v>83</v>
      </c>
    </row>
    <row r="209" s="2" customFormat="1" ht="24.15" customHeight="1">
      <c r="A209" s="35"/>
      <c r="B209" s="36"/>
      <c r="C209" s="235" t="s">
        <v>552</v>
      </c>
      <c r="D209" s="235" t="s">
        <v>145</v>
      </c>
      <c r="E209" s="236" t="s">
        <v>383</v>
      </c>
      <c r="F209" s="237" t="s">
        <v>384</v>
      </c>
      <c r="G209" s="238" t="s">
        <v>154</v>
      </c>
      <c r="H209" s="239">
        <v>1</v>
      </c>
      <c r="I209" s="240"/>
      <c r="J209" s="241">
        <f>ROUND(I209*H209,0)</f>
        <v>0</v>
      </c>
      <c r="K209" s="242"/>
      <c r="L209" s="243"/>
      <c r="M209" s="244" t="s">
        <v>1</v>
      </c>
      <c r="N209" s="245" t="s">
        <v>39</v>
      </c>
      <c r="O209" s="88"/>
      <c r="P209" s="226">
        <f>O209*H209</f>
        <v>0</v>
      </c>
      <c r="Q209" s="226">
        <v>0.001</v>
      </c>
      <c r="R209" s="226">
        <f>Q209*H209</f>
        <v>0.001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224</v>
      </c>
      <c r="AT209" s="228" t="s">
        <v>145</v>
      </c>
      <c r="AU209" s="228" t="s">
        <v>83</v>
      </c>
      <c r="AY209" s="14" t="s">
        <v>134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8</v>
      </c>
      <c r="BK209" s="229">
        <f>ROUND(I209*H209,0)</f>
        <v>0</v>
      </c>
      <c r="BL209" s="14" t="s">
        <v>218</v>
      </c>
      <c r="BM209" s="228" t="s">
        <v>984</v>
      </c>
    </row>
    <row r="210" s="2" customFormat="1">
      <c r="A210" s="35"/>
      <c r="B210" s="36"/>
      <c r="C210" s="37"/>
      <c r="D210" s="230" t="s">
        <v>143</v>
      </c>
      <c r="E210" s="37"/>
      <c r="F210" s="231" t="s">
        <v>771</v>
      </c>
      <c r="G210" s="37"/>
      <c r="H210" s="37"/>
      <c r="I210" s="232"/>
      <c r="J210" s="37"/>
      <c r="K210" s="37"/>
      <c r="L210" s="41"/>
      <c r="M210" s="246"/>
      <c r="N210" s="247"/>
      <c r="O210" s="248"/>
      <c r="P210" s="248"/>
      <c r="Q210" s="248"/>
      <c r="R210" s="248"/>
      <c r="S210" s="248"/>
      <c r="T210" s="249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4" t="s">
        <v>143</v>
      </c>
      <c r="AU210" s="14" t="s">
        <v>83</v>
      </c>
    </row>
    <row r="211" s="2" customFormat="1" ht="6.96" customHeight="1">
      <c r="A211" s="35"/>
      <c r="B211" s="63"/>
      <c r="C211" s="64"/>
      <c r="D211" s="64"/>
      <c r="E211" s="64"/>
      <c r="F211" s="64"/>
      <c r="G211" s="64"/>
      <c r="H211" s="64"/>
      <c r="I211" s="64"/>
      <c r="J211" s="64"/>
      <c r="K211" s="64"/>
      <c r="L211" s="41"/>
      <c r="M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</row>
  </sheetData>
  <sheetProtection sheet="1" autoFilter="0" formatColumns="0" formatRows="0" objects="1" scenarios="1" spinCount="100000" saltValue="weKfOoIa2gtrSR7lzfp8k7R1W7x69+/VImzqqIQN3OlSTtSqEYjJ5WLNlsHnC9rlB2Kl+xS/78POYYE+e+ZoOw==" hashValue="etICS3wbgcWTGFqGcA9OYZG7kkDEsfKKbbiSzydkndWvws3SDgBtcbRSx/8BV2BepNhKyTfVSDvCBho1ZU3kGQ==" algorithmName="SHA-512" password="C6D5"/>
  <autoFilter ref="C119:K21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Aleš Havrda</dc:creator>
  <cp:lastModifiedBy>Aleš Havrda</cp:lastModifiedBy>
  <dcterms:created xsi:type="dcterms:W3CDTF">2023-05-16T11:39:41Z</dcterms:created>
  <dcterms:modified xsi:type="dcterms:W3CDTF">2023-05-16T11:39:47Z</dcterms:modified>
</cp:coreProperties>
</file>