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fzucz-my.sharepoint.com/personal/kafkav_fzu_cz/Documents/Dokumenty/2024/OP JAK/CzechNanoLab+/Vysokorozlišovací skenovací elektronový mikroskop/"/>
    </mc:Choice>
  </mc:AlternateContent>
  <xr:revisionPtr revIDLastSave="769" documentId="13_ncr:1_{F0145259-48E3-41FC-8511-8760D9BCFD08}" xr6:coauthVersionLast="47" xr6:coauthVersionMax="47" xr10:uidLastSave="{2F242DBC-3A88-4D36-8F91-40B39427A3F8}"/>
  <bookViews>
    <workbookView xWindow="-120" yWindow="-120" windowWidth="24240" windowHeight="13140" xr2:uid="{F3C3F510-B7B0-49D7-B45E-5EBD02298F8F}"/>
  </bookViews>
  <sheets>
    <sheet name="tender"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7" i="3" l="1"/>
  <c r="K181" i="3"/>
  <c r="K180" i="3"/>
  <c r="K178" i="3"/>
  <c r="K177" i="3"/>
  <c r="K172" i="3"/>
  <c r="K170" i="3"/>
  <c r="K168" i="3"/>
  <c r="K163" i="3"/>
  <c r="K159" i="3"/>
  <c r="K155" i="3"/>
  <c r="K151" i="3"/>
  <c r="K146" i="3"/>
  <c r="K144" i="3"/>
  <c r="K141" i="3"/>
  <c r="K140" i="3"/>
  <c r="K139" i="3"/>
  <c r="K135" i="3"/>
  <c r="K134" i="3"/>
  <c r="K132" i="3"/>
  <c r="K127" i="3"/>
  <c r="K122" i="3"/>
  <c r="K117" i="3"/>
  <c r="K114" i="3"/>
  <c r="K112" i="3"/>
  <c r="K110" i="3"/>
  <c r="K102" i="3"/>
  <c r="K99" i="3"/>
  <c r="K85" i="3"/>
  <c r="K81" i="3"/>
  <c r="K82" i="3"/>
  <c r="K80" i="3"/>
  <c r="K78" i="3"/>
  <c r="K79" i="3"/>
  <c r="K77" i="3"/>
  <c r="K74" i="3"/>
  <c r="K75" i="3"/>
  <c r="K76" i="3"/>
  <c r="K70" i="3"/>
  <c r="K65" i="3"/>
  <c r="K62" i="3"/>
  <c r="K63" i="3"/>
  <c r="K61" i="3"/>
  <c r="K173" i="3" l="1"/>
  <c r="K95" i="3"/>
  <c r="K60" i="3" l="1"/>
  <c r="K59" i="3"/>
  <c r="K52" i="3"/>
  <c r="K54" i="3"/>
  <c r="K55" i="3"/>
  <c r="K56" i="3"/>
  <c r="K49" i="3"/>
  <c r="K46" i="3"/>
  <c r="K36" i="3"/>
  <c r="K37" i="3"/>
  <c r="K39" i="3"/>
  <c r="K40" i="3"/>
  <c r="K44" i="3"/>
  <c r="K35" i="3"/>
  <c r="K30" i="3"/>
  <c r="K31" i="3"/>
  <c r="K32" i="3"/>
  <c r="K29" i="3"/>
  <c r="K27" i="3"/>
  <c r="K26" i="3"/>
  <c r="K15" i="3"/>
  <c r="K23" i="3"/>
  <c r="K20" i="3"/>
  <c r="K21" i="3"/>
  <c r="K19" i="3"/>
  <c r="K17" i="3"/>
  <c r="K16" i="3"/>
  <c r="K14" i="3"/>
  <c r="K5" i="3"/>
  <c r="L5" i="3" s="1"/>
  <c r="K4" i="3"/>
  <c r="I5" i="3"/>
  <c r="I4" i="3"/>
  <c r="I3" i="3"/>
  <c r="I2" i="3"/>
  <c r="K13" i="3"/>
  <c r="K12" i="3"/>
  <c r="K8" i="3" l="1"/>
  <c r="L4" i="3"/>
  <c r="A26" i="3" l="1"/>
  <c r="K3" i="3"/>
  <c r="L3" i="3" s="1"/>
  <c r="K2" i="3" l="1"/>
  <c r="L2" i="3" s="1"/>
</calcChain>
</file>

<file path=xl/sharedStrings.xml><?xml version="1.0" encoding="utf-8"?>
<sst xmlns="http://schemas.openxmlformats.org/spreadsheetml/2006/main" count="571" uniqueCount="325">
  <si>
    <t>SEM</t>
  </si>
  <si>
    <t>EBSD</t>
  </si>
  <si>
    <t>EDS</t>
  </si>
  <si>
    <t>software</t>
  </si>
  <si>
    <t>low-vacuum SE detector</t>
  </si>
  <si>
    <t>oil-free pumping</t>
  </si>
  <si>
    <t>beam deceleration</t>
  </si>
  <si>
    <t>mapping</t>
  </si>
  <si>
    <t>scanning</t>
  </si>
  <si>
    <t>6144 x 4096</t>
  </si>
  <si>
    <t>option</t>
  </si>
  <si>
    <t>drift correction</t>
  </si>
  <si>
    <t>imaging</t>
  </si>
  <si>
    <t>control pannel</t>
  </si>
  <si>
    <t>chamber</t>
  </si>
  <si>
    <t>scripting</t>
  </si>
  <si>
    <t>servis</t>
  </si>
  <si>
    <t>ANALYTICS</t>
  </si>
  <si>
    <t>low-vacuum BSE detector</t>
  </si>
  <si>
    <t>reports</t>
  </si>
  <si>
    <t>column</t>
  </si>
  <si>
    <t>objective lens</t>
  </si>
  <si>
    <t>optics</t>
  </si>
  <si>
    <t>integrated beam current measurement</t>
  </si>
  <si>
    <t>15 kV (SE)</t>
  </si>
  <si>
    <t>1 kV (SE)</t>
  </si>
  <si>
    <t>beam</t>
  </si>
  <si>
    <t>magnification</t>
  </si>
  <si>
    <t>STEM</t>
  </si>
  <si>
    <t>other</t>
  </si>
  <si>
    <t>in-beam</t>
  </si>
  <si>
    <t>resolution</t>
  </si>
  <si>
    <t>correction</t>
  </si>
  <si>
    <t>avi</t>
  </si>
  <si>
    <t>auto</t>
  </si>
  <si>
    <t>drift</t>
  </si>
  <si>
    <t>presets</t>
  </si>
  <si>
    <t>PC</t>
  </si>
  <si>
    <t>hardware</t>
  </si>
  <si>
    <t xml:space="preserve">sample move </t>
  </si>
  <si>
    <t>delivery</t>
  </si>
  <si>
    <t>large areas</t>
  </si>
  <si>
    <t>licences</t>
  </si>
  <si>
    <t>observation recepies for various samples</t>
  </si>
  <si>
    <t>detectors</t>
  </si>
  <si>
    <t>licence</t>
  </si>
  <si>
    <t>averaging of neighbours</t>
  </si>
  <si>
    <t>correction for pseudosymmetry</t>
  </si>
  <si>
    <t xml:space="preserve">machine learning </t>
  </si>
  <si>
    <t>low vaccum</t>
  </si>
  <si>
    <t>yes</t>
  </si>
  <si>
    <t>10</t>
  </si>
  <si>
    <t>LV at 30 kV  [nm/Pa] - @200 Pa</t>
  </si>
  <si>
    <t>airlock / loadlock</t>
  </si>
  <si>
    <t>motorized stage</t>
  </si>
  <si>
    <t>- including analytics (EDS + EBSD), third party</t>
  </si>
  <si>
    <t>- including SEM detectors</t>
  </si>
  <si>
    <t>STEM [nm/30 kV]</t>
  </si>
  <si>
    <t>column specifics (extra accelaration)</t>
  </si>
  <si>
    <t>- other probe current meter</t>
  </si>
  <si>
    <t>- Farraday cup</t>
  </si>
  <si>
    <t>50 x 50</t>
  </si>
  <si>
    <t>AC and DC compensation</t>
  </si>
  <si>
    <t>kV</t>
  </si>
  <si>
    <t>template matching - dictionary indexing</t>
  </si>
  <si>
    <t xml:space="preserve">protective shutter </t>
  </si>
  <si>
    <t>live drift correction</t>
  </si>
  <si>
    <t>reporting</t>
  </si>
  <si>
    <t>SW  - data acquisition</t>
  </si>
  <si>
    <t>SW - data analysis</t>
  </si>
  <si>
    <t>SW - data acquisition</t>
  </si>
  <si>
    <t>SW - data treatment</t>
  </si>
  <si>
    <t>basic indexing method</t>
  </si>
  <si>
    <t>EDS-EBSD system</t>
  </si>
  <si>
    <t>640 x 480</t>
  </si>
  <si>
    <t>motorized camera tilt controlled from software</t>
  </si>
  <si>
    <t>acquisition of two imaging signals from the microscope</t>
  </si>
  <si>
    <t>standards</t>
  </si>
  <si>
    <t>automation of analysis series (point, line, area) from the previously saved positions</t>
  </si>
  <si>
    <t>advanced indexing</t>
  </si>
  <si>
    <t>taking into account the neighbours</t>
  </si>
  <si>
    <t>structure definition</t>
  </si>
  <si>
    <t>on-microscope indexing</t>
  </si>
  <si>
    <t>export</t>
  </si>
  <si>
    <t>phase ID and orientaion with EDS analysis support</t>
  </si>
  <si>
    <t>dislocation  analysis including Burgers vetors and dislocation density</t>
  </si>
  <si>
    <t>high-end PC with large storage to handle acquisition, storage and processing</t>
  </si>
  <si>
    <t>near-axis TKD together with holder</t>
  </si>
  <si>
    <t>adding spectra from a selectd area from a map into one spectra (to increase SNR)</t>
  </si>
  <si>
    <t>adding spectra of the same phase from the map into one spectra (to increase SNR)</t>
  </si>
  <si>
    <t>advanced pattern matching method (using dynamically simulated patterns)</t>
  </si>
  <si>
    <t>antivibration system</t>
  </si>
  <si>
    <t>tiff / bmp / jpg</t>
  </si>
  <si>
    <t>joystick /
 trackball</t>
  </si>
  <si>
    <t>electron source</t>
  </si>
  <si>
    <t>scoring</t>
  </si>
  <si>
    <t>required</t>
  </si>
  <si>
    <t>maximum HT</t>
  </si>
  <si>
    <t>minimum beam current [nA]</t>
  </si>
  <si>
    <t>beam current stability / 10 h [%]</t>
  </si>
  <si>
    <t>electrostatic and field-free magnetic lens</t>
  </si>
  <si>
    <t>immersion magnetic lens</t>
  </si>
  <si>
    <t>HiVac mode</t>
  </si>
  <si>
    <t xml:space="preserve">LowVac mode </t>
  </si>
  <si>
    <t>in-beam SE and BSE detectors</t>
  </si>
  <si>
    <t>SE detector (Everthart -Thorney)</t>
  </si>
  <si>
    <t>directional BSE (segmented) - below OL with automatic insertion</t>
  </si>
  <si>
    <t xml:space="preserve"> - number of segments</t>
  </si>
  <si>
    <t>Minimum number of ports</t>
  </si>
  <si>
    <t>image anotation</t>
  </si>
  <si>
    <t>collision protection</t>
  </si>
  <si>
    <t>automatic collision protection with touch alarm</t>
  </si>
  <si>
    <t>stage movement</t>
  </si>
  <si>
    <t>XY range minimum 50 x 50 mm</t>
  </si>
  <si>
    <t>Z range minimum 40 mm</t>
  </si>
  <si>
    <t>field of view (FOV)</t>
  </si>
  <si>
    <t>FOV at WD for EDS minimum of 3 mm</t>
  </si>
  <si>
    <t xml:space="preserve">shift, scan, tilt , and rotation </t>
  </si>
  <si>
    <t>access</t>
  </si>
  <si>
    <t>muli-user acces / accounts and user / admin permissions</t>
  </si>
  <si>
    <t>live and scanning strategies to reduce exposure (e.g.  line, frame, interlaced, serpentine accumulation)</t>
  </si>
  <si>
    <t>button "undo"</t>
  </si>
  <si>
    <t>number of signals viewed simultaneously with possibility of mixing signals</t>
  </si>
  <si>
    <t>storing column and scanning setting for further use (number of presets)</t>
  </si>
  <si>
    <t xml:space="preserve">save </t>
  </si>
  <si>
    <t>with large, well legible scalebar only</t>
  </si>
  <si>
    <t>creating reports from measurement</t>
  </si>
  <si>
    <t>template format adjustsment</t>
  </si>
  <si>
    <t>automatic acquisition of image mosaics including auto focuss and CB adjustmen at every position</t>
  </si>
  <si>
    <t>automation by scripting in python</t>
  </si>
  <si>
    <t>accessories</t>
  </si>
  <si>
    <t>including adjustment knobs or buttons for magnification, constrast, brightness, beam shift, stigmation, multifunction knobs</t>
  </si>
  <si>
    <t>remote access</t>
  </si>
  <si>
    <t>water chiller if needed</t>
  </si>
  <si>
    <t>elmg field compensation</t>
  </si>
  <si>
    <t>warranty</t>
  </si>
  <si>
    <t>SEM-EDS-EBSD</t>
  </si>
  <si>
    <t>unlimited free software updates</t>
  </si>
  <si>
    <t xml:space="preserve">EDS-EBSD system compatible with SEM allowing for beam and stage control </t>
  </si>
  <si>
    <t>possiblity to use in LowVac mode</t>
  </si>
  <si>
    <t>focus, BC, stigmation, lens alignment</t>
  </si>
  <si>
    <t>separate and simlutaneous acquisition of EDS and EBSD</t>
  </si>
  <si>
    <t xml:space="preserve">high-end PC with large storage to handle acquisition, storage and processing
and monitor(s) at least 24 inch with minimum resolution of 1920 x 1200 </t>
  </si>
  <si>
    <t>compatibility</t>
  </si>
  <si>
    <t>SDD with Peltier cooling and motorized insertion controlled from SW</t>
  </si>
  <si>
    <t>energy resolution at MnK 127 eV or better</t>
  </si>
  <si>
    <t>energy resolution at CK 50 eV or better</t>
  </si>
  <si>
    <t>detection and quantification  from Be to Cf with minimum energy detection at 73 eV (Al L)</t>
  </si>
  <si>
    <t>point and multipoint, line, and area acquisition (rectangular or any shape)</t>
  </si>
  <si>
    <r>
      <t xml:space="preserve">resolution CK at 50k cps </t>
    </r>
    <r>
      <rPr>
        <sz val="11"/>
        <rFont val="Aptos Narrow"/>
        <family val="2"/>
        <scheme val="minor"/>
      </rPr>
      <t xml:space="preserve">(output), specify input cps and  dead time  
</t>
    </r>
    <r>
      <rPr>
        <sz val="11"/>
        <color rgb="FFFF0000"/>
        <rFont val="Aptos Narrow"/>
        <family val="2"/>
        <scheme val="minor"/>
      </rPr>
      <t>provide a proof  or guarantee</t>
    </r>
  </si>
  <si>
    <r>
      <t>resolution MnK at 200k c</t>
    </r>
    <r>
      <rPr>
        <sz val="11"/>
        <rFont val="Aptos Narrow"/>
        <family val="2"/>
        <scheme val="minor"/>
      </rPr>
      <t>ps (output)</t>
    </r>
    <r>
      <rPr>
        <sz val="11"/>
        <color theme="1"/>
        <rFont val="Aptos Narrow"/>
        <family val="2"/>
        <charset val="238"/>
        <scheme val="minor"/>
      </rPr>
      <t xml:space="preserve">, specify input cps and  dead time  
</t>
    </r>
    <r>
      <rPr>
        <sz val="11"/>
        <color rgb="FFFF0000"/>
        <rFont val="Aptos Narrow"/>
        <family val="2"/>
        <scheme val="minor"/>
      </rPr>
      <t>provide a proof  or guarantee</t>
    </r>
  </si>
  <si>
    <t>live mapping (raw), including peak identification , deconvolution, and quantification, cps mapping</t>
  </si>
  <si>
    <t>simultaneous acquisition and display of live SEM images, live EDS spectra with automatic peak identification, and live elemental distribution EDS maps in real time even with microscope stage movement and magnification changes, without interrupting or stopping data acquisition.</t>
  </si>
  <si>
    <t>predictive drift correction</t>
  </si>
  <si>
    <t>analysis</t>
  </si>
  <si>
    <t>quantitative  in atomic and weight percents with normalized and not normalized sums</t>
  </si>
  <si>
    <t>background substraction, peak identificatin, correction for escape, fluorescence, and sum peaks, ZAF correction, peak deconvolution</t>
  </si>
  <si>
    <t>manual background correction</t>
  </si>
  <si>
    <t>quantitative and phase mapping, includimg analyses of modal composition of phases (based on phase mapping)</t>
  </si>
  <si>
    <t>export EDS spectra as image (e.g. jpg, tiff) and text (e.g. txt, csv)</t>
  </si>
  <si>
    <t>export maps as image (e.g. jpg, tiff)</t>
  </si>
  <si>
    <t>maximum resolution of 640 x 480 pxs</t>
  </si>
  <si>
    <t>CMOS with phospor screen with motorized insertion controlled from SW and possible acquisition at lower HT below 5kV and low current of 100 pA and sensitivity 700 pps/nA</t>
  </si>
  <si>
    <t>integrated imaging  (topography, composition, orientation constrast)</t>
  </si>
  <si>
    <t>transmission EBSD</t>
  </si>
  <si>
    <t>Transmission Kikuchi Dffraction (TKD) together with holder</t>
  </si>
  <si>
    <t>camera</t>
  </si>
  <si>
    <t>detector</t>
  </si>
  <si>
    <t>acquisition</t>
  </si>
  <si>
    <t>import cif-file or define own structure (unit cell, SG, element and symmetry position)</t>
  </si>
  <si>
    <t>Hough transform plus basic indexing including measure of data / inexing quality</t>
  </si>
  <si>
    <t>possibilty to save EBSD patterns during acquisition</t>
  </si>
  <si>
    <t>point and area acquisition including background and distortion correction</t>
  </si>
  <si>
    <t>import from integrated database</t>
  </si>
  <si>
    <t>by projection of patterns on the sphere</t>
  </si>
  <si>
    <t>display results</t>
  </si>
  <si>
    <t>orientation by pole figures, inverse pole figures, Euler angles with angular precision below 0.05 deg with possibility of  changing reference system of pole figures</t>
  </si>
  <si>
    <t>particle size, Kernel average misorientation</t>
  </si>
  <si>
    <t>advanced features</t>
  </si>
  <si>
    <t>export of EBSD patterns as images (e.g. tiff, jpg, bmp)</t>
  </si>
  <si>
    <t>template format adjustment</t>
  </si>
  <si>
    <t>automatic recording of the identified elements within the analyzed fields on the sample, recording the positions of the analyzed fields and displaying them on the background of the registered images</t>
  </si>
  <si>
    <t>automation of data acquisition and analysis from larger areas with the possibility of stitching the results into one file (image)</t>
  </si>
  <si>
    <t>export EDS spectra as EMSA</t>
  </si>
  <si>
    <t>export maps as text (matrix)</t>
  </si>
  <si>
    <t>using standards with possibility to create own library of standards</t>
  </si>
  <si>
    <t>pre-touch sensor</t>
  </si>
  <si>
    <t>GROD angle (grain reference orientation deviation), parent grain reconstruction,
ODF (orientation distribution function), separating microstructure into different classes</t>
  </si>
  <si>
    <t>all required analytical features for acquisition and data processing are integrated in one software</t>
  </si>
  <si>
    <t>EDS-EBSD</t>
  </si>
  <si>
    <t>SUPPORT</t>
  </si>
  <si>
    <t xml:space="preserve"> - energy filtered (additional)</t>
  </si>
  <si>
    <t xml:space="preserve">minimum landing HT </t>
  </si>
  <si>
    <t xml:space="preserve"> - possibility of positive bias at least 600 V</t>
  </si>
  <si>
    <t xml:space="preserve">- additional SE in-beam detector </t>
  </si>
  <si>
    <t>- using sample holder and  sample dimensions</t>
  </si>
  <si>
    <t>remote access for users and for diagnostics</t>
  </si>
  <si>
    <t>users training of minimum 3 days by application specialist  from the producer of EDS-EBSD system (included in the above)</t>
  </si>
  <si>
    <t>servis (including analytics)</t>
  </si>
  <si>
    <t>yes / value</t>
  </si>
  <si>
    <t>unit</t>
  </si>
  <si>
    <t>V</t>
  </si>
  <si>
    <t>pA</t>
  </si>
  <si>
    <t>nA</t>
  </si>
  <si>
    <t>%</t>
  </si>
  <si>
    <t>Pa</t>
  </si>
  <si>
    <t>10 - 100</t>
  </si>
  <si>
    <t>nm</t>
  </si>
  <si>
    <t>deg</t>
  </si>
  <si>
    <t>mm</t>
  </si>
  <si>
    <t>navigation camera</t>
  </si>
  <si>
    <t>for navigation and safety</t>
  </si>
  <si>
    <t>ANAL</t>
  </si>
  <si>
    <t>All parameters must be guaranteed and documented either in the instrument specification data sheet  or by a specific document. They must conform to current configuration on the market.</t>
  </si>
  <si>
    <t xml:space="preserve">full 360 deg rotation  with tilt minimum -4 to +70 deg </t>
  </si>
  <si>
    <t>integrated collision protection</t>
  </si>
  <si>
    <t>intergrated decontaminator / plasma cleaner</t>
  </si>
  <si>
    <t>retractable STEM  detector with BF, DF and HADF capability</t>
  </si>
  <si>
    <t>IR camera</t>
  </si>
  <si>
    <t>compatibility with FemtoTools - 3 cabels</t>
  </si>
  <si>
    <t>color optical camera with possibility to save image</t>
  </si>
  <si>
    <t xml:space="preserve">oil-free air compressor </t>
  </si>
  <si>
    <t>FEG (Schottky type) with minimum lifetime warranty of 1 year and first replacement included</t>
  </si>
  <si>
    <t>year</t>
  </si>
  <si>
    <t>maximum beam current at 30 kV [nA] under imaging conditions</t>
  </si>
  <si>
    <t>minimum resolution 6144 x 4096 pixels and 360 deg rotation</t>
  </si>
  <si>
    <t>magnification range from 15 x to 1 000 000 x</t>
  </si>
  <si>
    <t>users traing of minimum 2 days for SEM</t>
  </si>
  <si>
    <t>max</t>
  </si>
  <si>
    <t>maximum acquisition speed at least 5700 pps (give pixel resolution)</t>
  </si>
  <si>
    <t>5 p / 1 V</t>
  </si>
  <si>
    <t>20 p / 1 pA</t>
  </si>
  <si>
    <t>5 p /10 nA</t>
  </si>
  <si>
    <t>200 p</t>
  </si>
  <si>
    <t>100 p</t>
  </si>
  <si>
    <t>20 p</t>
  </si>
  <si>
    <t>300 p</t>
  </si>
  <si>
    <t>50 p / water vapor</t>
  </si>
  <si>
    <t>500 p</t>
  </si>
  <si>
    <t xml:space="preserve">500 p </t>
  </si>
  <si>
    <t>5 p / port</t>
  </si>
  <si>
    <t>50 p</t>
  </si>
  <si>
    <t xml:space="preserve">100 p </t>
  </si>
  <si>
    <t xml:space="preserve">50 p </t>
  </si>
  <si>
    <t xml:space="preserve">200 p </t>
  </si>
  <si>
    <t>200 p / min. 60 mm</t>
  </si>
  <si>
    <t>200 p / +90 deg</t>
  </si>
  <si>
    <t>50 p / signal</t>
  </si>
  <si>
    <t>20 p / type</t>
  </si>
  <si>
    <t xml:space="preserve">20 p </t>
  </si>
  <si>
    <t>50 p/ year</t>
  </si>
  <si>
    <t>20 p / 1 eV</t>
  </si>
  <si>
    <t>100 p / segment</t>
  </si>
  <si>
    <t>50 p/ segment</t>
  </si>
  <si>
    <t>50 p / segment</t>
  </si>
  <si>
    <t xml:space="preserve">50 p / preset
</t>
  </si>
  <si>
    <t>10 p</t>
  </si>
  <si>
    <t>20 p / year</t>
  </si>
  <si>
    <t>50 p/ month</t>
  </si>
  <si>
    <t>100 p / 1000 pps</t>
  </si>
  <si>
    <t>5 p / 1 mm</t>
  </si>
  <si>
    <t>number or</t>
  </si>
  <si>
    <t xml:space="preserve"> 1-yes / 0-no</t>
  </si>
  <si>
    <t>SUPP</t>
  </si>
  <si>
    <t>POINTS</t>
  </si>
  <si>
    <t>50 p / 0,1%</t>
  </si>
  <si>
    <t>low vaccum achieved by using nitrogen or water vapor (what you use =&gt; nitrogen = 0; water vapor = 1)</t>
  </si>
  <si>
    <t>50 p / 0,1 nm</t>
  </si>
  <si>
    <t>20 p / 0,1 nm</t>
  </si>
  <si>
    <t>segment</t>
  </si>
  <si>
    <t>segment(-s)</t>
  </si>
  <si>
    <t>port</t>
  </si>
  <si>
    <t>port(-s)</t>
  </si>
  <si>
    <r>
      <t>mm</t>
    </r>
    <r>
      <rPr>
        <vertAlign val="superscript"/>
        <sz val="11"/>
        <color theme="1"/>
        <rFont val="Aptos Narrow"/>
        <family val="2"/>
        <scheme val="minor"/>
      </rPr>
      <t>2</t>
    </r>
  </si>
  <si>
    <t>-4 to +70</t>
  </si>
  <si>
    <t>mm x mm</t>
  </si>
  <si>
    <t>pixel</t>
  </si>
  <si>
    <t>200 p / min. 100 x 100 mm</t>
  </si>
  <si>
    <t>signal</t>
  </si>
  <si>
    <t>preset</t>
  </si>
  <si>
    <t>signal(-s)</t>
  </si>
  <si>
    <t>preset(-s)</t>
  </si>
  <si>
    <t>20 p/ license</t>
  </si>
  <si>
    <t>license</t>
  </si>
  <si>
    <t>number of off-microscope licenses (e.g. for image export and reporting)</t>
  </si>
  <si>
    <t>license(-s)</t>
  </si>
  <si>
    <t>10 p / license</t>
  </si>
  <si>
    <t>number of off-microscope licenses for the data processing software</t>
  </si>
  <si>
    <t>MICROSCOPE (SEM)</t>
  </si>
  <si>
    <t>number of off-microscope licenses for the EDS data processing software</t>
  </si>
  <si>
    <t>max. period of performance 8 months (předání a uvedení do provozu - handover and comissioning)</t>
  </si>
  <si>
    <r>
      <t>50 p / 10 mm</t>
    </r>
    <r>
      <rPr>
        <vertAlign val="superscript"/>
        <sz val="11"/>
        <color theme="1"/>
        <rFont val="Aptos Narrow"/>
        <family val="2"/>
        <scheme val="minor"/>
      </rPr>
      <t>2</t>
    </r>
  </si>
  <si>
    <r>
      <t>chip size at least 100 mm</t>
    </r>
    <r>
      <rPr>
        <vertAlign val="superscript"/>
        <sz val="11"/>
        <color theme="1"/>
        <rFont val="Aptos Narrow"/>
        <family val="2"/>
        <scheme val="minor"/>
      </rPr>
      <t>2</t>
    </r>
  </si>
  <si>
    <t>eV</t>
  </si>
  <si>
    <t>200 p / higher resolution</t>
  </si>
  <si>
    <t>pps</t>
  </si>
  <si>
    <t>AMCSD + ICSD</t>
  </si>
  <si>
    <t>year(-s)</t>
  </si>
  <si>
    <t>either eucetric or compucentric with store &amp; recall, click-to-center, drag-to-zoom, and image align to horizontal/vertical functions</t>
  </si>
  <si>
    <t>month</t>
  </si>
  <si>
    <t>500 p / 2 year warranty</t>
  </si>
  <si>
    <t xml:space="preserve">period of free software upgrades </t>
  </si>
  <si>
    <t>training</t>
  </si>
  <si>
    <t>months</t>
  </si>
  <si>
    <t>BID</t>
  </si>
  <si>
    <t>Notes</t>
  </si>
  <si>
    <t>day</t>
  </si>
  <si>
    <t>warranty of minimum 1 year; optional 2 years</t>
  </si>
  <si>
    <t>High-resolution scanning electron microscope with analysis of element and phase composition and crystallographic orientation (translation of the tender title from Czech)</t>
  </si>
  <si>
    <t xml:space="preserve"> </t>
  </si>
  <si>
    <t>dynamic range (8 / 16 / 24 bit)</t>
  </si>
  <si>
    <t>8 /16 bit</t>
  </si>
  <si>
    <t>20 p / 24 bit</t>
  </si>
  <si>
    <t>x</t>
  </si>
  <si>
    <t>0,5 p / ±1 Pa</t>
  </si>
  <si>
    <t>low vaccum adjustable in the range 10 - 100 Pa (the sum of Pa below and above the required range is added to column L, the actual range offered is added to column N)</t>
  </si>
  <si>
    <t>by keyboard and mouse plus  trackball or joystick (to be filled in column N)</t>
  </si>
  <si>
    <t>fixed price of service after warranty (years) with inflation increase
- price of labor and travel per hour
- daily rate (9h + overnight)</t>
  </si>
  <si>
    <t>eucentric</t>
  </si>
  <si>
    <t>compucentric</t>
  </si>
  <si>
    <t>image format as tiff / bmp / jpg (which are required) with databar or image only (additional formats shall be listed in column N)</t>
  </si>
  <si>
    <t>movies format as avi (which is required, additional formats shall be listed in column N)</t>
  </si>
  <si>
    <t>format</t>
  </si>
  <si>
    <t>format(-s)</t>
  </si>
  <si>
    <t>import from integrated database (AMCSD and ICSD required, additional ones shall be listed in column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</si>
</sst>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ptos Narrow"/>
      <family val="2"/>
      <charset val="238"/>
      <scheme val="minor"/>
    </font>
    <font>
      <sz val="8"/>
      <name val="Aptos Narrow"/>
      <family val="2"/>
      <charset val="238"/>
      <scheme val="minor"/>
    </font>
    <font>
      <sz val="11"/>
      <color rgb="FFFF0000"/>
      <name val="Aptos Narrow"/>
      <family val="2"/>
      <charset val="238"/>
      <scheme val="minor"/>
    </font>
    <font>
      <b/>
      <sz val="20"/>
      <color theme="0"/>
      <name val="Aptos Narrow"/>
      <family val="2"/>
      <scheme val="minor"/>
    </font>
    <font>
      <sz val="11"/>
      <name val="Aptos Narrow"/>
      <family val="2"/>
      <charset val="238"/>
      <scheme val="minor"/>
    </font>
    <font>
      <sz val="11"/>
      <name val="Aptos Narrow"/>
      <family val="2"/>
      <scheme val="minor"/>
    </font>
    <font>
      <sz val="11"/>
      <color rgb="FFFF0000"/>
      <name val="Aptos Narrow"/>
      <family val="2"/>
      <scheme val="minor"/>
    </font>
    <font>
      <sz val="11"/>
      <color theme="0"/>
      <name val="Aptos Narrow"/>
      <family val="2"/>
      <charset val="238"/>
      <scheme val="minor"/>
    </font>
    <font>
      <b/>
      <sz val="20"/>
      <color rgb="FFFF0000"/>
      <name val="Aptos Narrow"/>
      <family val="2"/>
      <scheme val="minor"/>
    </font>
    <font>
      <sz val="13"/>
      <color theme="1"/>
      <name val="Aptos Narrow"/>
      <family val="2"/>
      <charset val="238"/>
      <scheme val="minor"/>
    </font>
    <font>
      <b/>
      <sz val="14"/>
      <color theme="0"/>
      <name val="Aptos Narrow"/>
      <family val="2"/>
      <scheme val="minor"/>
    </font>
    <font>
      <sz val="14"/>
      <color theme="1"/>
      <name val="Aptos Narrow"/>
      <family val="2"/>
      <charset val="238"/>
      <scheme val="minor"/>
    </font>
    <font>
      <sz val="14"/>
      <color rgb="FFFF0000"/>
      <name val="Aptos Narrow"/>
      <family val="2"/>
      <charset val="238"/>
      <scheme val="minor"/>
    </font>
    <font>
      <b/>
      <sz val="16"/>
      <color theme="1"/>
      <name val="Aptos Narrow"/>
      <family val="2"/>
      <scheme val="minor"/>
    </font>
    <font>
      <sz val="11"/>
      <color theme="1"/>
      <name val="Aptos Narrow"/>
      <family val="2"/>
      <charset val="238"/>
      <scheme val="minor"/>
    </font>
    <font>
      <sz val="12"/>
      <color rgb="FFFF0000"/>
      <name val="Aptos Narrow"/>
      <family val="2"/>
      <charset val="238"/>
      <scheme val="minor"/>
    </font>
    <font>
      <b/>
      <sz val="16"/>
      <name val="Aptos Narrow"/>
      <family val="2"/>
      <scheme val="minor"/>
    </font>
    <font>
      <sz val="16"/>
      <color theme="1"/>
      <name val="Aptos Narrow"/>
      <family val="2"/>
      <charset val="238"/>
      <scheme val="minor"/>
    </font>
    <font>
      <b/>
      <sz val="16"/>
      <color rgb="FFFF0000"/>
      <name val="Aptos Narrow"/>
      <family val="2"/>
      <scheme val="minor"/>
    </font>
    <font>
      <b/>
      <sz val="11"/>
      <color rgb="FFFF0000"/>
      <name val="Aptos Narrow"/>
      <family val="2"/>
      <scheme val="minor"/>
    </font>
    <font>
      <vertAlign val="superscript"/>
      <sz val="11"/>
      <color theme="1"/>
      <name val="Aptos Narrow"/>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8"/>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59999389629810485"/>
        <bgColor indexed="64"/>
      </patternFill>
    </fill>
    <fill>
      <patternFill patternType="solid">
        <fgColor theme="0" tint="-0.14999847407452621"/>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
    <xf numFmtId="0" fontId="0" fillId="0" borderId="0"/>
    <xf numFmtId="9" fontId="14" fillId="0" borderId="0" applyFont="0" applyFill="0" applyBorder="0" applyAlignment="0" applyProtection="0"/>
  </cellStyleXfs>
  <cellXfs count="173">
    <xf numFmtId="0" fontId="0" fillId="0" borderId="0" xfId="0"/>
    <xf numFmtId="0" fontId="0" fillId="0" borderId="0" xfId="0" applyAlignment="1" applyProtection="1">
      <alignment vertical="top"/>
      <protection locked="0"/>
    </xf>
    <xf numFmtId="0" fontId="0" fillId="0" borderId="0" xfId="0" applyProtection="1">
      <protection locked="0"/>
    </xf>
    <xf numFmtId="0" fontId="7" fillId="12" borderId="0" xfId="0" applyFont="1" applyFill="1" applyProtection="1">
      <protection locked="0"/>
    </xf>
    <xf numFmtId="0" fontId="6" fillId="5" borderId="0" xfId="0" applyFont="1" applyFill="1" applyAlignment="1" applyProtection="1">
      <alignment horizontal="center" vertical="top"/>
      <protection locked="0"/>
    </xf>
    <xf numFmtId="0" fontId="6" fillId="5" borderId="0" xfId="0" applyFont="1" applyFill="1" applyAlignment="1" applyProtection="1">
      <alignment vertical="top"/>
      <protection locked="0"/>
    </xf>
    <xf numFmtId="0" fontId="7" fillId="8" borderId="0" xfId="0" applyFont="1" applyFill="1" applyProtection="1">
      <protection locked="0"/>
    </xf>
    <xf numFmtId="49" fontId="0" fillId="13" borderId="0" xfId="0" applyNumberFormat="1" applyFill="1" applyAlignment="1">
      <alignment horizontal="center"/>
    </xf>
    <xf numFmtId="49" fontId="0" fillId="0" borderId="0" xfId="0" applyNumberFormat="1" applyAlignment="1">
      <alignment horizontal="center"/>
    </xf>
    <xf numFmtId="49" fontId="0" fillId="2" borderId="0" xfId="0" applyNumberFormat="1" applyFill="1" applyAlignment="1">
      <alignment horizontal="center"/>
    </xf>
    <xf numFmtId="3" fontId="0" fillId="0" borderId="0" xfId="0" applyNumberFormat="1" applyAlignment="1">
      <alignment horizontal="center"/>
    </xf>
    <xf numFmtId="1" fontId="0" fillId="0" borderId="0" xfId="0" applyNumberFormat="1" applyAlignment="1">
      <alignment horizontal="center"/>
    </xf>
    <xf numFmtId="3" fontId="16" fillId="4" borderId="0" xfId="0" applyNumberFormat="1" applyFont="1" applyFill="1" applyAlignment="1">
      <alignment horizontal="center" vertical="center"/>
    </xf>
    <xf numFmtId="0" fontId="13" fillId="14" borderId="0" xfId="0" applyFont="1" applyFill="1" applyAlignment="1">
      <alignment horizontal="center"/>
    </xf>
    <xf numFmtId="0" fontId="0" fillId="11" borderId="0" xfId="0" applyFill="1"/>
    <xf numFmtId="3" fontId="17" fillId="0" borderId="0" xfId="0" applyNumberFormat="1" applyFont="1" applyAlignment="1">
      <alignment horizontal="center"/>
    </xf>
    <xf numFmtId="3" fontId="8" fillId="4" borderId="0" xfId="0" applyNumberFormat="1" applyFont="1" applyFill="1" applyAlignment="1">
      <alignment horizontal="center" vertical="center"/>
    </xf>
    <xf numFmtId="9" fontId="18" fillId="14" borderId="0" xfId="1" applyFont="1" applyFill="1" applyAlignment="1" applyProtection="1">
      <alignment horizontal="center"/>
    </xf>
    <xf numFmtId="3" fontId="0" fillId="0" borderId="0" xfId="0" applyNumberFormat="1"/>
    <xf numFmtId="0" fontId="0" fillId="0" borderId="0" xfId="0" applyAlignment="1">
      <alignment vertical="top"/>
    </xf>
    <xf numFmtId="3" fontId="4" fillId="0" borderId="0" xfId="0" applyNumberFormat="1" applyFont="1" applyAlignment="1">
      <alignment horizontal="center"/>
    </xf>
    <xf numFmtId="1" fontId="11" fillId="0" borderId="0" xfId="0" applyNumberFormat="1" applyFont="1" applyAlignment="1">
      <alignment horizontal="center"/>
    </xf>
    <xf numFmtId="3" fontId="6" fillId="4" borderId="0" xfId="0" applyNumberFormat="1" applyFont="1" applyFill="1" applyAlignment="1">
      <alignment horizontal="center"/>
    </xf>
    <xf numFmtId="9" fontId="19" fillId="14" borderId="0" xfId="1" applyFont="1" applyFill="1" applyAlignment="1" applyProtection="1">
      <alignment horizontal="center"/>
    </xf>
    <xf numFmtId="0" fontId="0" fillId="0" borderId="2" xfId="0" applyBorder="1" applyAlignment="1">
      <alignment vertical="top"/>
    </xf>
    <xf numFmtId="0" fontId="0" fillId="0" borderId="2" xfId="0" applyBorder="1"/>
    <xf numFmtId="49" fontId="0" fillId="0" borderId="2" xfId="0" applyNumberFormat="1" applyBorder="1" applyAlignment="1">
      <alignment horizontal="center"/>
    </xf>
    <xf numFmtId="3" fontId="0" fillId="0" borderId="2" xfId="0" applyNumberFormat="1" applyBorder="1" applyAlignment="1">
      <alignment horizontal="center"/>
    </xf>
    <xf numFmtId="1" fontId="11" fillId="0" borderId="2" xfId="0" applyNumberFormat="1" applyFont="1" applyBorder="1" applyAlignment="1">
      <alignment horizontal="center"/>
    </xf>
    <xf numFmtId="3" fontId="6" fillId="4" borderId="2" xfId="0" applyNumberFormat="1" applyFont="1" applyFill="1" applyBorder="1" applyAlignment="1">
      <alignment horizontal="center"/>
    </xf>
    <xf numFmtId="9" fontId="19" fillId="14" borderId="2" xfId="1" applyFont="1" applyFill="1" applyBorder="1" applyAlignment="1" applyProtection="1">
      <alignment horizontal="center"/>
    </xf>
    <xf numFmtId="0" fontId="11" fillId="11" borderId="2" xfId="0" applyFont="1" applyFill="1" applyBorder="1"/>
    <xf numFmtId="0" fontId="15" fillId="0" borderId="0" xfId="0" applyFont="1" applyAlignment="1">
      <alignment vertical="center" wrapText="1"/>
    </xf>
    <xf numFmtId="3" fontId="12" fillId="4" borderId="0" xfId="0" applyNumberFormat="1" applyFont="1" applyFill="1" applyAlignment="1">
      <alignment horizontal="center"/>
    </xf>
    <xf numFmtId="0" fontId="0" fillId="14" borderId="0" xfId="0" applyFill="1"/>
    <xf numFmtId="0" fontId="0" fillId="0" borderId="1" xfId="0" applyBorder="1" applyAlignment="1">
      <alignment vertical="top"/>
    </xf>
    <xf numFmtId="0" fontId="0" fillId="0" borderId="1" xfId="0" applyBorder="1"/>
    <xf numFmtId="0" fontId="15" fillId="0" borderId="1" xfId="0" applyFont="1" applyBorder="1" applyAlignment="1">
      <alignment vertical="center" wrapText="1"/>
    </xf>
    <xf numFmtId="49" fontId="0" fillId="0" borderId="1" xfId="0" applyNumberFormat="1" applyBorder="1" applyAlignment="1">
      <alignment horizontal="center"/>
    </xf>
    <xf numFmtId="3" fontId="0" fillId="0" borderId="1" xfId="0" applyNumberFormat="1" applyBorder="1" applyAlignment="1">
      <alignment horizontal="center"/>
    </xf>
    <xf numFmtId="1" fontId="11" fillId="0" borderId="1" xfId="0" applyNumberFormat="1" applyFont="1" applyBorder="1" applyAlignment="1">
      <alignment horizontal="center"/>
    </xf>
    <xf numFmtId="3" fontId="12" fillId="4" borderId="1" xfId="0" applyNumberFormat="1" applyFont="1" applyFill="1" applyBorder="1" applyAlignment="1">
      <alignment horizontal="center"/>
    </xf>
    <xf numFmtId="0" fontId="0" fillId="14" borderId="1" xfId="0" applyFill="1" applyBorder="1"/>
    <xf numFmtId="0" fontId="11" fillId="11" borderId="1" xfId="0" applyFont="1" applyFill="1" applyBorder="1"/>
    <xf numFmtId="0" fontId="10" fillId="7" borderId="0" xfId="0" applyFont="1" applyFill="1" applyAlignment="1">
      <alignment vertical="top"/>
    </xf>
    <xf numFmtId="0" fontId="7" fillId="7" borderId="0" xfId="0" applyFont="1" applyFill="1"/>
    <xf numFmtId="49" fontId="7" fillId="7" borderId="0" xfId="0" applyNumberFormat="1" applyFont="1" applyFill="1"/>
    <xf numFmtId="49" fontId="7" fillId="7" borderId="0" xfId="0" applyNumberFormat="1" applyFont="1" applyFill="1" applyAlignment="1">
      <alignment horizontal="center"/>
    </xf>
    <xf numFmtId="3" fontId="7" fillId="7" borderId="0" xfId="0" applyNumberFormat="1" applyFont="1" applyFill="1" applyAlignment="1">
      <alignment horizontal="center"/>
    </xf>
    <xf numFmtId="1" fontId="7" fillId="7" borderId="0" xfId="0" applyNumberFormat="1" applyFont="1" applyFill="1" applyAlignment="1">
      <alignment horizontal="center"/>
    </xf>
    <xf numFmtId="3" fontId="10" fillId="7" borderId="0" xfId="0" applyNumberFormat="1" applyFont="1" applyFill="1" applyAlignment="1">
      <alignment horizontal="center"/>
    </xf>
    <xf numFmtId="49" fontId="0" fillId="6" borderId="0" xfId="0" applyNumberFormat="1" applyFill="1"/>
    <xf numFmtId="0" fontId="0" fillId="6" borderId="0" xfId="0" applyFill="1"/>
    <xf numFmtId="49" fontId="0" fillId="6" borderId="0" xfId="0" applyNumberFormat="1" applyFill="1" applyAlignment="1">
      <alignment horizontal="center"/>
    </xf>
    <xf numFmtId="3" fontId="0" fillId="6" borderId="0" xfId="0" applyNumberFormat="1" applyFill="1" applyAlignment="1">
      <alignment horizontal="center"/>
    </xf>
    <xf numFmtId="1" fontId="0" fillId="6" borderId="0" xfId="0" applyNumberFormat="1" applyFill="1" applyAlignment="1">
      <alignment horizontal="center"/>
    </xf>
    <xf numFmtId="3" fontId="2" fillId="6" borderId="0" xfId="0" applyNumberFormat="1" applyFont="1" applyFill="1" applyAlignment="1">
      <alignment horizontal="center"/>
    </xf>
    <xf numFmtId="49" fontId="0" fillId="0" borderId="0" xfId="0" applyNumberFormat="1"/>
    <xf numFmtId="0" fontId="0" fillId="0" borderId="0" xfId="0" applyAlignment="1">
      <alignment horizontal="center"/>
    </xf>
    <xf numFmtId="3" fontId="2" fillId="0" borderId="0" xfId="0" applyNumberFormat="1" applyFont="1" applyAlignment="1">
      <alignment horizontal="center"/>
    </xf>
    <xf numFmtId="0" fontId="0" fillId="0" borderId="0" xfId="0" applyAlignment="1">
      <alignment horizontal="left"/>
    </xf>
    <xf numFmtId="3" fontId="2" fillId="4" borderId="0" xfId="0" applyNumberFormat="1" applyFont="1" applyFill="1" applyAlignment="1">
      <alignment horizontal="center"/>
    </xf>
    <xf numFmtId="164" fontId="0" fillId="0" borderId="0" xfId="0" applyNumberFormat="1" applyAlignment="1">
      <alignment horizontal="center"/>
    </xf>
    <xf numFmtId="49" fontId="0" fillId="0" borderId="0" xfId="0" applyNumberFormat="1" applyAlignment="1">
      <alignment vertical="top"/>
    </xf>
    <xf numFmtId="0" fontId="0" fillId="0" borderId="0" xfId="0" applyAlignment="1">
      <alignment horizontal="center" vertical="top"/>
    </xf>
    <xf numFmtId="49" fontId="0" fillId="0" borderId="0" xfId="0" applyNumberFormat="1" applyAlignment="1">
      <alignment horizontal="center" vertical="top"/>
    </xf>
    <xf numFmtId="3" fontId="0" fillId="0" borderId="0" xfId="0" applyNumberFormat="1" applyAlignment="1">
      <alignment horizontal="center" vertical="top"/>
    </xf>
    <xf numFmtId="1" fontId="0" fillId="0" borderId="0" xfId="0" applyNumberFormat="1" applyAlignment="1">
      <alignment horizontal="center" vertical="top"/>
    </xf>
    <xf numFmtId="10" fontId="0" fillId="0" borderId="0" xfId="0" applyNumberFormat="1" applyAlignment="1">
      <alignment horizontal="left" vertical="top"/>
    </xf>
    <xf numFmtId="3" fontId="2" fillId="4" borderId="0" xfId="0" applyNumberFormat="1" applyFont="1" applyFill="1" applyAlignment="1">
      <alignment horizontal="center" vertical="top"/>
    </xf>
    <xf numFmtId="0" fontId="0" fillId="0" borderId="0" xfId="0" applyAlignment="1">
      <alignment horizontal="left" vertical="top"/>
    </xf>
    <xf numFmtId="49" fontId="0" fillId="0" borderId="0" xfId="0" applyNumberFormat="1" applyAlignment="1">
      <alignment horizontal="left"/>
    </xf>
    <xf numFmtId="0" fontId="0" fillId="6" borderId="0" xfId="0" applyFill="1" applyAlignment="1">
      <alignment horizontal="center"/>
    </xf>
    <xf numFmtId="49" fontId="0" fillId="0" borderId="0" xfId="0" applyNumberFormat="1" applyAlignment="1">
      <alignment wrapText="1"/>
    </xf>
    <xf numFmtId="49" fontId="4" fillId="6" borderId="0" xfId="0" applyNumberFormat="1" applyFont="1" applyFill="1"/>
    <xf numFmtId="3" fontId="2" fillId="0" borderId="0" xfId="0" applyNumberFormat="1" applyFont="1" applyAlignment="1">
      <alignment horizontal="center" vertical="top"/>
    </xf>
    <xf numFmtId="49" fontId="0" fillId="0" borderId="0" xfId="0" applyNumberFormat="1" applyAlignment="1">
      <alignment horizontal="left" vertical="top"/>
    </xf>
    <xf numFmtId="0" fontId="0" fillId="0" borderId="0" xfId="0" applyAlignment="1">
      <alignment horizontal="left" wrapText="1"/>
    </xf>
    <xf numFmtId="49" fontId="0" fillId="6" borderId="0" xfId="0" applyNumberFormat="1" applyFill="1" applyAlignment="1">
      <alignment vertical="top"/>
    </xf>
    <xf numFmtId="0" fontId="0" fillId="6" borderId="0" xfId="0" applyFill="1" applyAlignment="1">
      <alignment vertical="top"/>
    </xf>
    <xf numFmtId="49" fontId="0" fillId="6" borderId="0" xfId="0" applyNumberFormat="1" applyFill="1" applyAlignment="1">
      <alignment horizontal="center" vertical="top"/>
    </xf>
    <xf numFmtId="3" fontId="0" fillId="6" borderId="0" xfId="0" applyNumberFormat="1" applyFill="1" applyAlignment="1">
      <alignment horizontal="center" vertical="top"/>
    </xf>
    <xf numFmtId="1" fontId="0" fillId="6" borderId="0" xfId="0" applyNumberFormat="1" applyFill="1" applyAlignment="1">
      <alignment horizontal="center" vertical="top"/>
    </xf>
    <xf numFmtId="3" fontId="2" fillId="6" borderId="0" xfId="0" applyNumberFormat="1" applyFont="1" applyFill="1" applyAlignment="1">
      <alignment horizontal="center" vertical="top"/>
    </xf>
    <xf numFmtId="0" fontId="0" fillId="6" borderId="0" xfId="0" applyFill="1" applyAlignment="1">
      <alignment horizontal="center" vertical="top"/>
    </xf>
    <xf numFmtId="49" fontId="0" fillId="0" borderId="0" xfId="0" applyNumberFormat="1" applyAlignment="1">
      <alignment vertical="top" wrapText="1"/>
    </xf>
    <xf numFmtId="49" fontId="0" fillId="0" borderId="0" xfId="0" applyNumberFormat="1" applyAlignment="1">
      <alignment horizontal="center" vertical="top" wrapText="1"/>
    </xf>
    <xf numFmtId="3" fontId="0" fillId="0" borderId="0" xfId="0" applyNumberFormat="1" applyAlignment="1">
      <alignment horizontal="center" vertical="top" wrapText="1"/>
    </xf>
    <xf numFmtId="1" fontId="0" fillId="0" borderId="0" xfId="0" applyNumberFormat="1" applyAlignment="1">
      <alignment horizontal="center" vertical="top" wrapText="1"/>
    </xf>
    <xf numFmtId="0" fontId="0" fillId="0" borderId="0" xfId="0" applyAlignment="1">
      <alignment horizontal="left" vertical="top" wrapText="1"/>
    </xf>
    <xf numFmtId="3" fontId="0" fillId="0" borderId="0" xfId="0" applyNumberFormat="1" applyAlignment="1">
      <alignment vertical="top"/>
    </xf>
    <xf numFmtId="1" fontId="0" fillId="0" borderId="0" xfId="0" applyNumberFormat="1" applyAlignment="1">
      <alignment vertical="top"/>
    </xf>
    <xf numFmtId="3" fontId="2" fillId="0" borderId="0" xfId="0" applyNumberFormat="1" applyFont="1" applyAlignment="1">
      <alignment vertical="top"/>
    </xf>
    <xf numFmtId="0" fontId="0" fillId="0" borderId="0" xfId="0" applyAlignment="1">
      <alignment horizontal="center" vertical="top" wrapText="1"/>
    </xf>
    <xf numFmtId="0" fontId="10" fillId="12" borderId="0" xfId="0" applyFont="1" applyFill="1" applyAlignment="1">
      <alignment vertical="top"/>
    </xf>
    <xf numFmtId="0" fontId="7" fillId="12" borderId="0" xfId="0" applyFont="1" applyFill="1"/>
    <xf numFmtId="49" fontId="7" fillId="12" borderId="0" xfId="0" applyNumberFormat="1" applyFont="1" applyFill="1"/>
    <xf numFmtId="49" fontId="7" fillId="12" borderId="0" xfId="0" applyNumberFormat="1" applyFont="1" applyFill="1" applyAlignment="1">
      <alignment horizontal="center"/>
    </xf>
    <xf numFmtId="3" fontId="7" fillId="12" borderId="0" xfId="0" applyNumberFormat="1" applyFont="1" applyFill="1" applyAlignment="1">
      <alignment horizontal="center"/>
    </xf>
    <xf numFmtId="1" fontId="7" fillId="12" borderId="0" xfId="0" applyNumberFormat="1" applyFont="1" applyFill="1" applyAlignment="1">
      <alignment horizontal="center"/>
    </xf>
    <xf numFmtId="3" fontId="10" fillId="12" borderId="0" xfId="0" applyNumberFormat="1" applyFont="1" applyFill="1" applyAlignment="1">
      <alignment horizontal="center"/>
    </xf>
    <xf numFmtId="0" fontId="0" fillId="10" borderId="0" xfId="0" applyFill="1" applyAlignment="1">
      <alignment vertical="top"/>
    </xf>
    <xf numFmtId="49" fontId="0" fillId="10" borderId="0" xfId="0" applyNumberFormat="1" applyFill="1" applyAlignment="1">
      <alignment vertical="top" wrapText="1"/>
    </xf>
    <xf numFmtId="49" fontId="0" fillId="10" borderId="0" xfId="0" applyNumberFormat="1" applyFill="1" applyAlignment="1">
      <alignment horizontal="center" vertical="top"/>
    </xf>
    <xf numFmtId="3" fontId="0" fillId="10" borderId="0" xfId="0" applyNumberFormat="1" applyFill="1" applyAlignment="1">
      <alignment horizontal="center" vertical="top"/>
    </xf>
    <xf numFmtId="1" fontId="0" fillId="10" borderId="0" xfId="0" applyNumberFormat="1" applyFill="1" applyAlignment="1">
      <alignment horizontal="center" vertical="top"/>
    </xf>
    <xf numFmtId="0" fontId="6" fillId="10" borderId="0" xfId="0" applyFont="1" applyFill="1" applyAlignment="1">
      <alignment horizontal="center" vertical="top"/>
    </xf>
    <xf numFmtId="0" fontId="0" fillId="10" borderId="0" xfId="0" applyFill="1" applyAlignment="1">
      <alignment horizontal="center"/>
    </xf>
    <xf numFmtId="0" fontId="6" fillId="0" borderId="0" xfId="0" applyFont="1" applyAlignment="1">
      <alignment horizontal="center" vertical="top"/>
    </xf>
    <xf numFmtId="0" fontId="0" fillId="5" borderId="0" xfId="0" applyFill="1" applyAlignment="1">
      <alignment vertical="top"/>
    </xf>
    <xf numFmtId="49" fontId="0" fillId="5" borderId="0" xfId="0" applyNumberFormat="1" applyFill="1" applyAlignment="1">
      <alignment vertical="top" wrapText="1"/>
    </xf>
    <xf numFmtId="49" fontId="0" fillId="5" borderId="0" xfId="0" applyNumberFormat="1" applyFill="1" applyAlignment="1">
      <alignment horizontal="center" vertical="top"/>
    </xf>
    <xf numFmtId="3" fontId="0" fillId="5" borderId="0" xfId="0" applyNumberFormat="1" applyFill="1" applyAlignment="1">
      <alignment horizontal="center" vertical="top"/>
    </xf>
    <xf numFmtId="1" fontId="0" fillId="5" borderId="0" xfId="0" applyNumberFormat="1" applyFill="1" applyAlignment="1">
      <alignment horizontal="center" vertical="top"/>
    </xf>
    <xf numFmtId="0" fontId="6" fillId="5" borderId="0" xfId="0" applyFont="1" applyFill="1" applyAlignment="1">
      <alignment horizontal="center" vertical="top"/>
    </xf>
    <xf numFmtId="0" fontId="0" fillId="5" borderId="0" xfId="0" applyFill="1" applyAlignment="1">
      <alignment horizontal="center"/>
    </xf>
    <xf numFmtId="0" fontId="4" fillId="0" borderId="0" xfId="0" applyFont="1" applyAlignment="1">
      <alignment horizontal="left" vertical="top"/>
    </xf>
    <xf numFmtId="0" fontId="0" fillId="5" borderId="0" xfId="0" applyFill="1" applyAlignment="1">
      <alignment vertical="top" wrapText="1"/>
    </xf>
    <xf numFmtId="3" fontId="0" fillId="5" borderId="0" xfId="0" applyNumberFormat="1" applyFill="1" applyAlignment="1">
      <alignment vertical="top"/>
    </xf>
    <xf numFmtId="1" fontId="0" fillId="5" borderId="0" xfId="0" applyNumberFormat="1" applyFill="1" applyAlignment="1">
      <alignment vertical="top"/>
    </xf>
    <xf numFmtId="0" fontId="6" fillId="5" borderId="0" xfId="0" applyFont="1" applyFill="1" applyAlignment="1">
      <alignment vertical="top"/>
    </xf>
    <xf numFmtId="0" fontId="6" fillId="0" borderId="0" xfId="0" applyFont="1" applyAlignment="1">
      <alignment vertical="top"/>
    </xf>
    <xf numFmtId="0" fontId="0" fillId="0" borderId="0" xfId="0" applyAlignment="1">
      <alignment vertical="top" wrapText="1"/>
    </xf>
    <xf numFmtId="164" fontId="0" fillId="0" borderId="0" xfId="0" applyNumberFormat="1" applyAlignment="1">
      <alignment horizontal="center" vertical="top"/>
    </xf>
    <xf numFmtId="49" fontId="0" fillId="0" borderId="0" xfId="0" applyNumberFormat="1" applyAlignment="1">
      <alignment horizontal="left" vertical="top" wrapText="1"/>
    </xf>
    <xf numFmtId="0" fontId="10" fillId="8" borderId="0" xfId="0" applyFont="1" applyFill="1" applyAlignment="1">
      <alignment vertical="top"/>
    </xf>
    <xf numFmtId="0" fontId="7" fillId="8" borderId="0" xfId="0" applyFont="1" applyFill="1"/>
    <xf numFmtId="49" fontId="7" fillId="8" borderId="0" xfId="0" applyNumberFormat="1" applyFont="1" applyFill="1"/>
    <xf numFmtId="49" fontId="7" fillId="8" borderId="0" xfId="0" applyNumberFormat="1" applyFont="1" applyFill="1" applyAlignment="1">
      <alignment horizontal="center"/>
    </xf>
    <xf numFmtId="3" fontId="7" fillId="8" borderId="0" xfId="0" applyNumberFormat="1" applyFont="1" applyFill="1" applyAlignment="1">
      <alignment horizontal="center"/>
    </xf>
    <xf numFmtId="1" fontId="7" fillId="8" borderId="0" xfId="0" applyNumberFormat="1" applyFont="1" applyFill="1" applyAlignment="1">
      <alignment horizontal="center"/>
    </xf>
    <xf numFmtId="3" fontId="10" fillId="8" borderId="0" xfId="0" applyNumberFormat="1" applyFont="1" applyFill="1" applyAlignment="1">
      <alignment horizontal="center"/>
    </xf>
    <xf numFmtId="0" fontId="0" fillId="9" borderId="0" xfId="0" applyFill="1"/>
    <xf numFmtId="49" fontId="0" fillId="9" borderId="0" xfId="0" applyNumberFormat="1" applyFill="1"/>
    <xf numFmtId="49" fontId="0" fillId="9" borderId="0" xfId="0" applyNumberFormat="1" applyFill="1" applyAlignment="1">
      <alignment horizontal="center"/>
    </xf>
    <xf numFmtId="3" fontId="0" fillId="9" borderId="0" xfId="0" applyNumberFormat="1" applyFill="1" applyAlignment="1">
      <alignment horizontal="center"/>
    </xf>
    <xf numFmtId="1" fontId="0" fillId="9" borderId="0" xfId="0" applyNumberFormat="1" applyFill="1" applyAlignment="1">
      <alignment horizontal="center"/>
    </xf>
    <xf numFmtId="3" fontId="2" fillId="9" borderId="0" xfId="0" applyNumberFormat="1" applyFont="1" applyFill="1" applyAlignment="1">
      <alignment horizontal="center"/>
    </xf>
    <xf numFmtId="0" fontId="0" fillId="9" borderId="0" xfId="0" applyFill="1" applyAlignment="1">
      <alignment horizontal="center"/>
    </xf>
    <xf numFmtId="0" fontId="0" fillId="9" borderId="0" xfId="0" applyFill="1" applyAlignment="1">
      <alignment vertical="top"/>
    </xf>
    <xf numFmtId="49" fontId="0" fillId="9" borderId="0" xfId="0" applyNumberFormat="1" applyFill="1" applyAlignment="1">
      <alignment vertical="top"/>
    </xf>
    <xf numFmtId="49" fontId="0" fillId="9" borderId="0" xfId="0" applyNumberFormat="1" applyFill="1" applyAlignment="1">
      <alignment horizontal="center" vertical="top"/>
    </xf>
    <xf numFmtId="3" fontId="0" fillId="9" borderId="0" xfId="0" applyNumberFormat="1" applyFill="1" applyAlignment="1">
      <alignment horizontal="center" vertical="top"/>
    </xf>
    <xf numFmtId="1" fontId="0" fillId="9" borderId="0" xfId="0" applyNumberFormat="1" applyFill="1" applyAlignment="1">
      <alignment horizontal="center" vertical="top"/>
    </xf>
    <xf numFmtId="3" fontId="2" fillId="9" borderId="0" xfId="0" applyNumberFormat="1" applyFont="1" applyFill="1" applyAlignment="1">
      <alignment horizontal="center" vertical="top"/>
    </xf>
    <xf numFmtId="0" fontId="0" fillId="9" borderId="0" xfId="0" applyFill="1" applyAlignment="1">
      <alignment horizontal="left" vertical="top"/>
    </xf>
    <xf numFmtId="0" fontId="0" fillId="13" borderId="0" xfId="0" applyFill="1" applyAlignment="1" applyProtection="1">
      <alignment horizontal="right"/>
      <protection locked="0"/>
    </xf>
    <xf numFmtId="0" fontId="0" fillId="2" borderId="0" xfId="0" applyFill="1" applyAlignment="1" applyProtection="1">
      <alignment horizontal="right"/>
      <protection locked="0"/>
    </xf>
    <xf numFmtId="0" fontId="0" fillId="2" borderId="0" xfId="0" applyFill="1" applyAlignment="1" applyProtection="1">
      <alignment horizontal="right" vertical="top"/>
      <protection locked="0"/>
    </xf>
    <xf numFmtId="49" fontId="0" fillId="13" borderId="0" xfId="0" applyNumberFormat="1" applyFill="1" applyAlignment="1" applyProtection="1">
      <alignment horizontal="right"/>
      <protection locked="0"/>
    </xf>
    <xf numFmtId="49" fontId="0" fillId="2" borderId="0" xfId="0" applyNumberFormat="1" applyFill="1" applyAlignment="1" applyProtection="1">
      <alignment horizontal="right"/>
      <protection locked="0"/>
    </xf>
    <xf numFmtId="0" fontId="0" fillId="6" borderId="0" xfId="0" applyFill="1" applyAlignment="1" applyProtection="1">
      <alignment horizontal="center"/>
      <protection locked="0"/>
    </xf>
    <xf numFmtId="49" fontId="0" fillId="13" borderId="0" xfId="0" applyNumberFormat="1" applyFill="1" applyAlignment="1" applyProtection="1">
      <alignment horizontal="right" vertical="top"/>
      <protection locked="0"/>
    </xf>
    <xf numFmtId="0" fontId="0" fillId="13" borderId="0" xfId="0" applyFill="1" applyAlignment="1" applyProtection="1">
      <alignment horizontal="right" vertical="top" wrapText="1"/>
      <protection locked="0"/>
    </xf>
    <xf numFmtId="0" fontId="0" fillId="2" borderId="0" xfId="0" applyFill="1" applyProtection="1">
      <protection locked="0"/>
    </xf>
    <xf numFmtId="0" fontId="0" fillId="13" borderId="0" xfId="0" applyFill="1" applyProtection="1">
      <protection locked="0"/>
    </xf>
    <xf numFmtId="0" fontId="0" fillId="6" borderId="0" xfId="0" applyFill="1" applyAlignment="1" applyProtection="1">
      <alignment horizontal="center" vertical="top"/>
      <protection locked="0"/>
    </xf>
    <xf numFmtId="0" fontId="0" fillId="13" borderId="0" xfId="0" applyFill="1" applyAlignment="1" applyProtection="1">
      <alignment horizontal="right" vertical="top"/>
      <protection locked="0"/>
    </xf>
    <xf numFmtId="0" fontId="0" fillId="2" borderId="0" xfId="0" applyFill="1" applyAlignment="1" applyProtection="1">
      <alignment horizontal="right" vertical="top" wrapText="1"/>
      <protection locked="0"/>
    </xf>
    <xf numFmtId="0" fontId="0" fillId="2" borderId="0" xfId="0" applyFill="1" applyAlignment="1" applyProtection="1">
      <alignment horizontal="right" wrapText="1"/>
      <protection locked="0"/>
    </xf>
    <xf numFmtId="0" fontId="0" fillId="13" borderId="0" xfId="0" applyFill="1" applyAlignment="1" applyProtection="1">
      <alignment vertical="top"/>
      <protection locked="0"/>
    </xf>
    <xf numFmtId="0" fontId="0" fillId="10" borderId="0" xfId="0" applyFill="1" applyAlignment="1" applyProtection="1">
      <alignment horizontal="center"/>
      <protection locked="0"/>
    </xf>
    <xf numFmtId="0" fontId="0" fillId="13" borderId="0" xfId="0" applyFill="1" applyAlignment="1" applyProtection="1">
      <alignment horizontal="center"/>
      <protection locked="0"/>
    </xf>
    <xf numFmtId="0" fontId="0" fillId="2" borderId="0" xfId="0" applyFill="1" applyAlignment="1" applyProtection="1">
      <alignment horizontal="center"/>
      <protection locked="0"/>
    </xf>
    <xf numFmtId="0" fontId="0" fillId="5" borderId="0" xfId="0" applyFill="1" applyAlignment="1" applyProtection="1">
      <alignment horizontal="center"/>
      <protection locked="0"/>
    </xf>
    <xf numFmtId="0" fontId="0" fillId="9" borderId="0" xfId="0" applyFill="1" applyAlignment="1" applyProtection="1">
      <alignment horizontal="center"/>
      <protection locked="0"/>
    </xf>
    <xf numFmtId="0" fontId="0" fillId="9" borderId="0" xfId="0" applyFill="1" applyAlignment="1" applyProtection="1">
      <alignment horizontal="center" vertical="top"/>
      <protection locked="0"/>
    </xf>
    <xf numFmtId="49" fontId="15" fillId="0" borderId="0" xfId="0" applyNumberFormat="1" applyFont="1" applyAlignment="1">
      <alignment vertical="center" wrapText="1"/>
    </xf>
    <xf numFmtId="0" fontId="15" fillId="0" borderId="2" xfId="0" applyFont="1" applyBorder="1" applyAlignment="1">
      <alignment vertical="center" wrapText="1"/>
    </xf>
    <xf numFmtId="49" fontId="9" fillId="0" borderId="0" xfId="0" applyNumberFormat="1" applyFont="1" applyAlignment="1">
      <alignment wrapText="1"/>
    </xf>
    <xf numFmtId="0" fontId="9" fillId="0" borderId="0" xfId="0" applyFont="1" applyAlignment="1">
      <alignment wrapText="1"/>
    </xf>
    <xf numFmtId="0" fontId="3" fillId="3" borderId="0" xfId="0" applyFont="1" applyFill="1" applyAlignment="1">
      <alignment horizontal="center" vertical="center"/>
    </xf>
    <xf numFmtId="0" fontId="0" fillId="0" borderId="0" xfId="0" applyAlignment="1">
      <alignment horizontal="center" vertical="center"/>
    </xf>
  </cellXfs>
  <cellStyles count="2">
    <cellStyle name="Normální" xfId="0" builtinId="0"/>
    <cellStyle name="Procenta" xfId="1" builtinId="5"/>
  </cellStyles>
  <dxfs count="0"/>
  <tableStyles count="0" defaultTableStyle="TableStyleMedium2" defaultPivotStyle="PivotStyleLight16"/>
  <colors>
    <mruColors>
      <color rgb="FFFFCCFF"/>
      <color rgb="FFFF00FF"/>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25B2-2EBD-4418-AFF1-283F7FEE899A}">
  <dimension ref="A1:O189"/>
  <sheetViews>
    <sheetView tabSelected="1" zoomScale="90" zoomScaleNormal="90" workbookViewId="0">
      <pane ySplit="7" topLeftCell="A8" activePane="bottomLeft" state="frozen"/>
      <selection pane="bottomLeft" activeCell="L10" sqref="L10"/>
    </sheetView>
  </sheetViews>
  <sheetFormatPr defaultRowHeight="15" x14ac:dyDescent="0.25"/>
  <cols>
    <col min="1" max="1" width="5" style="19" customWidth="1"/>
    <col min="2" max="2" width="9.42578125" customWidth="1"/>
    <col min="3" max="3" width="19.42578125" customWidth="1"/>
    <col min="4" max="4" width="89.85546875" style="57" customWidth="1"/>
    <col min="5" max="5" width="13.28515625" style="8" customWidth="1"/>
    <col min="6" max="6" width="8" style="8" customWidth="1"/>
    <col min="7" max="7" width="7.7109375" style="8" customWidth="1"/>
    <col min="8" max="8" width="22.5703125" style="8" customWidth="1"/>
    <col min="9" max="9" width="14.7109375" style="10" customWidth="1"/>
    <col min="10" max="10" width="8" style="11" customWidth="1"/>
    <col min="11" max="11" width="15.7109375" style="61" customWidth="1"/>
    <col min="12" max="12" width="12.28515625" customWidth="1"/>
    <col min="13" max="13" width="10.42578125" customWidth="1"/>
    <col min="14" max="14" width="20.140625" customWidth="1"/>
    <col min="15" max="15" width="11" customWidth="1"/>
  </cols>
  <sheetData>
    <row r="1" spans="1:15" ht="20.100000000000001" customHeight="1" x14ac:dyDescent="0.35">
      <c r="A1" s="171" t="s">
        <v>136</v>
      </c>
      <c r="B1" s="172"/>
      <c r="C1" s="172"/>
      <c r="D1" s="169" t="s">
        <v>308</v>
      </c>
      <c r="E1" s="7" t="s">
        <v>96</v>
      </c>
      <c r="G1" s="9" t="s">
        <v>10</v>
      </c>
      <c r="I1" s="10" t="s">
        <v>228</v>
      </c>
      <c r="K1" s="12" t="s">
        <v>264</v>
      </c>
      <c r="L1" s="13" t="s">
        <v>304</v>
      </c>
      <c r="M1" s="14"/>
      <c r="N1" t="s">
        <v>305</v>
      </c>
    </row>
    <row r="2" spans="1:15" ht="20.100000000000001" customHeight="1" x14ac:dyDescent="0.35">
      <c r="A2" s="172"/>
      <c r="B2" s="172"/>
      <c r="C2" s="172"/>
      <c r="D2" s="170"/>
      <c r="E2" s="8" t="s">
        <v>199</v>
      </c>
      <c r="F2" s="8" t="s">
        <v>200</v>
      </c>
      <c r="G2" s="8" t="s">
        <v>50</v>
      </c>
      <c r="H2" s="8" t="s">
        <v>95</v>
      </c>
      <c r="I2" s="15">
        <f>SUM(I9:I183)</f>
        <v>11790</v>
      </c>
      <c r="K2" s="16">
        <f>SUM(K3:K5)</f>
        <v>0</v>
      </c>
      <c r="L2" s="17">
        <f>K2/$I$2</f>
        <v>0</v>
      </c>
      <c r="M2" s="14"/>
      <c r="N2" s="18"/>
      <c r="O2" s="18"/>
    </row>
    <row r="3" spans="1:15" ht="20.100000000000001" customHeight="1" x14ac:dyDescent="0.3">
      <c r="D3" s="167" t="s">
        <v>213</v>
      </c>
      <c r="I3" s="20">
        <f>SUM(I9:I94)</f>
        <v>7640</v>
      </c>
      <c r="J3" s="21" t="s">
        <v>0</v>
      </c>
      <c r="K3" s="22">
        <f>SUM(K10:K94)</f>
        <v>0</v>
      </c>
      <c r="L3" s="23">
        <f>K3/$I$3</f>
        <v>0</v>
      </c>
      <c r="M3" s="14"/>
      <c r="N3" s="18"/>
      <c r="O3" s="18"/>
    </row>
    <row r="4" spans="1:15" ht="20.100000000000001" customHeight="1" x14ac:dyDescent="0.3">
      <c r="D4" s="167"/>
      <c r="I4" s="20">
        <f>SUM(I96:I172)</f>
        <v>2850</v>
      </c>
      <c r="J4" s="21" t="s">
        <v>212</v>
      </c>
      <c r="K4" s="22">
        <f>SUM(K96:K172)</f>
        <v>0</v>
      </c>
      <c r="L4" s="23">
        <f>K4/$I$4</f>
        <v>0</v>
      </c>
      <c r="M4" s="14"/>
      <c r="N4" s="18"/>
      <c r="O4" s="18"/>
    </row>
    <row r="5" spans="1:15" ht="20.100000000000001" customHeight="1" x14ac:dyDescent="0.3">
      <c r="A5" s="24"/>
      <c r="B5" s="25"/>
      <c r="C5" s="25"/>
      <c r="D5" s="168"/>
      <c r="E5" s="26"/>
      <c r="F5" s="26"/>
      <c r="G5" s="26"/>
      <c r="H5" s="26"/>
      <c r="I5" s="27">
        <f>SUM(I174:I183)</f>
        <v>1300</v>
      </c>
      <c r="J5" s="28" t="s">
        <v>263</v>
      </c>
      <c r="K5" s="29">
        <f>SUM(K174:K183)</f>
        <v>0</v>
      </c>
      <c r="L5" s="30">
        <f>K5/$I$5</f>
        <v>0</v>
      </c>
      <c r="M5" s="31"/>
      <c r="N5" s="18"/>
      <c r="O5" s="18"/>
    </row>
    <row r="6" spans="1:15" ht="15" customHeight="1" x14ac:dyDescent="0.3">
      <c r="D6" s="32"/>
      <c r="J6" s="21"/>
      <c r="K6" s="33"/>
      <c r="L6" s="34" t="s">
        <v>261</v>
      </c>
      <c r="M6" s="14" t="s">
        <v>200</v>
      </c>
      <c r="N6" s="18"/>
      <c r="O6" s="18"/>
    </row>
    <row r="7" spans="1:15" ht="15" customHeight="1" thickBot="1" x14ac:dyDescent="0.35">
      <c r="A7" s="35"/>
      <c r="B7" s="36"/>
      <c r="C7" s="36"/>
      <c r="D7" s="37"/>
      <c r="E7" s="38"/>
      <c r="F7" s="38"/>
      <c r="G7" s="38"/>
      <c r="H7" s="38"/>
      <c r="I7" s="39"/>
      <c r="J7" s="40"/>
      <c r="K7" s="41"/>
      <c r="L7" s="42" t="s">
        <v>262</v>
      </c>
      <c r="M7" s="43"/>
      <c r="N7" s="18"/>
      <c r="O7" s="18"/>
    </row>
    <row r="8" spans="1:15" ht="18.75" x14ac:dyDescent="0.3">
      <c r="A8" s="44" t="s">
        <v>288</v>
      </c>
      <c r="B8" s="45"/>
      <c r="C8" s="46"/>
      <c r="D8" s="46"/>
      <c r="E8" s="47"/>
      <c r="F8" s="47"/>
      <c r="G8" s="47"/>
      <c r="H8" s="47"/>
      <c r="I8" s="48"/>
      <c r="J8" s="49"/>
      <c r="K8" s="50">
        <f>SUM(K10:K94)</f>
        <v>0</v>
      </c>
      <c r="L8" s="45"/>
      <c r="M8" s="45"/>
    </row>
    <row r="9" spans="1:15" x14ac:dyDescent="0.25">
      <c r="B9" s="51" t="s">
        <v>22</v>
      </c>
      <c r="C9" s="52"/>
      <c r="D9" s="51"/>
      <c r="E9" s="53"/>
      <c r="F9" s="53"/>
      <c r="G9" s="53"/>
      <c r="H9" s="53"/>
      <c r="I9" s="54"/>
      <c r="J9" s="55"/>
      <c r="K9" s="56"/>
      <c r="L9" s="52"/>
      <c r="M9" s="52"/>
    </row>
    <row r="10" spans="1:15" x14ac:dyDescent="0.25">
      <c r="A10" s="19">
        <v>1</v>
      </c>
      <c r="C10" s="57" t="s">
        <v>94</v>
      </c>
      <c r="D10" s="57" t="s">
        <v>222</v>
      </c>
      <c r="E10" s="58">
        <v>1</v>
      </c>
      <c r="F10" s="8" t="s">
        <v>223</v>
      </c>
      <c r="K10" s="59"/>
      <c r="L10" s="146"/>
      <c r="M10" s="60"/>
      <c r="N10" s="2"/>
    </row>
    <row r="11" spans="1:15" x14ac:dyDescent="0.25">
      <c r="A11" s="19">
        <v>2</v>
      </c>
      <c r="D11" s="57" t="s">
        <v>97</v>
      </c>
      <c r="E11" s="58">
        <v>30</v>
      </c>
      <c r="F11" s="8" t="s">
        <v>63</v>
      </c>
      <c r="K11" s="59"/>
      <c r="L11" s="146"/>
      <c r="M11" s="60"/>
      <c r="N11" s="2"/>
    </row>
    <row r="12" spans="1:15" x14ac:dyDescent="0.25">
      <c r="A12" s="19">
        <v>3</v>
      </c>
      <c r="D12" s="57" t="s">
        <v>192</v>
      </c>
      <c r="E12" s="58">
        <v>50</v>
      </c>
      <c r="F12" s="8" t="s">
        <v>201</v>
      </c>
      <c r="G12" s="8" t="s">
        <v>50</v>
      </c>
      <c r="H12" s="8" t="s">
        <v>230</v>
      </c>
      <c r="I12" s="10">
        <v>200</v>
      </c>
      <c r="J12" s="11">
        <v>5</v>
      </c>
      <c r="K12" s="61" t="str">
        <f t="shared" ref="K12:K17" si="0">IF(L12="","",ABS((L12-$E12)*$J12))</f>
        <v/>
      </c>
      <c r="L12" s="147"/>
      <c r="M12" s="60" t="s">
        <v>201</v>
      </c>
      <c r="N12" s="2"/>
      <c r="O12" t="s">
        <v>313</v>
      </c>
    </row>
    <row r="13" spans="1:15" x14ac:dyDescent="0.25">
      <c r="A13" s="19">
        <v>4</v>
      </c>
      <c r="C13" t="s">
        <v>26</v>
      </c>
      <c r="D13" s="57" t="s">
        <v>98</v>
      </c>
      <c r="E13" s="58">
        <v>3</v>
      </c>
      <c r="F13" s="8" t="s">
        <v>202</v>
      </c>
      <c r="G13" s="8" t="s">
        <v>50</v>
      </c>
      <c r="H13" s="8" t="s">
        <v>231</v>
      </c>
      <c r="I13" s="10">
        <v>50</v>
      </c>
      <c r="J13" s="11">
        <v>20</v>
      </c>
      <c r="K13" s="61" t="str">
        <f t="shared" si="0"/>
        <v/>
      </c>
      <c r="L13" s="147"/>
      <c r="M13" s="60" t="s">
        <v>202</v>
      </c>
      <c r="N13" s="2"/>
      <c r="O13" t="s">
        <v>313</v>
      </c>
    </row>
    <row r="14" spans="1:15" x14ac:dyDescent="0.25">
      <c r="A14" s="19">
        <v>5</v>
      </c>
      <c r="D14" s="57" t="s">
        <v>224</v>
      </c>
      <c r="E14" s="58">
        <v>100</v>
      </c>
      <c r="F14" s="8" t="s">
        <v>203</v>
      </c>
      <c r="G14" s="8" t="s">
        <v>50</v>
      </c>
      <c r="H14" s="8" t="s">
        <v>232</v>
      </c>
      <c r="I14" s="10">
        <v>200</v>
      </c>
      <c r="J14" s="62">
        <v>0.5</v>
      </c>
      <c r="K14" s="61" t="str">
        <f t="shared" si="0"/>
        <v/>
      </c>
      <c r="L14" s="147"/>
      <c r="M14" s="60" t="s">
        <v>203</v>
      </c>
      <c r="N14" s="2"/>
      <c r="O14" t="s">
        <v>313</v>
      </c>
    </row>
    <row r="15" spans="1:15" s="19" customFormat="1" x14ac:dyDescent="0.25">
      <c r="A15" s="19">
        <v>6</v>
      </c>
      <c r="D15" s="63" t="s">
        <v>99</v>
      </c>
      <c r="E15" s="64">
        <v>1</v>
      </c>
      <c r="F15" s="65" t="s">
        <v>204</v>
      </c>
      <c r="G15" s="65" t="s">
        <v>50</v>
      </c>
      <c r="H15" s="65" t="s">
        <v>265</v>
      </c>
      <c r="I15" s="66">
        <v>300</v>
      </c>
      <c r="J15" s="67">
        <v>500</v>
      </c>
      <c r="K15" s="61" t="str">
        <f t="shared" si="0"/>
        <v/>
      </c>
      <c r="L15" s="148"/>
      <c r="M15" s="68" t="s">
        <v>204</v>
      </c>
      <c r="N15" s="1"/>
      <c r="O15" s="19" t="s">
        <v>313</v>
      </c>
    </row>
    <row r="16" spans="1:15" s="19" customFormat="1" x14ac:dyDescent="0.25">
      <c r="A16" s="19">
        <v>7</v>
      </c>
      <c r="D16" s="63" t="s">
        <v>6</v>
      </c>
      <c r="E16" s="65"/>
      <c r="F16" s="65"/>
      <c r="G16" s="65" t="s">
        <v>50</v>
      </c>
      <c r="H16" s="65" t="s">
        <v>233</v>
      </c>
      <c r="I16" s="66">
        <v>200</v>
      </c>
      <c r="J16" s="67">
        <v>200</v>
      </c>
      <c r="K16" s="69" t="str">
        <f t="shared" si="0"/>
        <v/>
      </c>
      <c r="L16" s="148"/>
      <c r="M16" s="70"/>
      <c r="N16" s="1"/>
    </row>
    <row r="17" spans="1:15" s="19" customFormat="1" x14ac:dyDescent="0.25">
      <c r="A17" s="19">
        <v>8</v>
      </c>
      <c r="D17" s="63" t="s">
        <v>193</v>
      </c>
      <c r="E17" s="65"/>
      <c r="F17" s="65"/>
      <c r="G17" s="65" t="s">
        <v>50</v>
      </c>
      <c r="H17" s="65" t="s">
        <v>234</v>
      </c>
      <c r="I17" s="66">
        <v>100</v>
      </c>
      <c r="J17" s="67">
        <v>100</v>
      </c>
      <c r="K17" s="61" t="str">
        <f t="shared" si="0"/>
        <v/>
      </c>
      <c r="L17" s="148"/>
      <c r="M17" s="70"/>
      <c r="N17" s="1"/>
    </row>
    <row r="18" spans="1:15" x14ac:dyDescent="0.25">
      <c r="A18" s="19">
        <v>9</v>
      </c>
      <c r="D18" s="57" t="s">
        <v>23</v>
      </c>
      <c r="E18" s="8" t="s">
        <v>50</v>
      </c>
      <c r="K18" s="59"/>
      <c r="L18" s="146"/>
      <c r="M18" s="60"/>
      <c r="N18" s="2"/>
    </row>
    <row r="19" spans="1:15" s="19" customFormat="1" x14ac:dyDescent="0.25">
      <c r="A19" s="19">
        <v>10</v>
      </c>
      <c r="D19" s="63" t="s">
        <v>60</v>
      </c>
      <c r="E19" s="65"/>
      <c r="F19" s="65"/>
      <c r="G19" s="65" t="s">
        <v>50</v>
      </c>
      <c r="H19" s="65" t="s">
        <v>233</v>
      </c>
      <c r="I19" s="66">
        <v>200</v>
      </c>
      <c r="J19" s="67">
        <v>200</v>
      </c>
      <c r="K19" s="61" t="str">
        <f>IF(L19="","",ABS((L19-$E19)*$J19))</f>
        <v/>
      </c>
      <c r="L19" s="148"/>
      <c r="M19" s="70"/>
      <c r="N19" s="1"/>
    </row>
    <row r="20" spans="1:15" s="19" customFormat="1" x14ac:dyDescent="0.25">
      <c r="A20" s="19">
        <v>11</v>
      </c>
      <c r="D20" s="63" t="s">
        <v>59</v>
      </c>
      <c r="E20" s="65"/>
      <c r="F20" s="65"/>
      <c r="G20" s="65" t="s">
        <v>50</v>
      </c>
      <c r="H20" s="65" t="s">
        <v>235</v>
      </c>
      <c r="I20" s="66">
        <v>20</v>
      </c>
      <c r="J20" s="67">
        <v>20</v>
      </c>
      <c r="K20" s="61" t="str">
        <f t="shared" ref="K20:K21" si="1">IF(L20="","",ABS((L20-$E20)*$J20))</f>
        <v/>
      </c>
      <c r="L20" s="148"/>
      <c r="M20" s="70"/>
      <c r="N20" s="1"/>
    </row>
    <row r="21" spans="1:15" s="19" customFormat="1" x14ac:dyDescent="0.25">
      <c r="A21" s="19">
        <v>12</v>
      </c>
      <c r="C21" s="19" t="s">
        <v>20</v>
      </c>
      <c r="D21" s="63" t="s">
        <v>58</v>
      </c>
      <c r="E21" s="65"/>
      <c r="F21" s="65"/>
      <c r="G21" s="65" t="s">
        <v>50</v>
      </c>
      <c r="H21" s="65" t="s">
        <v>236</v>
      </c>
      <c r="I21" s="66">
        <v>300</v>
      </c>
      <c r="J21" s="67">
        <v>300</v>
      </c>
      <c r="K21" s="61" t="str">
        <f t="shared" si="1"/>
        <v/>
      </c>
      <c r="L21" s="148"/>
      <c r="M21" s="70"/>
      <c r="N21" s="1"/>
    </row>
    <row r="22" spans="1:15" x14ac:dyDescent="0.25">
      <c r="A22" s="19">
        <v>13</v>
      </c>
      <c r="C22" t="s">
        <v>21</v>
      </c>
      <c r="D22" s="57" t="s">
        <v>100</v>
      </c>
      <c r="E22" s="8" t="s">
        <v>50</v>
      </c>
      <c r="K22" s="59"/>
      <c r="L22" s="149"/>
      <c r="M22" s="71"/>
      <c r="N22" s="2"/>
    </row>
    <row r="23" spans="1:15" x14ac:dyDescent="0.25">
      <c r="A23" s="19">
        <v>14</v>
      </c>
      <c r="D23" s="57" t="s">
        <v>101</v>
      </c>
      <c r="G23" s="8" t="s">
        <v>50</v>
      </c>
      <c r="H23" s="8" t="s">
        <v>233</v>
      </c>
      <c r="I23" s="10">
        <v>200</v>
      </c>
      <c r="J23" s="11">
        <v>200</v>
      </c>
      <c r="K23" s="61" t="str">
        <f>IF(L23="","",ABS((L23-$E23)*$J23))</f>
        <v/>
      </c>
      <c r="L23" s="150"/>
      <c r="M23" s="70"/>
      <c r="N23" s="2"/>
    </row>
    <row r="24" spans="1:15" x14ac:dyDescent="0.25">
      <c r="A24" s="19">
        <v>15</v>
      </c>
      <c r="C24" t="s">
        <v>27</v>
      </c>
      <c r="D24" s="57" t="s">
        <v>226</v>
      </c>
      <c r="E24" s="8" t="s">
        <v>50</v>
      </c>
      <c r="K24" s="59"/>
      <c r="L24" s="146"/>
      <c r="M24" s="71"/>
      <c r="N24" s="2"/>
    </row>
    <row r="25" spans="1:15" x14ac:dyDescent="0.25">
      <c r="B25" s="52" t="s">
        <v>49</v>
      </c>
      <c r="C25" s="52"/>
      <c r="D25" s="51"/>
      <c r="E25" s="53"/>
      <c r="F25" s="53"/>
      <c r="G25" s="53"/>
      <c r="H25" s="53"/>
      <c r="I25" s="54"/>
      <c r="J25" s="55"/>
      <c r="K25" s="56"/>
      <c r="L25" s="151"/>
      <c r="M25" s="72"/>
      <c r="N25" s="2"/>
    </row>
    <row r="26" spans="1:15" ht="30" x14ac:dyDescent="0.25">
      <c r="A26" s="19">
        <f>A24+1</f>
        <v>16</v>
      </c>
      <c r="D26" s="73" t="s">
        <v>315</v>
      </c>
      <c r="E26" s="8" t="s">
        <v>206</v>
      </c>
      <c r="F26" s="8" t="s">
        <v>205</v>
      </c>
      <c r="G26" s="8" t="s">
        <v>50</v>
      </c>
      <c r="H26" s="8" t="s">
        <v>314</v>
      </c>
      <c r="I26" s="10">
        <v>200</v>
      </c>
      <c r="J26" s="62">
        <v>0.5</v>
      </c>
      <c r="K26" s="61" t="str">
        <f>IF(L26="","",ABS((L26)*$J26))</f>
        <v/>
      </c>
      <c r="L26" s="147"/>
      <c r="M26" s="60" t="s">
        <v>205</v>
      </c>
      <c r="N26" s="2"/>
    </row>
    <row r="27" spans="1:15" x14ac:dyDescent="0.25">
      <c r="A27" s="19">
        <v>17</v>
      </c>
      <c r="D27" s="57" t="s">
        <v>266</v>
      </c>
      <c r="G27" s="8" t="s">
        <v>50</v>
      </c>
      <c r="H27" s="8" t="s">
        <v>237</v>
      </c>
      <c r="I27" s="10">
        <v>50</v>
      </c>
      <c r="J27" s="11">
        <v>50</v>
      </c>
      <c r="K27" s="61" t="str">
        <f>IF(L27="","",ABS((L27-$E27)*$J27))</f>
        <v/>
      </c>
      <c r="L27" s="147"/>
      <c r="M27" s="60"/>
      <c r="N27" s="2"/>
    </row>
    <row r="28" spans="1:15" x14ac:dyDescent="0.25">
      <c r="B28" s="52" t="s">
        <v>31</v>
      </c>
      <c r="C28" s="52"/>
      <c r="D28" s="74"/>
      <c r="E28" s="53"/>
      <c r="F28" s="53"/>
      <c r="G28" s="53"/>
      <c r="H28" s="53"/>
      <c r="I28" s="54"/>
      <c r="J28" s="55"/>
      <c r="K28" s="56"/>
      <c r="L28" s="151"/>
      <c r="M28" s="72"/>
      <c r="N28" s="2"/>
    </row>
    <row r="29" spans="1:15" x14ac:dyDescent="0.25">
      <c r="A29" s="19">
        <v>18</v>
      </c>
      <c r="C29" t="s">
        <v>102</v>
      </c>
      <c r="D29" s="57" t="s">
        <v>24</v>
      </c>
      <c r="E29" s="58">
        <v>0.9</v>
      </c>
      <c r="F29" s="8" t="s">
        <v>207</v>
      </c>
      <c r="G29" s="8" t="s">
        <v>50</v>
      </c>
      <c r="H29" s="8" t="s">
        <v>267</v>
      </c>
      <c r="I29" s="10">
        <v>200</v>
      </c>
      <c r="J29" s="11">
        <v>500</v>
      </c>
      <c r="K29" s="61" t="str">
        <f>IF(L29="","",ABS((L29-$E29)*$J29))</f>
        <v/>
      </c>
      <c r="L29" s="147"/>
      <c r="M29" s="60" t="s">
        <v>207</v>
      </c>
      <c r="N29" s="2"/>
      <c r="O29" t="s">
        <v>313</v>
      </c>
    </row>
    <row r="30" spans="1:15" x14ac:dyDescent="0.25">
      <c r="A30" s="19">
        <v>19</v>
      </c>
      <c r="D30" s="57" t="s">
        <v>25</v>
      </c>
      <c r="E30" s="58">
        <v>1.3</v>
      </c>
      <c r="F30" s="8" t="s">
        <v>207</v>
      </c>
      <c r="G30" s="8" t="s">
        <v>50</v>
      </c>
      <c r="H30" s="8" t="s">
        <v>267</v>
      </c>
      <c r="I30" s="10">
        <v>300</v>
      </c>
      <c r="J30" s="11">
        <v>500</v>
      </c>
      <c r="K30" s="61" t="str">
        <f t="shared" ref="K30:K32" si="2">IF(L30="","",ABS((L30-$E30)*$J30))</f>
        <v/>
      </c>
      <c r="L30" s="147"/>
      <c r="M30" s="60" t="s">
        <v>207</v>
      </c>
      <c r="N30" s="2"/>
      <c r="O30" t="s">
        <v>313</v>
      </c>
    </row>
    <row r="31" spans="1:15" x14ac:dyDescent="0.25">
      <c r="A31" s="19">
        <v>20</v>
      </c>
      <c r="C31" t="s">
        <v>103</v>
      </c>
      <c r="D31" s="57" t="s">
        <v>52</v>
      </c>
      <c r="E31" s="58">
        <v>2</v>
      </c>
      <c r="F31" s="8" t="s">
        <v>207</v>
      </c>
      <c r="G31" s="8" t="s">
        <v>50</v>
      </c>
      <c r="H31" s="8" t="s">
        <v>268</v>
      </c>
      <c r="I31" s="10">
        <v>300</v>
      </c>
      <c r="J31" s="11">
        <v>200</v>
      </c>
      <c r="K31" s="61" t="str">
        <f t="shared" si="2"/>
        <v/>
      </c>
      <c r="L31" s="147"/>
      <c r="M31" s="60" t="s">
        <v>207</v>
      </c>
      <c r="N31" s="2"/>
      <c r="O31" t="s">
        <v>313</v>
      </c>
    </row>
    <row r="32" spans="1:15" x14ac:dyDescent="0.25">
      <c r="A32" s="19">
        <v>21</v>
      </c>
      <c r="C32" t="s">
        <v>28</v>
      </c>
      <c r="D32" s="57" t="s">
        <v>57</v>
      </c>
      <c r="E32" s="58">
        <v>1</v>
      </c>
      <c r="F32" s="8" t="s">
        <v>207</v>
      </c>
      <c r="G32" s="8" t="s">
        <v>50</v>
      </c>
      <c r="H32" s="8" t="s">
        <v>268</v>
      </c>
      <c r="I32" s="10">
        <v>150</v>
      </c>
      <c r="J32" s="11">
        <v>200</v>
      </c>
      <c r="K32" s="61" t="str">
        <f t="shared" si="2"/>
        <v/>
      </c>
      <c r="L32" s="147"/>
      <c r="M32" s="60" t="s">
        <v>207</v>
      </c>
      <c r="N32" s="2"/>
      <c r="O32" t="s">
        <v>313</v>
      </c>
    </row>
    <row r="33" spans="1:14" x14ac:dyDescent="0.25">
      <c r="B33" s="52" t="s">
        <v>44</v>
      </c>
      <c r="C33" s="52"/>
      <c r="D33" s="51"/>
      <c r="E33" s="53"/>
      <c r="F33" s="53"/>
      <c r="G33" s="53"/>
      <c r="H33" s="53"/>
      <c r="I33" s="54"/>
      <c r="J33" s="55"/>
      <c r="K33" s="56"/>
      <c r="L33" s="151"/>
      <c r="M33" s="72"/>
      <c r="N33" s="2"/>
    </row>
    <row r="34" spans="1:14" s="19" customFormat="1" x14ac:dyDescent="0.25">
      <c r="A34" s="19">
        <v>22</v>
      </c>
      <c r="C34" s="19" t="s">
        <v>30</v>
      </c>
      <c r="D34" s="57" t="s">
        <v>104</v>
      </c>
      <c r="E34" s="65" t="s">
        <v>50</v>
      </c>
      <c r="F34" s="65"/>
      <c r="G34" s="65"/>
      <c r="H34" s="65"/>
      <c r="I34" s="66"/>
      <c r="J34" s="67"/>
      <c r="K34" s="75"/>
      <c r="L34" s="152"/>
      <c r="M34" s="76"/>
      <c r="N34" s="1"/>
    </row>
    <row r="35" spans="1:14" x14ac:dyDescent="0.25">
      <c r="A35" s="19">
        <v>23</v>
      </c>
      <c r="C35" s="19"/>
      <c r="D35" s="57" t="s">
        <v>191</v>
      </c>
      <c r="G35" s="8" t="s">
        <v>50</v>
      </c>
      <c r="H35" s="8" t="s">
        <v>234</v>
      </c>
      <c r="I35" s="10">
        <v>100</v>
      </c>
      <c r="J35" s="11">
        <v>100</v>
      </c>
      <c r="K35" s="61" t="str">
        <f>IF(L35="","",ABS((L35-$E35)*$J35))</f>
        <v/>
      </c>
      <c r="L35" s="147"/>
      <c r="M35" s="60"/>
      <c r="N35" s="2"/>
    </row>
    <row r="36" spans="1:14" ht="15" customHeight="1" x14ac:dyDescent="0.25">
      <c r="A36" s="19">
        <v>24</v>
      </c>
      <c r="D36" s="63" t="s">
        <v>107</v>
      </c>
      <c r="F36" s="8" t="s">
        <v>269</v>
      </c>
      <c r="G36" s="65" t="s">
        <v>50</v>
      </c>
      <c r="H36" s="65" t="s">
        <v>252</v>
      </c>
      <c r="I36" s="66">
        <v>400</v>
      </c>
      <c r="J36" s="67">
        <v>100</v>
      </c>
      <c r="K36" s="61" t="str">
        <f t="shared" ref="K36:K44" si="3">IF(L36="","",ABS((L36-$E36)*$J36))</f>
        <v/>
      </c>
      <c r="L36" s="147"/>
      <c r="M36" s="60" t="s">
        <v>270</v>
      </c>
      <c r="N36" s="2"/>
    </row>
    <row r="37" spans="1:14" ht="15" customHeight="1" x14ac:dyDescent="0.25">
      <c r="A37" s="19">
        <v>25</v>
      </c>
      <c r="D37" s="63" t="s">
        <v>194</v>
      </c>
      <c r="G37" s="65" t="s">
        <v>50</v>
      </c>
      <c r="H37" s="65" t="s">
        <v>238</v>
      </c>
      <c r="I37" s="66">
        <v>500</v>
      </c>
      <c r="J37" s="67">
        <v>500</v>
      </c>
      <c r="K37" s="61" t="str">
        <f t="shared" si="3"/>
        <v/>
      </c>
      <c r="L37" s="147"/>
      <c r="M37" s="60"/>
      <c r="N37" s="2"/>
    </row>
    <row r="38" spans="1:14" x14ac:dyDescent="0.25">
      <c r="A38" s="19">
        <v>26</v>
      </c>
      <c r="C38" t="s">
        <v>29</v>
      </c>
      <c r="D38" s="57" t="s">
        <v>105</v>
      </c>
      <c r="E38" s="8" t="s">
        <v>50</v>
      </c>
      <c r="K38" s="59"/>
      <c r="L38" s="146"/>
      <c r="M38" s="60"/>
      <c r="N38" s="2"/>
    </row>
    <row r="39" spans="1:14" x14ac:dyDescent="0.25">
      <c r="A39" s="19">
        <v>27</v>
      </c>
      <c r="D39" s="57" t="s">
        <v>106</v>
      </c>
      <c r="G39" s="8" t="s">
        <v>50</v>
      </c>
      <c r="H39" s="8" t="s">
        <v>239</v>
      </c>
      <c r="I39" s="10">
        <v>500</v>
      </c>
      <c r="J39" s="11">
        <v>500</v>
      </c>
      <c r="K39" s="61" t="str">
        <f t="shared" si="3"/>
        <v/>
      </c>
      <c r="L39" s="147"/>
      <c r="M39" s="60"/>
      <c r="N39" s="2"/>
    </row>
    <row r="40" spans="1:14" s="19" customFormat="1" ht="15" customHeight="1" x14ac:dyDescent="0.25">
      <c r="A40" s="19">
        <v>28</v>
      </c>
      <c r="D40" s="63" t="s">
        <v>107</v>
      </c>
      <c r="E40" s="65"/>
      <c r="F40" s="65" t="s">
        <v>269</v>
      </c>
      <c r="G40" s="65" t="s">
        <v>50</v>
      </c>
      <c r="H40" s="65" t="s">
        <v>253</v>
      </c>
      <c r="I40" s="66">
        <v>350</v>
      </c>
      <c r="J40" s="67">
        <v>50</v>
      </c>
      <c r="K40" s="61" t="str">
        <f t="shared" si="3"/>
        <v/>
      </c>
      <c r="L40" s="147"/>
      <c r="M40" s="70" t="s">
        <v>270</v>
      </c>
      <c r="N40" s="1"/>
    </row>
    <row r="41" spans="1:14" x14ac:dyDescent="0.25">
      <c r="A41" s="19">
        <v>29</v>
      </c>
      <c r="C41" t="s">
        <v>103</v>
      </c>
      <c r="D41" s="57" t="s">
        <v>4</v>
      </c>
      <c r="E41" s="8" t="s">
        <v>50</v>
      </c>
      <c r="K41" s="59"/>
      <c r="L41" s="146"/>
      <c r="M41" s="60"/>
      <c r="N41" s="2"/>
    </row>
    <row r="42" spans="1:14" x14ac:dyDescent="0.25">
      <c r="A42" s="19">
        <v>30</v>
      </c>
      <c r="D42" s="57" t="s">
        <v>18</v>
      </c>
      <c r="E42" s="8" t="s">
        <v>50</v>
      </c>
      <c r="K42" s="59"/>
      <c r="L42" s="146"/>
      <c r="M42" s="60"/>
      <c r="N42" s="2"/>
    </row>
    <row r="43" spans="1:14" ht="15" customHeight="1" x14ac:dyDescent="0.25">
      <c r="A43" s="19">
        <v>31</v>
      </c>
      <c r="C43" s="19" t="s">
        <v>28</v>
      </c>
      <c r="D43" s="63" t="s">
        <v>217</v>
      </c>
      <c r="E43" s="65" t="s">
        <v>50</v>
      </c>
      <c r="F43" s="65"/>
      <c r="G43" s="65"/>
      <c r="H43" s="65"/>
      <c r="I43" s="66"/>
      <c r="J43" s="67"/>
      <c r="K43" s="59"/>
      <c r="L43" s="153"/>
      <c r="M43" s="77"/>
      <c r="N43" s="2"/>
    </row>
    <row r="44" spans="1:14" s="19" customFormat="1" ht="15" customHeight="1" x14ac:dyDescent="0.25">
      <c r="A44" s="19">
        <v>32</v>
      </c>
      <c r="D44" s="63" t="s">
        <v>107</v>
      </c>
      <c r="E44" s="65"/>
      <c r="F44" s="65" t="s">
        <v>269</v>
      </c>
      <c r="G44" s="65" t="s">
        <v>50</v>
      </c>
      <c r="H44" s="65" t="s">
        <v>254</v>
      </c>
      <c r="I44" s="66">
        <v>550</v>
      </c>
      <c r="J44" s="67">
        <v>50</v>
      </c>
      <c r="K44" s="61" t="str">
        <f t="shared" si="3"/>
        <v/>
      </c>
      <c r="L44" s="147"/>
      <c r="M44" s="70" t="s">
        <v>270</v>
      </c>
      <c r="N44" s="1"/>
    </row>
    <row r="45" spans="1:14" x14ac:dyDescent="0.25">
      <c r="B45" s="52" t="s">
        <v>14</v>
      </c>
      <c r="C45" s="52"/>
      <c r="D45" s="51"/>
      <c r="E45" s="53"/>
      <c r="F45" s="53"/>
      <c r="G45" s="53"/>
      <c r="H45" s="53"/>
      <c r="I45" s="54"/>
      <c r="J45" s="55"/>
      <c r="K45" s="56"/>
      <c r="L45" s="151"/>
      <c r="M45" s="72"/>
      <c r="N45" s="2"/>
    </row>
    <row r="46" spans="1:14" x14ac:dyDescent="0.25">
      <c r="A46" s="19">
        <v>32</v>
      </c>
      <c r="D46" s="57" t="s">
        <v>108</v>
      </c>
      <c r="E46" s="58">
        <v>10</v>
      </c>
      <c r="F46" s="8" t="s">
        <v>271</v>
      </c>
      <c r="G46" s="8" t="s">
        <v>50</v>
      </c>
      <c r="H46" s="8" t="s">
        <v>240</v>
      </c>
      <c r="I46" s="10">
        <v>50</v>
      </c>
      <c r="J46" s="11">
        <v>5</v>
      </c>
      <c r="K46" s="61" t="str">
        <f>IF(L46="","",ABS((L46-$E46)*$J46))</f>
        <v/>
      </c>
      <c r="L46" s="154"/>
      <c r="M46" s="60" t="s">
        <v>272</v>
      </c>
      <c r="N46" s="2"/>
    </row>
    <row r="47" spans="1:14" x14ac:dyDescent="0.25">
      <c r="A47" s="19">
        <v>33</v>
      </c>
      <c r="D47" s="57" t="s">
        <v>216</v>
      </c>
      <c r="E47" s="8" t="s">
        <v>50</v>
      </c>
      <c r="K47" s="59"/>
      <c r="L47" s="155"/>
      <c r="M47" s="60"/>
      <c r="N47" s="2"/>
    </row>
    <row r="48" spans="1:14" x14ac:dyDescent="0.25">
      <c r="A48" s="19">
        <v>34</v>
      </c>
      <c r="D48" s="57" t="s">
        <v>219</v>
      </c>
      <c r="E48" s="8" t="s">
        <v>50</v>
      </c>
      <c r="K48" s="59"/>
      <c r="L48" s="155"/>
      <c r="M48" s="60"/>
      <c r="N48" s="2"/>
    </row>
    <row r="49" spans="1:15" x14ac:dyDescent="0.25">
      <c r="A49" s="19">
        <v>35</v>
      </c>
      <c r="D49" s="57" t="s">
        <v>53</v>
      </c>
      <c r="G49" s="8" t="s">
        <v>50</v>
      </c>
      <c r="H49" s="8" t="s">
        <v>241</v>
      </c>
      <c r="I49" s="10">
        <v>50</v>
      </c>
      <c r="J49" s="11">
        <v>50</v>
      </c>
      <c r="K49" s="61" t="str">
        <f>IF(L49="","",ABS((L49-$E49)*$J49))</f>
        <v/>
      </c>
      <c r="L49" s="154"/>
      <c r="M49" s="60"/>
      <c r="N49" s="2"/>
    </row>
    <row r="50" spans="1:15" x14ac:dyDescent="0.25">
      <c r="A50" s="19">
        <v>36</v>
      </c>
      <c r="C50" s="57" t="s">
        <v>218</v>
      </c>
      <c r="D50" s="57" t="s">
        <v>211</v>
      </c>
      <c r="E50" s="8" t="s">
        <v>50</v>
      </c>
      <c r="K50" s="59"/>
      <c r="L50" s="155"/>
      <c r="M50" s="60"/>
      <c r="N50" s="2"/>
    </row>
    <row r="51" spans="1:15" x14ac:dyDescent="0.25">
      <c r="A51" s="19">
        <v>37</v>
      </c>
      <c r="C51" s="57" t="s">
        <v>210</v>
      </c>
      <c r="D51" s="57" t="s">
        <v>220</v>
      </c>
      <c r="E51" s="8" t="s">
        <v>50</v>
      </c>
      <c r="K51" s="59"/>
      <c r="L51" s="155"/>
      <c r="M51" s="60"/>
      <c r="N51" s="2"/>
    </row>
    <row r="52" spans="1:15" s="19" customFormat="1" ht="15" customHeight="1" x14ac:dyDescent="0.25">
      <c r="A52" s="19">
        <v>38</v>
      </c>
      <c r="B52" s="63"/>
      <c r="D52" s="63" t="s">
        <v>109</v>
      </c>
      <c r="E52" s="65"/>
      <c r="F52" s="65"/>
      <c r="G52" s="65" t="s">
        <v>50</v>
      </c>
      <c r="H52" s="65" t="s">
        <v>241</v>
      </c>
      <c r="I52" s="66">
        <v>50</v>
      </c>
      <c r="J52" s="67">
        <v>50</v>
      </c>
      <c r="K52" s="61" t="str">
        <f t="shared" ref="K52:K56" si="4">IF(L52="","",ABS((L52-$E52)*$J52))</f>
        <v/>
      </c>
      <c r="L52" s="154"/>
      <c r="M52" s="70"/>
      <c r="N52" s="1"/>
    </row>
    <row r="53" spans="1:15" s="19" customFormat="1" ht="15" customHeight="1" x14ac:dyDescent="0.25">
      <c r="A53" s="19">
        <v>39</v>
      </c>
      <c r="C53" s="19" t="s">
        <v>110</v>
      </c>
      <c r="D53" s="63" t="s">
        <v>111</v>
      </c>
      <c r="E53" s="65" t="s">
        <v>50</v>
      </c>
      <c r="F53" s="65"/>
      <c r="G53" s="65"/>
      <c r="H53" s="65"/>
      <c r="I53" s="66"/>
      <c r="J53" s="67"/>
      <c r="K53" s="59"/>
      <c r="L53" s="155"/>
      <c r="M53" s="70"/>
      <c r="N53" s="1"/>
    </row>
    <row r="54" spans="1:15" s="19" customFormat="1" ht="15" customHeight="1" x14ac:dyDescent="0.25">
      <c r="A54" s="19">
        <v>40</v>
      </c>
      <c r="D54" s="63" t="s">
        <v>195</v>
      </c>
      <c r="E54" s="65"/>
      <c r="F54" s="65"/>
      <c r="G54" s="65" t="s">
        <v>50</v>
      </c>
      <c r="H54" s="65" t="s">
        <v>242</v>
      </c>
      <c r="I54" s="66">
        <v>100</v>
      </c>
      <c r="J54" s="67">
        <v>100</v>
      </c>
      <c r="K54" s="61" t="str">
        <f t="shared" si="4"/>
        <v/>
      </c>
      <c r="L54" s="154"/>
      <c r="M54" s="70"/>
      <c r="N54" s="1"/>
    </row>
    <row r="55" spans="1:15" s="19" customFormat="1" ht="15" customHeight="1" x14ac:dyDescent="0.25">
      <c r="A55" s="19">
        <v>41</v>
      </c>
      <c r="D55" s="63" t="s">
        <v>56</v>
      </c>
      <c r="E55" s="65"/>
      <c r="F55" s="65"/>
      <c r="G55" s="65" t="s">
        <v>50</v>
      </c>
      <c r="H55" s="65" t="s">
        <v>242</v>
      </c>
      <c r="I55" s="66">
        <v>100</v>
      </c>
      <c r="J55" s="67">
        <v>100</v>
      </c>
      <c r="K55" s="61" t="str">
        <f t="shared" si="4"/>
        <v/>
      </c>
      <c r="L55" s="154"/>
      <c r="M55" s="70"/>
      <c r="N55" s="1"/>
    </row>
    <row r="56" spans="1:15" s="19" customFormat="1" ht="15" customHeight="1" x14ac:dyDescent="0.25">
      <c r="A56" s="19">
        <v>42</v>
      </c>
      <c r="D56" s="63" t="s">
        <v>55</v>
      </c>
      <c r="E56" s="65"/>
      <c r="F56" s="65"/>
      <c r="G56" s="65" t="s">
        <v>50</v>
      </c>
      <c r="H56" s="65" t="s">
        <v>243</v>
      </c>
      <c r="I56" s="66">
        <v>50</v>
      </c>
      <c r="J56" s="67">
        <v>50</v>
      </c>
      <c r="K56" s="61" t="str">
        <f t="shared" si="4"/>
        <v/>
      </c>
      <c r="L56" s="154"/>
      <c r="M56" s="70"/>
      <c r="N56" s="1"/>
    </row>
    <row r="57" spans="1:15" s="19" customFormat="1" ht="15" customHeight="1" x14ac:dyDescent="0.25">
      <c r="B57" s="78" t="s">
        <v>54</v>
      </c>
      <c r="C57" s="79"/>
      <c r="D57" s="78"/>
      <c r="E57" s="80"/>
      <c r="F57" s="80"/>
      <c r="G57" s="80"/>
      <c r="H57" s="80"/>
      <c r="I57" s="81"/>
      <c r="J57" s="82"/>
      <c r="K57" s="83"/>
      <c r="L57" s="156"/>
      <c r="M57" s="84"/>
      <c r="N57" s="1"/>
    </row>
    <row r="58" spans="1:15" s="19" customFormat="1" ht="30" customHeight="1" x14ac:dyDescent="0.25">
      <c r="A58" s="19">
        <v>43</v>
      </c>
      <c r="C58" s="63"/>
      <c r="D58" s="85" t="s">
        <v>298</v>
      </c>
      <c r="E58" s="65" t="s">
        <v>50</v>
      </c>
      <c r="F58" s="65"/>
      <c r="G58" s="65"/>
      <c r="H58" s="65"/>
      <c r="I58" s="66"/>
      <c r="J58" s="67"/>
      <c r="K58" s="75"/>
      <c r="L58" s="157"/>
      <c r="M58" s="70"/>
      <c r="N58" s="1"/>
    </row>
    <row r="59" spans="1:15" s="19" customFormat="1" x14ac:dyDescent="0.25">
      <c r="A59" s="19">
        <v>44</v>
      </c>
      <c r="B59" s="63"/>
      <c r="C59" s="63"/>
      <c r="D59" s="63" t="s">
        <v>318</v>
      </c>
      <c r="E59" s="65"/>
      <c r="F59" s="65"/>
      <c r="G59" s="65" t="s">
        <v>50</v>
      </c>
      <c r="H59" s="65" t="s">
        <v>244</v>
      </c>
      <c r="I59" s="66">
        <v>200</v>
      </c>
      <c r="J59" s="67">
        <v>200</v>
      </c>
      <c r="K59" s="61" t="str">
        <f>IF(L59="","",ABS((L59-$E59)*$J59))</f>
        <v/>
      </c>
      <c r="L59" s="148"/>
      <c r="M59" s="70"/>
      <c r="N59" s="1"/>
    </row>
    <row r="60" spans="1:15" s="19" customFormat="1" x14ac:dyDescent="0.25">
      <c r="A60" s="19">
        <v>45</v>
      </c>
      <c r="B60" s="63"/>
      <c r="C60" s="63"/>
      <c r="D60" s="63" t="s">
        <v>319</v>
      </c>
      <c r="E60" s="65"/>
      <c r="F60" s="65"/>
      <c r="G60" s="65" t="s">
        <v>50</v>
      </c>
      <c r="H60" s="65" t="s">
        <v>233</v>
      </c>
      <c r="I60" s="66">
        <v>200</v>
      </c>
      <c r="J60" s="67">
        <v>200</v>
      </c>
      <c r="K60" s="61" t="str">
        <f t="shared" ref="K60" si="5">IF(L60="","",ABS((L60-$E60)*$J60))</f>
        <v/>
      </c>
      <c r="L60" s="148"/>
      <c r="M60" s="70"/>
      <c r="N60" s="1"/>
    </row>
    <row r="61" spans="1:15" x14ac:dyDescent="0.25">
      <c r="A61" s="19">
        <v>46</v>
      </c>
      <c r="C61" t="s">
        <v>112</v>
      </c>
      <c r="D61" s="57" t="s">
        <v>113</v>
      </c>
      <c r="E61" s="8" t="s">
        <v>61</v>
      </c>
      <c r="F61" s="8" t="s">
        <v>275</v>
      </c>
      <c r="G61" s="8" t="s">
        <v>50</v>
      </c>
      <c r="H61" s="8" t="s">
        <v>277</v>
      </c>
      <c r="I61" s="10">
        <v>200</v>
      </c>
      <c r="J61" s="11">
        <v>200</v>
      </c>
      <c r="K61" s="61" t="str">
        <f>IF(L61="","",ABS((L61)*$J61))</f>
        <v/>
      </c>
      <c r="L61" s="148"/>
      <c r="M61" s="60"/>
      <c r="N61" s="2"/>
      <c r="O61" t="s">
        <v>313</v>
      </c>
    </row>
    <row r="62" spans="1:15" x14ac:dyDescent="0.25">
      <c r="A62" s="19">
        <v>47</v>
      </c>
      <c r="D62" s="57" t="s">
        <v>114</v>
      </c>
      <c r="E62" s="58">
        <v>40</v>
      </c>
      <c r="F62" s="8" t="s">
        <v>209</v>
      </c>
      <c r="G62" s="8" t="s">
        <v>50</v>
      </c>
      <c r="H62" s="8" t="s">
        <v>245</v>
      </c>
      <c r="I62" s="10">
        <v>200</v>
      </c>
      <c r="J62" s="11">
        <v>200</v>
      </c>
      <c r="K62" s="61" t="str">
        <f t="shared" ref="K62:K63" si="6">IF(L62="","",ABS((L62)*$J62))</f>
        <v/>
      </c>
      <c r="L62" s="148"/>
      <c r="M62" s="60"/>
      <c r="N62" s="2"/>
      <c r="O62" t="s">
        <v>313</v>
      </c>
    </row>
    <row r="63" spans="1:15" x14ac:dyDescent="0.25">
      <c r="A63" s="19">
        <v>48</v>
      </c>
      <c r="D63" s="57" t="s">
        <v>214</v>
      </c>
      <c r="E63" s="8" t="s">
        <v>274</v>
      </c>
      <c r="F63" s="8" t="s">
        <v>208</v>
      </c>
      <c r="G63" s="8" t="s">
        <v>50</v>
      </c>
      <c r="H63" s="8" t="s">
        <v>246</v>
      </c>
      <c r="I63" s="10">
        <v>200</v>
      </c>
      <c r="J63" s="11">
        <v>200</v>
      </c>
      <c r="K63" s="61" t="str">
        <f t="shared" si="6"/>
        <v/>
      </c>
      <c r="L63" s="148"/>
      <c r="M63" s="71"/>
      <c r="N63" s="2"/>
      <c r="O63" t="s">
        <v>313</v>
      </c>
    </row>
    <row r="64" spans="1:15" x14ac:dyDescent="0.25">
      <c r="B64" s="52" t="s">
        <v>8</v>
      </c>
      <c r="C64" s="52"/>
      <c r="D64" s="51"/>
      <c r="E64" s="53"/>
      <c r="F64" s="53"/>
      <c r="G64" s="53"/>
      <c r="H64" s="53"/>
      <c r="I64" s="54"/>
      <c r="J64" s="55"/>
      <c r="K64" s="56"/>
      <c r="L64" s="151"/>
      <c r="M64" s="72"/>
      <c r="N64" s="2"/>
    </row>
    <row r="65" spans="1:14" s="19" customFormat="1" x14ac:dyDescent="0.25">
      <c r="A65" s="19">
        <v>49</v>
      </c>
      <c r="C65" s="19" t="s">
        <v>115</v>
      </c>
      <c r="D65" s="63" t="s">
        <v>116</v>
      </c>
      <c r="E65" s="64">
        <v>3</v>
      </c>
      <c r="F65" s="65" t="s">
        <v>209</v>
      </c>
      <c r="G65" s="65" t="s">
        <v>50</v>
      </c>
      <c r="H65" s="65" t="s">
        <v>260</v>
      </c>
      <c r="I65" s="66">
        <v>70</v>
      </c>
      <c r="J65" s="67">
        <v>5</v>
      </c>
      <c r="K65" s="61" t="str">
        <f>IF(L65="","",ABS((L65-$E65)*$J65))</f>
        <v/>
      </c>
      <c r="L65" s="148"/>
      <c r="M65" s="70" t="s">
        <v>209</v>
      </c>
      <c r="N65" s="1"/>
    </row>
    <row r="66" spans="1:14" x14ac:dyDescent="0.25">
      <c r="A66" s="19">
        <v>50</v>
      </c>
      <c r="C66" t="s">
        <v>31</v>
      </c>
      <c r="D66" s="57" t="s">
        <v>225</v>
      </c>
      <c r="E66" s="58" t="s">
        <v>9</v>
      </c>
      <c r="F66" s="58" t="s">
        <v>276</v>
      </c>
      <c r="K66" s="59"/>
      <c r="L66" s="146"/>
      <c r="M66" s="60"/>
      <c r="N66" s="2"/>
    </row>
    <row r="67" spans="1:14" s="19" customFormat="1" ht="15" customHeight="1" x14ac:dyDescent="0.25">
      <c r="A67" s="19">
        <v>51</v>
      </c>
      <c r="C67" s="19" t="s">
        <v>32</v>
      </c>
      <c r="D67" s="63" t="s">
        <v>117</v>
      </c>
      <c r="E67" s="65" t="s">
        <v>50</v>
      </c>
      <c r="F67" s="65"/>
      <c r="G67" s="65"/>
      <c r="H67" s="65"/>
      <c r="I67" s="66"/>
      <c r="J67" s="67"/>
      <c r="K67" s="59"/>
      <c r="L67" s="157"/>
      <c r="M67" s="70"/>
      <c r="N67" s="1"/>
    </row>
    <row r="68" spans="1:14" x14ac:dyDescent="0.25">
      <c r="B68" s="52" t="s">
        <v>3</v>
      </c>
      <c r="C68" s="52"/>
      <c r="D68" s="51"/>
      <c r="E68" s="53"/>
      <c r="F68" s="53"/>
      <c r="G68" s="53"/>
      <c r="H68" s="53"/>
      <c r="I68" s="54"/>
      <c r="J68" s="55"/>
      <c r="K68" s="56"/>
      <c r="L68" s="151"/>
      <c r="M68" s="72"/>
      <c r="N68" s="2"/>
    </row>
    <row r="69" spans="1:14" x14ac:dyDescent="0.25">
      <c r="A69" s="19">
        <v>52</v>
      </c>
      <c r="C69" t="s">
        <v>118</v>
      </c>
      <c r="D69" s="57" t="s">
        <v>119</v>
      </c>
      <c r="E69" s="8" t="s">
        <v>50</v>
      </c>
      <c r="K69" s="59"/>
      <c r="L69" s="146"/>
      <c r="M69" s="60"/>
      <c r="N69" s="2"/>
    </row>
    <row r="70" spans="1:14" s="19" customFormat="1" ht="15" customHeight="1" x14ac:dyDescent="0.25">
      <c r="A70" s="19">
        <v>53</v>
      </c>
      <c r="D70" s="63" t="s">
        <v>43</v>
      </c>
      <c r="E70" s="65"/>
      <c r="F70" s="65"/>
      <c r="G70" s="65" t="s">
        <v>50</v>
      </c>
      <c r="H70" s="65" t="s">
        <v>234</v>
      </c>
      <c r="I70" s="66">
        <v>100</v>
      </c>
      <c r="J70" s="67">
        <v>100</v>
      </c>
      <c r="K70" s="61" t="str">
        <f>IF(L70="","",ABS((L70-$E70)*$J70))</f>
        <v/>
      </c>
      <c r="L70" s="158"/>
      <c r="M70" s="70"/>
      <c r="N70" s="1"/>
    </row>
    <row r="71" spans="1:14" x14ac:dyDescent="0.25">
      <c r="A71" s="19">
        <v>54</v>
      </c>
      <c r="C71" t="s">
        <v>34</v>
      </c>
      <c r="D71" s="57" t="s">
        <v>140</v>
      </c>
      <c r="E71" s="8" t="s">
        <v>50</v>
      </c>
      <c r="K71" s="59"/>
      <c r="L71" s="146"/>
      <c r="M71" s="60"/>
      <c r="N71" s="2"/>
    </row>
    <row r="72" spans="1:14" s="19" customFormat="1" ht="15" customHeight="1" x14ac:dyDescent="0.25">
      <c r="A72" s="19">
        <v>55</v>
      </c>
      <c r="C72" s="19" t="s">
        <v>35</v>
      </c>
      <c r="D72" s="63" t="s">
        <v>11</v>
      </c>
      <c r="E72" s="65" t="s">
        <v>50</v>
      </c>
      <c r="F72" s="65"/>
      <c r="G72" s="65"/>
      <c r="H72" s="65"/>
      <c r="I72" s="66"/>
      <c r="J72" s="67"/>
      <c r="K72" s="59"/>
      <c r="L72" s="157"/>
      <c r="M72" s="70"/>
      <c r="N72" s="1"/>
    </row>
    <row r="73" spans="1:14" ht="15" customHeight="1" x14ac:dyDescent="0.25">
      <c r="A73" s="19">
        <v>56</v>
      </c>
      <c r="C73" s="57" t="s">
        <v>12</v>
      </c>
      <c r="D73" s="57" t="s">
        <v>120</v>
      </c>
      <c r="E73" s="8" t="s">
        <v>50</v>
      </c>
      <c r="K73" s="59"/>
      <c r="L73" s="146"/>
      <c r="M73" s="60"/>
      <c r="N73" s="2"/>
    </row>
    <row r="74" spans="1:14" x14ac:dyDescent="0.25">
      <c r="A74" s="19">
        <v>57</v>
      </c>
      <c r="D74" s="57" t="s">
        <v>121</v>
      </c>
      <c r="G74" s="8" t="s">
        <v>50</v>
      </c>
      <c r="H74" s="8" t="s">
        <v>234</v>
      </c>
      <c r="I74" s="10">
        <v>100</v>
      </c>
      <c r="J74" s="11">
        <v>100</v>
      </c>
      <c r="K74" s="61" t="str">
        <f t="shared" ref="K74:K76" si="7">IF(L74="","",ABS((L74-$E74)*$J74))</f>
        <v/>
      </c>
      <c r="L74" s="147"/>
      <c r="M74" s="60"/>
      <c r="N74" s="2"/>
    </row>
    <row r="75" spans="1:14" x14ac:dyDescent="0.25">
      <c r="A75" s="19">
        <v>58</v>
      </c>
      <c r="C75" s="57" t="s">
        <v>122</v>
      </c>
      <c r="E75" s="58">
        <v>4</v>
      </c>
      <c r="F75" s="8" t="s">
        <v>278</v>
      </c>
      <c r="G75" s="8" t="s">
        <v>50</v>
      </c>
      <c r="H75" s="8" t="s">
        <v>247</v>
      </c>
      <c r="I75" s="10">
        <v>200</v>
      </c>
      <c r="J75" s="11">
        <v>50</v>
      </c>
      <c r="K75" s="61" t="str">
        <f t="shared" si="7"/>
        <v/>
      </c>
      <c r="L75" s="147"/>
      <c r="M75" s="60" t="s">
        <v>280</v>
      </c>
      <c r="N75" s="2"/>
    </row>
    <row r="76" spans="1:14" s="19" customFormat="1" ht="15" customHeight="1" x14ac:dyDescent="0.25">
      <c r="A76" s="19">
        <v>59</v>
      </c>
      <c r="C76" s="19" t="s">
        <v>36</v>
      </c>
      <c r="D76" s="63" t="s">
        <v>123</v>
      </c>
      <c r="E76" s="64">
        <v>4</v>
      </c>
      <c r="F76" s="65" t="s">
        <v>279</v>
      </c>
      <c r="G76" s="65" t="s">
        <v>50</v>
      </c>
      <c r="H76" s="86" t="s">
        <v>255</v>
      </c>
      <c r="I76" s="87">
        <v>200</v>
      </c>
      <c r="J76" s="88">
        <v>50</v>
      </c>
      <c r="K76" s="61" t="str">
        <f t="shared" si="7"/>
        <v/>
      </c>
      <c r="L76" s="147"/>
      <c r="M76" s="89" t="s">
        <v>281</v>
      </c>
      <c r="N76" s="1"/>
    </row>
    <row r="77" spans="1:14" ht="30" x14ac:dyDescent="0.25">
      <c r="A77" s="19">
        <v>60</v>
      </c>
      <c r="C77" s="19" t="s">
        <v>124</v>
      </c>
      <c r="D77" s="73" t="s">
        <v>320</v>
      </c>
      <c r="E77" s="65" t="s">
        <v>92</v>
      </c>
      <c r="F77" s="65" t="s">
        <v>322</v>
      </c>
      <c r="G77" s="65" t="s">
        <v>50</v>
      </c>
      <c r="H77" s="65" t="s">
        <v>248</v>
      </c>
      <c r="I77" s="66">
        <v>40</v>
      </c>
      <c r="J77" s="67">
        <v>20</v>
      </c>
      <c r="K77" s="69" t="str">
        <f>IF(L77="","",ABS((L77)*$J77))</f>
        <v/>
      </c>
      <c r="L77" s="148"/>
      <c r="M77" s="70" t="s">
        <v>323</v>
      </c>
      <c r="N77" s="2"/>
    </row>
    <row r="78" spans="1:14" s="19" customFormat="1" ht="15" customHeight="1" x14ac:dyDescent="0.25">
      <c r="A78" s="19">
        <v>61</v>
      </c>
      <c r="D78" s="63" t="s">
        <v>310</v>
      </c>
      <c r="E78" s="65" t="s">
        <v>311</v>
      </c>
      <c r="F78" s="8"/>
      <c r="G78" s="64" t="s">
        <v>50</v>
      </c>
      <c r="H78" s="65" t="s">
        <v>312</v>
      </c>
      <c r="I78" s="66">
        <v>20</v>
      </c>
      <c r="J78" s="67">
        <v>20</v>
      </c>
      <c r="K78" s="61" t="str">
        <f t="shared" ref="K78:K79" si="8">IF(L78="","",ABS((L78)*$J78))</f>
        <v/>
      </c>
      <c r="L78" s="148"/>
      <c r="M78" s="60"/>
      <c r="N78" s="1"/>
    </row>
    <row r="79" spans="1:14" x14ac:dyDescent="0.25">
      <c r="A79" s="19">
        <v>62</v>
      </c>
      <c r="D79" s="57" t="s">
        <v>321</v>
      </c>
      <c r="E79" s="8" t="s">
        <v>33</v>
      </c>
      <c r="F79" s="8" t="s">
        <v>322</v>
      </c>
      <c r="G79" s="8" t="s">
        <v>50</v>
      </c>
      <c r="H79" s="8" t="s">
        <v>248</v>
      </c>
      <c r="I79" s="10">
        <v>20</v>
      </c>
      <c r="J79" s="11">
        <v>20</v>
      </c>
      <c r="K79" s="61" t="str">
        <f t="shared" si="8"/>
        <v/>
      </c>
      <c r="L79" s="147"/>
      <c r="M79" s="60" t="s">
        <v>323</v>
      </c>
      <c r="N79" s="2"/>
    </row>
    <row r="80" spans="1:14" x14ac:dyDescent="0.25">
      <c r="A80" s="19">
        <v>63</v>
      </c>
      <c r="D80" s="57" t="s">
        <v>125</v>
      </c>
      <c r="G80" s="8" t="s">
        <v>50</v>
      </c>
      <c r="H80" s="8" t="s">
        <v>241</v>
      </c>
      <c r="I80" s="10">
        <v>50</v>
      </c>
      <c r="J80" s="11">
        <v>50</v>
      </c>
      <c r="K80" s="61" t="str">
        <f>IF(L80="","",ABS((L80-$E80)*$J80))</f>
        <v/>
      </c>
      <c r="L80" s="147"/>
      <c r="M80" s="60"/>
      <c r="N80" s="2"/>
    </row>
    <row r="81" spans="1:14" x14ac:dyDescent="0.25">
      <c r="A81" s="19">
        <v>64</v>
      </c>
      <c r="C81" s="57" t="s">
        <v>19</v>
      </c>
      <c r="D81" s="57" t="s">
        <v>126</v>
      </c>
      <c r="G81" s="8" t="s">
        <v>50</v>
      </c>
      <c r="H81" s="8" t="s">
        <v>249</v>
      </c>
      <c r="I81" s="10">
        <v>20</v>
      </c>
      <c r="J81" s="11">
        <v>20</v>
      </c>
      <c r="K81" s="61" t="str">
        <f t="shared" ref="K81:K82" si="9">IF(L81="","",ABS((L81-$E81)*$J81))</f>
        <v/>
      </c>
      <c r="L81" s="147"/>
      <c r="M81" s="60"/>
      <c r="N81" s="2"/>
    </row>
    <row r="82" spans="1:14" ht="15" customHeight="1" x14ac:dyDescent="0.25">
      <c r="A82" s="19">
        <v>65</v>
      </c>
      <c r="D82" s="63" t="s">
        <v>127</v>
      </c>
      <c r="E82" s="65"/>
      <c r="F82" s="65"/>
      <c r="G82" s="8" t="s">
        <v>50</v>
      </c>
      <c r="H82" s="8" t="s">
        <v>256</v>
      </c>
      <c r="I82" s="10">
        <v>10</v>
      </c>
      <c r="J82" s="11">
        <v>10</v>
      </c>
      <c r="K82" s="61" t="str">
        <f t="shared" si="9"/>
        <v/>
      </c>
      <c r="L82" s="159"/>
      <c r="M82" s="77"/>
      <c r="N82" s="2"/>
    </row>
    <row r="83" spans="1:14" s="19" customFormat="1" ht="15" customHeight="1" x14ac:dyDescent="0.25">
      <c r="A83" s="19">
        <v>66</v>
      </c>
      <c r="C83" s="19" t="s">
        <v>41</v>
      </c>
      <c r="D83" s="63" t="s">
        <v>128</v>
      </c>
      <c r="E83" s="65" t="s">
        <v>50</v>
      </c>
      <c r="F83" s="65"/>
      <c r="G83" s="65"/>
      <c r="H83" s="65"/>
      <c r="I83" s="66"/>
      <c r="J83" s="67"/>
      <c r="K83" s="59"/>
      <c r="L83" s="153"/>
      <c r="M83" s="89"/>
      <c r="N83" s="1"/>
    </row>
    <row r="84" spans="1:14" s="19" customFormat="1" ht="15" customHeight="1" x14ac:dyDescent="0.25">
      <c r="A84" s="19">
        <v>67</v>
      </c>
      <c r="C84" s="19" t="s">
        <v>15</v>
      </c>
      <c r="D84" s="63" t="s">
        <v>129</v>
      </c>
      <c r="E84" s="65" t="s">
        <v>50</v>
      </c>
      <c r="F84" s="65"/>
      <c r="G84" s="65"/>
      <c r="H84" s="65"/>
      <c r="I84" s="66"/>
      <c r="J84" s="67"/>
      <c r="K84" s="59"/>
      <c r="L84" s="157"/>
      <c r="M84" s="70"/>
      <c r="N84" s="1"/>
    </row>
    <row r="85" spans="1:14" s="19" customFormat="1" x14ac:dyDescent="0.25">
      <c r="A85" s="19">
        <v>68</v>
      </c>
      <c r="C85" s="19" t="s">
        <v>42</v>
      </c>
      <c r="D85" s="63" t="s">
        <v>284</v>
      </c>
      <c r="E85" s="65"/>
      <c r="F85" s="65" t="s">
        <v>283</v>
      </c>
      <c r="G85" s="65" t="s">
        <v>50</v>
      </c>
      <c r="H85" s="86" t="s">
        <v>282</v>
      </c>
      <c r="I85" s="87">
        <v>40</v>
      </c>
      <c r="J85" s="88">
        <v>20</v>
      </c>
      <c r="K85" s="69" t="str">
        <f>IF(L85="","",ABS((L85-$E85)*$J85))</f>
        <v/>
      </c>
      <c r="L85" s="148"/>
      <c r="M85" s="70" t="s">
        <v>285</v>
      </c>
      <c r="N85" s="1"/>
    </row>
    <row r="86" spans="1:14" x14ac:dyDescent="0.25">
      <c r="B86" s="52" t="s">
        <v>130</v>
      </c>
      <c r="C86" s="52"/>
      <c r="D86" s="51"/>
      <c r="E86" s="53"/>
      <c r="F86" s="53"/>
      <c r="G86" s="53"/>
      <c r="H86" s="53"/>
      <c r="I86" s="54"/>
      <c r="J86" s="55"/>
      <c r="K86" s="56"/>
      <c r="L86" s="151"/>
      <c r="M86" s="72"/>
      <c r="N86" s="2"/>
    </row>
    <row r="87" spans="1:14" s="19" customFormat="1" ht="30" customHeight="1" x14ac:dyDescent="0.25">
      <c r="A87" s="19">
        <v>69</v>
      </c>
      <c r="C87" s="19" t="s">
        <v>37</v>
      </c>
      <c r="D87" s="85" t="s">
        <v>142</v>
      </c>
      <c r="E87" s="65" t="s">
        <v>50</v>
      </c>
      <c r="F87" s="65"/>
      <c r="G87" s="65"/>
      <c r="H87" s="65"/>
      <c r="I87" s="66"/>
      <c r="J87" s="67"/>
      <c r="K87" s="75"/>
      <c r="L87" s="160"/>
      <c r="M87" s="64"/>
      <c r="N87" s="1"/>
    </row>
    <row r="88" spans="1:14" s="19" customFormat="1" ht="30" x14ac:dyDescent="0.25">
      <c r="A88" s="19">
        <v>70</v>
      </c>
      <c r="C88" s="19" t="s">
        <v>39</v>
      </c>
      <c r="D88" s="63" t="s">
        <v>316</v>
      </c>
      <c r="E88" s="86" t="s">
        <v>93</v>
      </c>
      <c r="F88" s="86"/>
      <c r="I88" s="90"/>
      <c r="J88" s="91"/>
      <c r="K88" s="92"/>
      <c r="L88" s="160"/>
      <c r="M88" s="93"/>
      <c r="N88" s="1"/>
    </row>
    <row r="89" spans="1:14" s="19" customFormat="1" ht="28.5" customHeight="1" x14ac:dyDescent="0.25">
      <c r="A89" s="19">
        <v>71</v>
      </c>
      <c r="C89" s="63" t="s">
        <v>13</v>
      </c>
      <c r="D89" s="85" t="s">
        <v>131</v>
      </c>
      <c r="E89" s="65" t="s">
        <v>50</v>
      </c>
      <c r="F89" s="65"/>
      <c r="G89" s="65"/>
      <c r="H89" s="65"/>
      <c r="I89" s="66"/>
      <c r="J89" s="67"/>
      <c r="K89" s="75"/>
      <c r="L89" s="160"/>
      <c r="M89" s="64"/>
      <c r="N89" s="1"/>
    </row>
    <row r="90" spans="1:14" s="19" customFormat="1" x14ac:dyDescent="0.25">
      <c r="A90" s="19">
        <v>72</v>
      </c>
      <c r="C90" s="19" t="s">
        <v>132</v>
      </c>
      <c r="D90" s="63" t="s">
        <v>196</v>
      </c>
      <c r="E90" s="65" t="s">
        <v>50</v>
      </c>
      <c r="F90" s="65"/>
      <c r="G90" s="65"/>
      <c r="H90" s="65"/>
      <c r="I90" s="66"/>
      <c r="J90" s="67"/>
      <c r="K90" s="75"/>
      <c r="L90" s="160"/>
      <c r="M90" s="64"/>
      <c r="N90" s="1"/>
    </row>
    <row r="91" spans="1:14" x14ac:dyDescent="0.25">
      <c r="A91" s="19">
        <v>73</v>
      </c>
      <c r="C91" t="s">
        <v>38</v>
      </c>
      <c r="D91" s="57" t="s">
        <v>91</v>
      </c>
      <c r="E91" s="8" t="s">
        <v>50</v>
      </c>
      <c r="K91" s="59"/>
      <c r="L91" s="155"/>
      <c r="M91" s="58"/>
      <c r="N91" s="2"/>
    </row>
    <row r="92" spans="1:14" x14ac:dyDescent="0.25">
      <c r="A92" s="19">
        <v>74</v>
      </c>
      <c r="D92" s="57" t="s">
        <v>5</v>
      </c>
      <c r="E92" s="8" t="s">
        <v>50</v>
      </c>
      <c r="K92" s="59"/>
      <c r="L92" s="155"/>
      <c r="M92" s="58"/>
      <c r="N92" s="2"/>
    </row>
    <row r="93" spans="1:14" x14ac:dyDescent="0.25">
      <c r="A93" s="19">
        <v>75</v>
      </c>
      <c r="D93" s="57" t="s">
        <v>221</v>
      </c>
      <c r="E93" s="8" t="s">
        <v>50</v>
      </c>
      <c r="K93" s="59"/>
      <c r="L93" s="155"/>
      <c r="M93" s="58"/>
      <c r="N93" s="2"/>
    </row>
    <row r="94" spans="1:14" x14ac:dyDescent="0.25">
      <c r="A94" s="19">
        <v>76</v>
      </c>
      <c r="D94" s="57" t="s">
        <v>133</v>
      </c>
      <c r="E94" s="8" t="s">
        <v>50</v>
      </c>
      <c r="K94" s="59"/>
      <c r="L94" s="155"/>
      <c r="M94" s="58"/>
      <c r="N94" s="2"/>
    </row>
    <row r="95" spans="1:14" ht="18.75" x14ac:dyDescent="0.3">
      <c r="A95" s="94" t="s">
        <v>17</v>
      </c>
      <c r="B95" s="95"/>
      <c r="C95" s="96"/>
      <c r="D95" s="96"/>
      <c r="E95" s="97"/>
      <c r="F95" s="97"/>
      <c r="G95" s="97"/>
      <c r="H95" s="97"/>
      <c r="I95" s="98"/>
      <c r="J95" s="99"/>
      <c r="K95" s="100">
        <f>SUM(K96:K172)</f>
        <v>0</v>
      </c>
      <c r="L95" s="3"/>
      <c r="M95" s="95"/>
      <c r="N95" s="2"/>
    </row>
    <row r="96" spans="1:14" x14ac:dyDescent="0.25">
      <c r="B96" s="101" t="s">
        <v>73</v>
      </c>
      <c r="C96" s="101"/>
      <c r="D96" s="102"/>
      <c r="E96" s="103"/>
      <c r="F96" s="103"/>
      <c r="G96" s="103"/>
      <c r="H96" s="103"/>
      <c r="I96" s="104"/>
      <c r="J96" s="105"/>
      <c r="K96" s="106"/>
      <c r="L96" s="161"/>
      <c r="M96" s="107"/>
      <c r="N96" s="2"/>
    </row>
    <row r="97" spans="1:15" x14ac:dyDescent="0.25">
      <c r="A97" s="19">
        <v>77</v>
      </c>
      <c r="B97" s="19"/>
      <c r="C97" s="19" t="s">
        <v>143</v>
      </c>
      <c r="D97" s="85" t="s">
        <v>138</v>
      </c>
      <c r="E97" s="65" t="s">
        <v>50</v>
      </c>
      <c r="F97" s="65"/>
      <c r="G97" s="65"/>
      <c r="H97" s="65"/>
      <c r="I97" s="66"/>
      <c r="J97" s="67"/>
      <c r="K97" s="108"/>
      <c r="L97" s="162"/>
      <c r="M97" s="70"/>
      <c r="N97" s="2"/>
    </row>
    <row r="98" spans="1:15" x14ac:dyDescent="0.25">
      <c r="A98" s="19">
        <v>78</v>
      </c>
      <c r="B98" s="19"/>
      <c r="C98" s="19"/>
      <c r="D98" s="85" t="s">
        <v>141</v>
      </c>
      <c r="E98" s="65" t="s">
        <v>50</v>
      </c>
      <c r="F98" s="65"/>
      <c r="G98" s="65"/>
      <c r="H98" s="65"/>
      <c r="I98" s="66"/>
      <c r="J98" s="67"/>
      <c r="K98" s="108"/>
      <c r="L98" s="162"/>
      <c r="M98" s="70"/>
      <c r="N98" s="2"/>
    </row>
    <row r="99" spans="1:15" x14ac:dyDescent="0.25">
      <c r="A99" s="19">
        <v>79</v>
      </c>
      <c r="B99" s="19"/>
      <c r="C99" s="19"/>
      <c r="D99" s="85" t="s">
        <v>139</v>
      </c>
      <c r="E99" s="65"/>
      <c r="F99" s="65"/>
      <c r="G99" s="65" t="s">
        <v>50</v>
      </c>
      <c r="H99" s="65" t="s">
        <v>234</v>
      </c>
      <c r="I99" s="66">
        <v>100</v>
      </c>
      <c r="J99" s="67">
        <v>100</v>
      </c>
      <c r="K99" s="61" t="str">
        <f>IF(L99="","",ABS((L99-$E99)*$J99))</f>
        <v/>
      </c>
      <c r="L99" s="163"/>
      <c r="M99" s="70"/>
      <c r="N99" s="2"/>
    </row>
    <row r="100" spans="1:15" x14ac:dyDescent="0.25">
      <c r="A100" s="19">
        <v>80</v>
      </c>
      <c r="B100" s="19"/>
      <c r="C100" s="19"/>
      <c r="D100" s="85" t="s">
        <v>86</v>
      </c>
      <c r="E100" s="65" t="s">
        <v>50</v>
      </c>
      <c r="F100" s="65"/>
      <c r="G100" s="65"/>
      <c r="H100" s="65"/>
      <c r="I100" s="66"/>
      <c r="J100" s="67"/>
      <c r="K100" s="108"/>
      <c r="L100" s="162"/>
      <c r="M100" s="70"/>
      <c r="N100" s="2"/>
    </row>
    <row r="101" spans="1:15" x14ac:dyDescent="0.25">
      <c r="B101" s="109" t="s">
        <v>189</v>
      </c>
      <c r="C101" s="109" t="s">
        <v>3</v>
      </c>
      <c r="D101" s="110"/>
      <c r="E101" s="111"/>
      <c r="F101" s="111"/>
      <c r="G101" s="111"/>
      <c r="H101" s="111"/>
      <c r="I101" s="112"/>
      <c r="J101" s="113"/>
      <c r="K101" s="114"/>
      <c r="L101" s="164"/>
      <c r="M101" s="115"/>
      <c r="N101" s="2"/>
    </row>
    <row r="102" spans="1:15" x14ac:dyDescent="0.25">
      <c r="A102" s="19">
        <v>81</v>
      </c>
      <c r="B102" s="19"/>
      <c r="D102" s="19" t="s">
        <v>188</v>
      </c>
      <c r="E102" s="65"/>
      <c r="F102" s="65"/>
      <c r="G102" s="65" t="s">
        <v>50</v>
      </c>
      <c r="H102" s="65" t="s">
        <v>234</v>
      </c>
      <c r="I102" s="66">
        <v>100</v>
      </c>
      <c r="J102" s="67">
        <v>100</v>
      </c>
      <c r="K102" s="61" t="str">
        <f>IF(L102="","",ABS((L102-$E102)*$J102))</f>
        <v/>
      </c>
      <c r="L102" s="163"/>
      <c r="M102" s="70"/>
      <c r="N102" s="2"/>
    </row>
    <row r="103" spans="1:15" x14ac:dyDescent="0.25">
      <c r="B103" s="101" t="s">
        <v>2</v>
      </c>
      <c r="C103" s="101"/>
      <c r="D103" s="102"/>
      <c r="E103" s="103"/>
      <c r="F103" s="103"/>
      <c r="G103" s="103"/>
      <c r="H103" s="103"/>
      <c r="I103" s="104"/>
      <c r="J103" s="105"/>
      <c r="K103" s="106"/>
      <c r="L103" s="161"/>
      <c r="M103" s="107"/>
      <c r="N103" s="2"/>
    </row>
    <row r="104" spans="1:15" x14ac:dyDescent="0.25">
      <c r="B104" s="109" t="s">
        <v>2</v>
      </c>
      <c r="C104" s="109" t="s">
        <v>38</v>
      </c>
      <c r="D104" s="110"/>
      <c r="E104" s="111"/>
      <c r="F104" s="111"/>
      <c r="G104" s="111"/>
      <c r="H104" s="111"/>
      <c r="I104" s="112"/>
      <c r="J104" s="113"/>
      <c r="K104" s="114"/>
      <c r="L104" s="4"/>
      <c r="M104" s="114"/>
      <c r="N104" s="2"/>
    </row>
    <row r="105" spans="1:15" x14ac:dyDescent="0.25">
      <c r="A105" s="19">
        <v>82</v>
      </c>
      <c r="B105" s="19"/>
      <c r="C105" s="19" t="s">
        <v>167</v>
      </c>
      <c r="D105" s="85" t="s">
        <v>144</v>
      </c>
      <c r="E105" s="65" t="s">
        <v>50</v>
      </c>
      <c r="F105" s="65"/>
      <c r="G105" s="65"/>
      <c r="H105" s="65"/>
      <c r="I105" s="66"/>
      <c r="J105" s="67"/>
      <c r="K105" s="108"/>
      <c r="L105" s="146"/>
      <c r="M105" s="70"/>
      <c r="N105" s="2"/>
    </row>
    <row r="106" spans="1:15" x14ac:dyDescent="0.25">
      <c r="A106" s="19">
        <v>83</v>
      </c>
      <c r="B106" s="19"/>
      <c r="C106" s="19"/>
      <c r="D106" s="85" t="s">
        <v>65</v>
      </c>
      <c r="E106" s="65" t="s">
        <v>50</v>
      </c>
      <c r="F106" s="65"/>
      <c r="G106" s="65"/>
      <c r="H106" s="65"/>
      <c r="I106" s="66"/>
      <c r="J106" s="67"/>
      <c r="K106" s="108"/>
      <c r="L106" s="146"/>
      <c r="M106" s="70"/>
      <c r="N106" s="2"/>
    </row>
    <row r="107" spans="1:15" ht="16.5" x14ac:dyDescent="0.25">
      <c r="A107" s="19">
        <v>84</v>
      </c>
      <c r="B107" s="19"/>
      <c r="C107" s="19"/>
      <c r="D107" s="85" t="s">
        <v>292</v>
      </c>
      <c r="E107" s="64">
        <v>100</v>
      </c>
      <c r="F107" s="65"/>
      <c r="G107" s="65" t="s">
        <v>50</v>
      </c>
      <c r="H107" s="65" t="s">
        <v>291</v>
      </c>
      <c r="I107" s="66">
        <v>350</v>
      </c>
      <c r="J107" s="67">
        <v>5</v>
      </c>
      <c r="K107" s="61" t="str">
        <f>IF(L107="","",ABS((L107-$E107)*$J107))</f>
        <v/>
      </c>
      <c r="L107" s="147"/>
      <c r="M107" s="70" t="s">
        <v>273</v>
      </c>
      <c r="N107" s="2"/>
    </row>
    <row r="108" spans="1:15" x14ac:dyDescent="0.25">
      <c r="A108" s="19">
        <v>85</v>
      </c>
      <c r="B108" s="19"/>
      <c r="C108" s="19"/>
      <c r="D108" s="85" t="s">
        <v>147</v>
      </c>
      <c r="E108" s="65" t="s">
        <v>50</v>
      </c>
      <c r="F108" s="65"/>
      <c r="G108" s="65"/>
      <c r="H108" s="65"/>
      <c r="I108" s="66"/>
      <c r="J108" s="67"/>
      <c r="K108" s="108"/>
      <c r="L108" s="146"/>
      <c r="M108" s="70"/>
      <c r="N108" s="2"/>
    </row>
    <row r="109" spans="1:15" x14ac:dyDescent="0.25">
      <c r="A109" s="19">
        <v>86</v>
      </c>
      <c r="B109" s="19"/>
      <c r="C109" s="19" t="s">
        <v>31</v>
      </c>
      <c r="D109" s="85" t="s">
        <v>145</v>
      </c>
      <c r="E109" s="65" t="s">
        <v>50</v>
      </c>
      <c r="F109" s="65"/>
      <c r="G109" s="19"/>
      <c r="H109" s="19"/>
      <c r="I109" s="90"/>
      <c r="J109" s="91"/>
      <c r="K109" s="108"/>
      <c r="L109" s="146"/>
      <c r="M109" s="116"/>
      <c r="N109" s="2"/>
      <c r="O109" t="s">
        <v>313</v>
      </c>
    </row>
    <row r="110" spans="1:15" ht="30" x14ac:dyDescent="0.25">
      <c r="A110" s="19">
        <v>87</v>
      </c>
      <c r="B110" s="19"/>
      <c r="C110" s="19"/>
      <c r="D110" s="85" t="s">
        <v>150</v>
      </c>
      <c r="E110" s="64">
        <v>140</v>
      </c>
      <c r="F110" s="65"/>
      <c r="G110" s="65" t="s">
        <v>50</v>
      </c>
      <c r="H110" s="65" t="s">
        <v>251</v>
      </c>
      <c r="I110" s="66">
        <v>300</v>
      </c>
      <c r="J110" s="67">
        <v>20</v>
      </c>
      <c r="K110" s="69" t="str">
        <f>IF(L110="","",ABS((L110-$E110)*$J110))</f>
        <v/>
      </c>
      <c r="L110" s="148"/>
      <c r="M110" s="116" t="s">
        <v>293</v>
      </c>
      <c r="N110" s="2"/>
      <c r="O110" t="s">
        <v>313</v>
      </c>
    </row>
    <row r="111" spans="1:15" x14ac:dyDescent="0.25">
      <c r="A111" s="19">
        <v>88</v>
      </c>
      <c r="B111" s="19"/>
      <c r="C111" s="19"/>
      <c r="D111" s="85" t="s">
        <v>146</v>
      </c>
      <c r="E111" s="65" t="s">
        <v>50</v>
      </c>
      <c r="F111" s="65"/>
      <c r="G111" s="65"/>
      <c r="H111" s="65"/>
      <c r="I111" s="66"/>
      <c r="J111" s="67"/>
      <c r="K111" s="108"/>
      <c r="L111" s="146"/>
      <c r="M111" s="116"/>
      <c r="N111" s="2"/>
      <c r="O111" t="s">
        <v>313</v>
      </c>
    </row>
    <row r="112" spans="1:15" ht="30" x14ac:dyDescent="0.25">
      <c r="A112" s="19">
        <v>89</v>
      </c>
      <c r="B112" s="19"/>
      <c r="C112" s="19"/>
      <c r="D112" s="85" t="s">
        <v>149</v>
      </c>
      <c r="E112" s="64">
        <v>50</v>
      </c>
      <c r="F112" s="65"/>
      <c r="G112" s="65" t="s">
        <v>50</v>
      </c>
      <c r="H112" s="65" t="s">
        <v>251</v>
      </c>
      <c r="I112" s="66">
        <v>100</v>
      </c>
      <c r="J112" s="67">
        <v>20</v>
      </c>
      <c r="K112" s="69" t="str">
        <f>IF(L112="","",ABS((L112-$E112)*$J112))</f>
        <v/>
      </c>
      <c r="L112" s="148"/>
      <c r="M112" s="116" t="s">
        <v>293</v>
      </c>
      <c r="N112" s="2"/>
      <c r="O112" t="s">
        <v>313</v>
      </c>
    </row>
    <row r="113" spans="1:15" x14ac:dyDescent="0.25">
      <c r="B113" s="109" t="s">
        <v>2</v>
      </c>
      <c r="C113" s="109" t="s">
        <v>68</v>
      </c>
      <c r="D113" s="110"/>
      <c r="E113" s="111"/>
      <c r="F113" s="111"/>
      <c r="G113" s="111"/>
      <c r="H113" s="111"/>
      <c r="I113" s="112"/>
      <c r="J113" s="113"/>
      <c r="K113" s="114"/>
      <c r="L113" s="4"/>
      <c r="M113" s="114"/>
      <c r="N113" s="2"/>
    </row>
    <row r="114" spans="1:15" x14ac:dyDescent="0.25">
      <c r="A114" s="19">
        <v>90</v>
      </c>
      <c r="B114" s="19"/>
      <c r="C114" s="19" t="s">
        <v>76</v>
      </c>
      <c r="D114" s="85"/>
      <c r="E114" s="65"/>
      <c r="F114" s="65"/>
      <c r="G114" s="65" t="s">
        <v>50</v>
      </c>
      <c r="H114" s="65" t="s">
        <v>234</v>
      </c>
      <c r="I114" s="66">
        <v>100</v>
      </c>
      <c r="J114" s="67">
        <v>100</v>
      </c>
      <c r="K114" s="69" t="str">
        <f>IF(L114="","",ABS((L114-$E114)*$J114))</f>
        <v/>
      </c>
      <c r="L114" s="147"/>
      <c r="M114" s="70"/>
      <c r="N114" s="2"/>
    </row>
    <row r="115" spans="1:15" x14ac:dyDescent="0.25">
      <c r="A115" s="19">
        <v>91</v>
      </c>
      <c r="B115" s="19"/>
      <c r="C115" s="19" t="s">
        <v>168</v>
      </c>
      <c r="D115" s="85" t="s">
        <v>148</v>
      </c>
      <c r="E115" s="65" t="s">
        <v>50</v>
      </c>
      <c r="F115" s="65"/>
      <c r="G115" s="65"/>
      <c r="H115" s="65"/>
      <c r="I115" s="66"/>
      <c r="J115" s="67"/>
      <c r="K115" s="108"/>
      <c r="L115" s="146"/>
      <c r="M115" s="70"/>
      <c r="N115" s="2"/>
    </row>
    <row r="116" spans="1:15" ht="14.25" customHeight="1" x14ac:dyDescent="0.25">
      <c r="A116" s="19">
        <v>92</v>
      </c>
      <c r="B116" s="19"/>
      <c r="C116" s="19"/>
      <c r="D116" s="85" t="s">
        <v>151</v>
      </c>
      <c r="E116" s="65" t="s">
        <v>50</v>
      </c>
      <c r="F116" s="65"/>
      <c r="G116" s="65"/>
      <c r="H116" s="65"/>
      <c r="I116" s="66"/>
      <c r="J116" s="67"/>
      <c r="K116" s="108"/>
      <c r="L116" s="146"/>
      <c r="M116" s="70"/>
      <c r="N116" s="2"/>
      <c r="O116" t="s">
        <v>309</v>
      </c>
    </row>
    <row r="117" spans="1:15" ht="48" customHeight="1" x14ac:dyDescent="0.25">
      <c r="A117" s="19">
        <v>93</v>
      </c>
      <c r="B117" s="19"/>
      <c r="C117" s="19"/>
      <c r="D117" s="85" t="s">
        <v>152</v>
      </c>
      <c r="E117" s="65"/>
      <c r="F117" s="65"/>
      <c r="G117" s="65" t="s">
        <v>50</v>
      </c>
      <c r="H117" s="65" t="s">
        <v>234</v>
      </c>
      <c r="I117" s="66">
        <v>100</v>
      </c>
      <c r="J117" s="67">
        <v>100</v>
      </c>
      <c r="K117" s="69" t="str">
        <f>IF(L117="","",ABS((L117-$E117)*$J117))</f>
        <v/>
      </c>
      <c r="L117" s="148"/>
      <c r="M117" s="70"/>
      <c r="N117" s="2"/>
    </row>
    <row r="118" spans="1:15" x14ac:dyDescent="0.25">
      <c r="A118" s="19">
        <v>94</v>
      </c>
      <c r="B118" s="19"/>
      <c r="C118" s="63" t="s">
        <v>78</v>
      </c>
      <c r="D118" s="19"/>
      <c r="E118" s="65" t="s">
        <v>50</v>
      </c>
      <c r="F118" s="65"/>
      <c r="G118" s="65"/>
      <c r="H118" s="65"/>
      <c r="I118" s="66"/>
      <c r="J118" s="67"/>
      <c r="K118" s="108"/>
      <c r="L118" s="146"/>
      <c r="M118" s="70"/>
      <c r="N118" s="2"/>
    </row>
    <row r="119" spans="1:15" ht="30.75" customHeight="1" x14ac:dyDescent="0.25">
      <c r="A119" s="19">
        <v>95</v>
      </c>
      <c r="B119" s="19"/>
      <c r="C119" s="19"/>
      <c r="D119" s="85" t="s">
        <v>181</v>
      </c>
      <c r="E119" s="65" t="s">
        <v>50</v>
      </c>
      <c r="F119" s="65"/>
      <c r="G119" s="65"/>
      <c r="H119" s="65"/>
      <c r="I119" s="66"/>
      <c r="J119" s="67"/>
      <c r="K119" s="108"/>
      <c r="L119" s="157"/>
      <c r="M119" s="70"/>
      <c r="N119" s="2"/>
    </row>
    <row r="120" spans="1:15" ht="15" customHeight="1" x14ac:dyDescent="0.25">
      <c r="A120" s="19">
        <v>96</v>
      </c>
      <c r="B120" s="19"/>
      <c r="C120" s="19"/>
      <c r="D120" s="85" t="s">
        <v>182</v>
      </c>
      <c r="E120" s="65" t="s">
        <v>50</v>
      </c>
      <c r="F120" s="65"/>
      <c r="G120" s="65"/>
      <c r="H120" s="65"/>
      <c r="I120" s="66"/>
      <c r="J120" s="67"/>
      <c r="K120" s="108"/>
      <c r="L120" s="146"/>
      <c r="M120" s="70"/>
      <c r="N120" s="2"/>
    </row>
    <row r="121" spans="1:15" x14ac:dyDescent="0.25">
      <c r="A121" s="19">
        <v>97</v>
      </c>
      <c r="B121" s="19"/>
      <c r="C121" s="19" t="s">
        <v>11</v>
      </c>
      <c r="D121" s="85" t="s">
        <v>66</v>
      </c>
      <c r="E121" s="65" t="s">
        <v>50</v>
      </c>
      <c r="F121" s="65"/>
      <c r="G121" s="65"/>
      <c r="H121" s="65"/>
      <c r="I121" s="66"/>
      <c r="J121" s="67"/>
      <c r="K121" s="108"/>
      <c r="L121" s="146"/>
      <c r="M121" s="70"/>
      <c r="N121" s="2"/>
    </row>
    <row r="122" spans="1:15" x14ac:dyDescent="0.25">
      <c r="A122" s="19">
        <v>98</v>
      </c>
      <c r="B122" s="19"/>
      <c r="C122" s="19"/>
      <c r="D122" s="85" t="s">
        <v>153</v>
      </c>
      <c r="E122" s="65"/>
      <c r="F122" s="65"/>
      <c r="G122" s="65" t="s">
        <v>50</v>
      </c>
      <c r="H122" s="65" t="s">
        <v>243</v>
      </c>
      <c r="I122" s="66">
        <v>50</v>
      </c>
      <c r="J122" s="67">
        <v>50</v>
      </c>
      <c r="K122" s="69" t="str">
        <f>IF(L122="","",ABS((L122-$E122)*$J122))</f>
        <v/>
      </c>
      <c r="L122" s="147"/>
      <c r="M122" s="70"/>
      <c r="N122" s="2"/>
    </row>
    <row r="123" spans="1:15" x14ac:dyDescent="0.25">
      <c r="A123" s="19">
        <v>99</v>
      </c>
      <c r="B123" s="19"/>
      <c r="C123" s="19" t="s">
        <v>77</v>
      </c>
      <c r="D123" s="85" t="s">
        <v>185</v>
      </c>
      <c r="E123" s="65" t="s">
        <v>50</v>
      </c>
      <c r="F123" s="65"/>
      <c r="G123" s="65"/>
      <c r="H123" s="65"/>
      <c r="I123" s="66"/>
      <c r="J123" s="67"/>
      <c r="K123" s="108"/>
      <c r="L123" s="146"/>
      <c r="M123" s="70"/>
      <c r="N123" s="2"/>
    </row>
    <row r="124" spans="1:15" x14ac:dyDescent="0.25">
      <c r="B124" s="109" t="s">
        <v>2</v>
      </c>
      <c r="C124" s="109" t="s">
        <v>69</v>
      </c>
      <c r="D124" s="117"/>
      <c r="E124" s="109"/>
      <c r="F124" s="109"/>
      <c r="G124" s="109"/>
      <c r="H124" s="109"/>
      <c r="I124" s="118"/>
      <c r="J124" s="119"/>
      <c r="K124" s="120"/>
      <c r="L124" s="5"/>
      <c r="M124" s="120"/>
      <c r="N124" s="2"/>
    </row>
    <row r="125" spans="1:15" x14ac:dyDescent="0.25">
      <c r="A125" s="19">
        <v>100</v>
      </c>
      <c r="B125" s="19"/>
      <c r="C125" s="19" t="s">
        <v>154</v>
      </c>
      <c r="D125" s="85" t="s">
        <v>155</v>
      </c>
      <c r="E125" s="65" t="s">
        <v>50</v>
      </c>
      <c r="F125" s="65"/>
      <c r="G125" s="65"/>
      <c r="H125" s="65"/>
      <c r="I125" s="66"/>
      <c r="J125" s="67"/>
      <c r="K125" s="108"/>
      <c r="L125" s="146"/>
      <c r="M125" s="19"/>
      <c r="N125" s="2"/>
    </row>
    <row r="126" spans="1:15" ht="30" x14ac:dyDescent="0.25">
      <c r="A126" s="19">
        <v>101</v>
      </c>
      <c r="B126" s="19"/>
      <c r="C126" s="19"/>
      <c r="D126" s="85" t="s">
        <v>156</v>
      </c>
      <c r="E126" s="65" t="s">
        <v>50</v>
      </c>
      <c r="F126" s="65"/>
      <c r="G126" s="65"/>
      <c r="H126" s="65"/>
      <c r="I126" s="66"/>
      <c r="J126" s="67"/>
      <c r="K126" s="108"/>
      <c r="L126" s="157"/>
      <c r="M126" s="19"/>
      <c r="N126" s="2"/>
    </row>
    <row r="127" spans="1:15" x14ac:dyDescent="0.25">
      <c r="A127" s="19">
        <v>102</v>
      </c>
      <c r="B127" s="19"/>
      <c r="C127" s="19"/>
      <c r="D127" s="85" t="s">
        <v>157</v>
      </c>
      <c r="E127" s="65"/>
      <c r="F127" s="65"/>
      <c r="G127" s="65" t="s">
        <v>50</v>
      </c>
      <c r="H127" s="65" t="s">
        <v>241</v>
      </c>
      <c r="I127" s="66">
        <v>50</v>
      </c>
      <c r="J127" s="67">
        <v>50</v>
      </c>
      <c r="K127" s="69" t="str">
        <f>IF(L127="","",ABS((L127-$E127)*$J127))</f>
        <v/>
      </c>
      <c r="L127" s="147"/>
      <c r="M127" s="19"/>
      <c r="N127" s="2"/>
    </row>
    <row r="128" spans="1:15" ht="30" x14ac:dyDescent="0.25">
      <c r="A128" s="19">
        <v>103</v>
      </c>
      <c r="B128" s="19"/>
      <c r="C128" s="19" t="s">
        <v>7</v>
      </c>
      <c r="D128" s="85" t="s">
        <v>158</v>
      </c>
      <c r="E128" s="65" t="s">
        <v>50</v>
      </c>
      <c r="F128" s="65"/>
      <c r="G128" s="65"/>
      <c r="H128" s="65"/>
      <c r="I128" s="66"/>
      <c r="J128" s="67"/>
      <c r="K128" s="108"/>
      <c r="L128" s="146"/>
      <c r="M128" s="19"/>
      <c r="N128" s="2"/>
    </row>
    <row r="129" spans="1:14" x14ac:dyDescent="0.25">
      <c r="A129" s="19">
        <v>104</v>
      </c>
      <c r="B129" s="19"/>
      <c r="C129" s="19"/>
      <c r="D129" s="85" t="s">
        <v>88</v>
      </c>
      <c r="E129" s="65" t="s">
        <v>50</v>
      </c>
      <c r="F129" s="65"/>
      <c r="G129" s="65"/>
      <c r="H129" s="65"/>
      <c r="I129" s="66"/>
      <c r="J129" s="67"/>
      <c r="K129" s="108"/>
      <c r="L129" s="146"/>
      <c r="M129" s="19"/>
      <c r="N129" s="2"/>
    </row>
    <row r="130" spans="1:14" x14ac:dyDescent="0.25">
      <c r="A130" s="19">
        <v>105</v>
      </c>
      <c r="B130" s="19"/>
      <c r="C130" s="19"/>
      <c r="D130" s="85" t="s">
        <v>89</v>
      </c>
      <c r="E130" s="65" t="s">
        <v>50</v>
      </c>
      <c r="F130" s="65"/>
      <c r="G130" s="65"/>
      <c r="H130" s="65"/>
      <c r="I130" s="66"/>
      <c r="J130" s="67"/>
      <c r="K130" s="108"/>
      <c r="L130" s="146"/>
      <c r="M130" s="19"/>
      <c r="N130" s="2"/>
    </row>
    <row r="131" spans="1:14" x14ac:dyDescent="0.25">
      <c r="A131" s="19">
        <v>106</v>
      </c>
      <c r="B131" s="19"/>
      <c r="C131" s="19" t="s">
        <v>83</v>
      </c>
      <c r="D131" s="85" t="s">
        <v>159</v>
      </c>
      <c r="E131" s="65" t="s">
        <v>50</v>
      </c>
      <c r="F131" s="65"/>
      <c r="G131" s="65"/>
      <c r="H131" s="65"/>
      <c r="I131" s="66"/>
      <c r="J131" s="67"/>
      <c r="K131" s="108"/>
      <c r="L131" s="146"/>
      <c r="M131" s="19"/>
      <c r="N131" s="2"/>
    </row>
    <row r="132" spans="1:14" x14ac:dyDescent="0.25">
      <c r="A132" s="19">
        <v>107</v>
      </c>
      <c r="B132" s="19"/>
      <c r="C132" s="19"/>
      <c r="D132" s="85" t="s">
        <v>183</v>
      </c>
      <c r="E132" s="65"/>
      <c r="F132" s="65"/>
      <c r="G132" s="65" t="s">
        <v>50</v>
      </c>
      <c r="H132" s="65" t="s">
        <v>235</v>
      </c>
      <c r="I132" s="66">
        <v>20</v>
      </c>
      <c r="J132" s="67">
        <v>20</v>
      </c>
      <c r="K132" s="69" t="str">
        <f>IF(L132="","",ABS((L132-$E132)*$J132))</f>
        <v/>
      </c>
      <c r="L132" s="147"/>
      <c r="M132" s="19"/>
      <c r="N132" s="2"/>
    </row>
    <row r="133" spans="1:14" x14ac:dyDescent="0.25">
      <c r="A133" s="19">
        <v>108</v>
      </c>
      <c r="B133" s="19"/>
      <c r="C133" s="19"/>
      <c r="D133" s="85" t="s">
        <v>160</v>
      </c>
      <c r="E133" s="64" t="s">
        <v>50</v>
      </c>
      <c r="F133" s="64"/>
      <c r="G133" s="64"/>
      <c r="H133" s="64"/>
      <c r="I133" s="66"/>
      <c r="J133" s="67"/>
      <c r="K133" s="121"/>
      <c r="L133" s="146"/>
      <c r="M133" s="19"/>
      <c r="N133" s="2"/>
    </row>
    <row r="134" spans="1:14" x14ac:dyDescent="0.25">
      <c r="A134" s="19">
        <v>109</v>
      </c>
      <c r="B134" s="19"/>
      <c r="C134" s="19"/>
      <c r="D134" s="85" t="s">
        <v>184</v>
      </c>
      <c r="E134" s="19"/>
      <c r="F134" s="19"/>
      <c r="G134" s="64" t="s">
        <v>50</v>
      </c>
      <c r="H134" s="64" t="s">
        <v>235</v>
      </c>
      <c r="I134" s="66">
        <v>20</v>
      </c>
      <c r="J134" s="67">
        <v>20</v>
      </c>
      <c r="K134" s="69" t="str">
        <f>IF(L134="","",ABS((L134-$E134)*$J134))</f>
        <v/>
      </c>
      <c r="L134" s="147"/>
      <c r="M134" s="19"/>
      <c r="N134" s="2"/>
    </row>
    <row r="135" spans="1:14" x14ac:dyDescent="0.25">
      <c r="A135" s="19">
        <v>110</v>
      </c>
      <c r="B135" s="19"/>
      <c r="C135" s="19" t="s">
        <v>45</v>
      </c>
      <c r="D135" s="85" t="s">
        <v>289</v>
      </c>
      <c r="E135" s="64">
        <v>2</v>
      </c>
      <c r="F135" s="65"/>
      <c r="G135" s="65"/>
      <c r="H135" s="86" t="s">
        <v>286</v>
      </c>
      <c r="I135" s="87">
        <v>100</v>
      </c>
      <c r="J135" s="93">
        <v>10</v>
      </c>
      <c r="K135" s="69" t="str">
        <f>IF(L135="","",ABS((L135-$E135)*$J135))</f>
        <v/>
      </c>
      <c r="L135" s="148"/>
      <c r="M135" s="122" t="s">
        <v>285</v>
      </c>
      <c r="N135" s="2"/>
    </row>
    <row r="136" spans="1:14" x14ac:dyDescent="0.25">
      <c r="B136" s="101" t="s">
        <v>1</v>
      </c>
      <c r="C136" s="101"/>
      <c r="D136" s="102"/>
      <c r="E136" s="103"/>
      <c r="F136" s="103"/>
      <c r="G136" s="103"/>
      <c r="H136" s="103"/>
      <c r="I136" s="104"/>
      <c r="J136" s="105"/>
      <c r="K136" s="106"/>
      <c r="L136" s="161"/>
      <c r="M136" s="107"/>
      <c r="N136" s="2"/>
    </row>
    <row r="137" spans="1:14" x14ac:dyDescent="0.25">
      <c r="B137" s="109" t="s">
        <v>1</v>
      </c>
      <c r="C137" s="109" t="s">
        <v>38</v>
      </c>
      <c r="D137" s="110"/>
      <c r="E137" s="111"/>
      <c r="F137" s="111"/>
      <c r="G137" s="111"/>
      <c r="H137" s="111"/>
      <c r="I137" s="112"/>
      <c r="J137" s="113"/>
      <c r="K137" s="114"/>
      <c r="L137" s="4"/>
      <c r="M137" s="114"/>
      <c r="N137" s="2"/>
    </row>
    <row r="138" spans="1:14" ht="30" x14ac:dyDescent="0.25">
      <c r="A138" s="19">
        <v>111</v>
      </c>
      <c r="B138" s="19"/>
      <c r="C138" s="19" t="s">
        <v>166</v>
      </c>
      <c r="D138" s="85" t="s">
        <v>162</v>
      </c>
      <c r="E138" s="65" t="s">
        <v>50</v>
      </c>
      <c r="F138" s="65"/>
      <c r="G138" s="65"/>
      <c r="H138" s="65"/>
      <c r="I138" s="66"/>
      <c r="J138" s="67"/>
      <c r="K138" s="108"/>
      <c r="L138" s="157"/>
      <c r="M138" s="70"/>
      <c r="N138" s="2"/>
    </row>
    <row r="139" spans="1:14" x14ac:dyDescent="0.25">
      <c r="A139" s="19">
        <v>112</v>
      </c>
      <c r="B139" s="19"/>
      <c r="C139" s="19"/>
      <c r="D139" s="85" t="s">
        <v>161</v>
      </c>
      <c r="E139" s="65" t="s">
        <v>74</v>
      </c>
      <c r="F139" s="65"/>
      <c r="G139" s="65" t="s">
        <v>50</v>
      </c>
      <c r="H139" s="65" t="s">
        <v>294</v>
      </c>
      <c r="I139" s="66">
        <v>200</v>
      </c>
      <c r="J139" s="67">
        <v>200</v>
      </c>
      <c r="K139" s="69" t="str">
        <f>IF(L139="","",ABS((L139)*$J139))</f>
        <v/>
      </c>
      <c r="L139" s="147"/>
      <c r="M139" s="70"/>
      <c r="N139" s="2"/>
    </row>
    <row r="140" spans="1:14" x14ac:dyDescent="0.25">
      <c r="A140" s="19">
        <v>113</v>
      </c>
      <c r="B140" s="19"/>
      <c r="C140" s="19"/>
      <c r="D140" s="85" t="s">
        <v>75</v>
      </c>
      <c r="E140" s="65"/>
      <c r="F140" s="65"/>
      <c r="G140" s="65" t="s">
        <v>50</v>
      </c>
      <c r="H140" s="65" t="s">
        <v>234</v>
      </c>
      <c r="I140" s="66">
        <v>100</v>
      </c>
      <c r="J140" s="67">
        <v>100</v>
      </c>
      <c r="K140" s="69" t="str">
        <f>IF(L140="","",ABS((L140-$E140)*$J140))</f>
        <v/>
      </c>
      <c r="L140" s="147"/>
      <c r="M140" s="70"/>
      <c r="N140" s="2"/>
    </row>
    <row r="141" spans="1:14" x14ac:dyDescent="0.25">
      <c r="A141" s="19">
        <v>114</v>
      </c>
      <c r="B141" s="19"/>
      <c r="C141" s="19"/>
      <c r="D141" s="85" t="s">
        <v>229</v>
      </c>
      <c r="E141" s="64">
        <v>5700</v>
      </c>
      <c r="F141" s="65"/>
      <c r="G141" s="65" t="s">
        <v>50</v>
      </c>
      <c r="H141" s="65" t="s">
        <v>259</v>
      </c>
      <c r="I141" s="66">
        <v>100</v>
      </c>
      <c r="J141" s="123">
        <v>0.1</v>
      </c>
      <c r="K141" s="69" t="str">
        <f>IF(L141="","",ABS((L141-$E141)*$J141))</f>
        <v/>
      </c>
      <c r="L141" s="147"/>
      <c r="M141" s="70" t="s">
        <v>295</v>
      </c>
      <c r="N141" s="2"/>
    </row>
    <row r="142" spans="1:14" x14ac:dyDescent="0.25">
      <c r="A142" s="19">
        <v>115</v>
      </c>
      <c r="B142" s="85"/>
      <c r="C142" s="85"/>
      <c r="D142" s="85" t="s">
        <v>163</v>
      </c>
      <c r="E142" s="86" t="s">
        <v>50</v>
      </c>
      <c r="F142" s="86"/>
      <c r="G142" s="86"/>
      <c r="H142" s="86"/>
      <c r="I142" s="87"/>
      <c r="J142" s="88"/>
      <c r="K142" s="75"/>
      <c r="L142" s="146"/>
      <c r="M142" s="124"/>
      <c r="N142" s="2"/>
    </row>
    <row r="143" spans="1:14" x14ac:dyDescent="0.25">
      <c r="A143" s="19">
        <v>116</v>
      </c>
      <c r="B143" s="19"/>
      <c r="C143" s="19" t="s">
        <v>110</v>
      </c>
      <c r="D143" s="85" t="s">
        <v>215</v>
      </c>
      <c r="E143" s="65" t="s">
        <v>50</v>
      </c>
      <c r="F143" s="65"/>
      <c r="G143" s="65"/>
      <c r="H143" s="65"/>
      <c r="I143" s="66"/>
      <c r="J143" s="67"/>
      <c r="K143" s="75"/>
      <c r="L143" s="146"/>
      <c r="M143" s="70"/>
      <c r="N143" s="2"/>
    </row>
    <row r="144" spans="1:14" x14ac:dyDescent="0.25">
      <c r="A144" s="19">
        <v>117</v>
      </c>
      <c r="B144" s="19"/>
      <c r="C144" s="19"/>
      <c r="D144" s="85" t="s">
        <v>186</v>
      </c>
      <c r="E144" s="65"/>
      <c r="F144" s="65"/>
      <c r="G144" s="65" t="s">
        <v>50</v>
      </c>
      <c r="H144" s="65" t="s">
        <v>234</v>
      </c>
      <c r="I144" s="66">
        <v>100</v>
      </c>
      <c r="J144" s="67">
        <v>100</v>
      </c>
      <c r="K144" s="69" t="str">
        <f>IF(L144="","",ABS((L144-$E144)*$J144))</f>
        <v/>
      </c>
      <c r="L144" s="147"/>
      <c r="M144" s="70"/>
      <c r="N144" s="2"/>
    </row>
    <row r="145" spans="1:14" x14ac:dyDescent="0.25">
      <c r="A145" s="19">
        <v>118</v>
      </c>
      <c r="B145" s="19"/>
      <c r="C145" s="19" t="s">
        <v>164</v>
      </c>
      <c r="D145" s="85" t="s">
        <v>165</v>
      </c>
      <c r="E145" s="65" t="s">
        <v>50</v>
      </c>
      <c r="F145" s="65"/>
      <c r="G145" s="65"/>
      <c r="H145" s="65"/>
      <c r="I145" s="66"/>
      <c r="J145" s="67"/>
      <c r="K145" s="108"/>
      <c r="L145" s="146"/>
      <c r="M145" s="70"/>
      <c r="N145" s="2"/>
    </row>
    <row r="146" spans="1:14" x14ac:dyDescent="0.25">
      <c r="A146" s="19">
        <v>119</v>
      </c>
      <c r="B146" s="19"/>
      <c r="C146" s="19"/>
      <c r="D146" s="85" t="s">
        <v>87</v>
      </c>
      <c r="E146" s="65"/>
      <c r="F146" s="65"/>
      <c r="G146" s="65" t="s">
        <v>50</v>
      </c>
      <c r="H146" s="65" t="s">
        <v>241</v>
      </c>
      <c r="I146" s="66">
        <v>50</v>
      </c>
      <c r="J146" s="67">
        <v>50</v>
      </c>
      <c r="K146" s="69" t="str">
        <f>IF(L146="","",ABS((L146-$E146)*$J146))</f>
        <v/>
      </c>
      <c r="L146" s="147"/>
      <c r="M146" s="70"/>
      <c r="N146" s="2"/>
    </row>
    <row r="147" spans="1:14" x14ac:dyDescent="0.25">
      <c r="B147" s="109" t="s">
        <v>1</v>
      </c>
      <c r="C147" s="109" t="s">
        <v>70</v>
      </c>
      <c r="D147" s="117"/>
      <c r="E147" s="109"/>
      <c r="F147" s="109"/>
      <c r="G147" s="109"/>
      <c r="H147" s="109"/>
      <c r="I147" s="118"/>
      <c r="J147" s="119"/>
      <c r="K147" s="120"/>
      <c r="L147" s="5"/>
      <c r="M147" s="120"/>
      <c r="N147" s="2"/>
    </row>
    <row r="148" spans="1:14" x14ac:dyDescent="0.25">
      <c r="A148" s="19">
        <v>120</v>
      </c>
      <c r="B148" s="19"/>
      <c r="C148" s="19" t="s">
        <v>168</v>
      </c>
      <c r="D148" s="85" t="s">
        <v>172</v>
      </c>
      <c r="E148" s="65" t="s">
        <v>50</v>
      </c>
      <c r="F148" s="65"/>
      <c r="G148" s="65"/>
      <c r="H148" s="65"/>
      <c r="I148" s="66"/>
      <c r="J148" s="67"/>
      <c r="K148" s="108"/>
      <c r="L148" s="146"/>
      <c r="M148" s="64"/>
      <c r="N148" s="2"/>
    </row>
    <row r="149" spans="1:14" x14ac:dyDescent="0.25">
      <c r="A149" s="19">
        <v>121</v>
      </c>
      <c r="B149" s="19"/>
      <c r="C149" s="19"/>
      <c r="D149" s="85" t="s">
        <v>171</v>
      </c>
      <c r="E149" s="65" t="s">
        <v>50</v>
      </c>
      <c r="F149" s="65"/>
      <c r="G149" s="65"/>
      <c r="H149" s="65"/>
      <c r="I149" s="66"/>
      <c r="J149" s="67"/>
      <c r="K149" s="108"/>
      <c r="L149" s="146"/>
      <c r="M149" s="64"/>
      <c r="N149" s="2"/>
    </row>
    <row r="150" spans="1:14" x14ac:dyDescent="0.25">
      <c r="A150" s="19">
        <v>122</v>
      </c>
      <c r="B150" s="19"/>
      <c r="C150" s="85" t="s">
        <v>81</v>
      </c>
      <c r="D150" s="85" t="s">
        <v>169</v>
      </c>
      <c r="E150" s="65" t="s">
        <v>50</v>
      </c>
      <c r="F150" s="65"/>
      <c r="G150" s="65"/>
      <c r="H150" s="65"/>
      <c r="I150" s="66"/>
      <c r="J150" s="67"/>
      <c r="K150" s="108"/>
      <c r="L150" s="157"/>
      <c r="M150" s="64"/>
      <c r="N150" s="2"/>
    </row>
    <row r="151" spans="1:14" ht="15" customHeight="1" x14ac:dyDescent="0.25">
      <c r="A151" s="19">
        <v>123</v>
      </c>
      <c r="B151" s="19"/>
      <c r="C151" s="85"/>
      <c r="D151" s="85" t="s">
        <v>324</v>
      </c>
      <c r="E151" s="86" t="s">
        <v>296</v>
      </c>
      <c r="F151" s="86"/>
      <c r="G151" s="65" t="s">
        <v>50</v>
      </c>
      <c r="H151" s="65" t="s">
        <v>234</v>
      </c>
      <c r="I151" s="66">
        <v>100</v>
      </c>
      <c r="J151" s="67">
        <v>100</v>
      </c>
      <c r="K151" s="69" t="str">
        <f>IF(L151="","",ABS((L151)*$J151))</f>
        <v/>
      </c>
      <c r="L151" s="147"/>
      <c r="M151" s="64"/>
      <c r="N151" s="2"/>
    </row>
    <row r="152" spans="1:14" x14ac:dyDescent="0.25">
      <c r="A152" s="19">
        <v>124</v>
      </c>
      <c r="B152" s="19"/>
      <c r="C152" s="19" t="s">
        <v>82</v>
      </c>
      <c r="D152" s="85" t="s">
        <v>170</v>
      </c>
      <c r="E152" s="65" t="s">
        <v>50</v>
      </c>
      <c r="F152" s="65"/>
      <c r="G152" s="65"/>
      <c r="H152" s="65"/>
      <c r="I152" s="66"/>
      <c r="J152" s="67"/>
      <c r="K152" s="108"/>
      <c r="L152" s="146"/>
      <c r="M152" s="64"/>
      <c r="N152" s="2"/>
    </row>
    <row r="153" spans="1:14" x14ac:dyDescent="0.25">
      <c r="B153" s="109" t="s">
        <v>1</v>
      </c>
      <c r="C153" s="109" t="s">
        <v>71</v>
      </c>
      <c r="D153" s="117"/>
      <c r="E153" s="111"/>
      <c r="F153" s="111"/>
      <c r="G153" s="111"/>
      <c r="H153" s="111"/>
      <c r="I153" s="112"/>
      <c r="J153" s="113"/>
      <c r="K153" s="114"/>
      <c r="L153" s="4"/>
      <c r="M153" s="114"/>
      <c r="N153" s="2"/>
    </row>
    <row r="154" spans="1:14" x14ac:dyDescent="0.25">
      <c r="A154" s="19">
        <v>125</v>
      </c>
      <c r="B154" s="19"/>
      <c r="C154" s="85" t="s">
        <v>81</v>
      </c>
      <c r="D154" s="85" t="s">
        <v>169</v>
      </c>
      <c r="E154" s="65" t="s">
        <v>50</v>
      </c>
      <c r="F154" s="65"/>
      <c r="G154" s="65"/>
      <c r="H154" s="65"/>
      <c r="I154" s="66"/>
      <c r="J154" s="67"/>
      <c r="K154" s="108"/>
      <c r="L154" s="157"/>
      <c r="M154" s="64"/>
      <c r="N154" s="2"/>
    </row>
    <row r="155" spans="1:14" x14ac:dyDescent="0.25">
      <c r="A155" s="19">
        <v>126</v>
      </c>
      <c r="B155" s="19"/>
      <c r="C155" s="85"/>
      <c r="D155" s="85" t="s">
        <v>173</v>
      </c>
      <c r="E155" s="65"/>
      <c r="F155" s="65"/>
      <c r="G155" s="65" t="s">
        <v>50</v>
      </c>
      <c r="H155" s="65" t="s">
        <v>241</v>
      </c>
      <c r="I155" s="66">
        <v>50</v>
      </c>
      <c r="J155" s="67">
        <v>50</v>
      </c>
      <c r="K155" s="69" t="str">
        <f>IF(L155="","",ABS((L155-$E155)*$J155))</f>
        <v/>
      </c>
      <c r="L155" s="148"/>
      <c r="M155" s="64"/>
      <c r="N155" s="2"/>
    </row>
    <row r="156" spans="1:14" ht="30" x14ac:dyDescent="0.25">
      <c r="A156" s="19">
        <v>127</v>
      </c>
      <c r="B156" s="19"/>
      <c r="C156" s="85" t="s">
        <v>72</v>
      </c>
      <c r="D156" s="85" t="s">
        <v>170</v>
      </c>
      <c r="E156" s="65" t="s">
        <v>50</v>
      </c>
      <c r="F156" s="65"/>
      <c r="G156" s="65"/>
      <c r="H156" s="65"/>
      <c r="I156" s="66"/>
      <c r="J156" s="67"/>
      <c r="K156" s="108"/>
      <c r="L156" s="157"/>
      <c r="M156" s="64"/>
      <c r="N156" s="2"/>
    </row>
    <row r="157" spans="1:14" x14ac:dyDescent="0.25">
      <c r="A157" s="19">
        <v>128</v>
      </c>
      <c r="B157" s="19"/>
      <c r="C157" s="19" t="s">
        <v>79</v>
      </c>
      <c r="D157" s="122" t="s">
        <v>64</v>
      </c>
      <c r="E157" s="65" t="s">
        <v>50</v>
      </c>
      <c r="F157" s="65"/>
      <c r="G157" s="65"/>
      <c r="H157" s="65"/>
      <c r="I157" s="66"/>
      <c r="J157" s="67"/>
      <c r="K157" s="108"/>
      <c r="L157" s="157"/>
      <c r="M157" s="64"/>
      <c r="N157" s="2"/>
    </row>
    <row r="158" spans="1:14" x14ac:dyDescent="0.25">
      <c r="A158" s="19">
        <v>129</v>
      </c>
      <c r="B158" s="19"/>
      <c r="C158" s="19"/>
      <c r="D158" s="85" t="s">
        <v>90</v>
      </c>
      <c r="E158" s="65" t="s">
        <v>50</v>
      </c>
      <c r="F158" s="65"/>
      <c r="G158" s="65"/>
      <c r="H158" s="65"/>
      <c r="I158" s="66"/>
      <c r="J158" s="67"/>
      <c r="K158" s="108"/>
      <c r="L158" s="157"/>
      <c r="M158" s="64"/>
      <c r="N158" s="2"/>
    </row>
    <row r="159" spans="1:14" x14ac:dyDescent="0.25">
      <c r="A159" s="19">
        <v>130</v>
      </c>
      <c r="B159" s="19"/>
      <c r="C159" s="19"/>
      <c r="D159" s="85" t="s">
        <v>174</v>
      </c>
      <c r="E159" s="65"/>
      <c r="F159" s="65"/>
      <c r="G159" s="65" t="s">
        <v>50</v>
      </c>
      <c r="H159" s="65" t="s">
        <v>238</v>
      </c>
      <c r="I159" s="66">
        <v>500</v>
      </c>
      <c r="J159" s="67">
        <v>500</v>
      </c>
      <c r="K159" s="69" t="str">
        <f>IF(L159="","",ABS((L159-$E159)*$J159))</f>
        <v/>
      </c>
      <c r="L159" s="148"/>
      <c r="M159" s="64"/>
      <c r="N159" s="2"/>
    </row>
    <row r="160" spans="1:14" x14ac:dyDescent="0.25">
      <c r="A160" s="19">
        <v>131</v>
      </c>
      <c r="B160" s="19"/>
      <c r="C160" s="19" t="s">
        <v>84</v>
      </c>
      <c r="D160" s="85"/>
      <c r="E160" s="65" t="s">
        <v>50</v>
      </c>
      <c r="F160" s="65"/>
      <c r="G160" s="65"/>
      <c r="H160" s="65"/>
      <c r="I160" s="66"/>
      <c r="J160" s="67"/>
      <c r="K160" s="108"/>
      <c r="L160" s="157"/>
      <c r="M160" s="64"/>
      <c r="N160" s="2"/>
    </row>
    <row r="161" spans="1:14" ht="30" x14ac:dyDescent="0.25">
      <c r="A161" s="19">
        <v>132</v>
      </c>
      <c r="B161" s="19"/>
      <c r="C161" s="19" t="s">
        <v>175</v>
      </c>
      <c r="D161" s="85" t="s">
        <v>176</v>
      </c>
      <c r="E161" s="65" t="s">
        <v>50</v>
      </c>
      <c r="F161" s="65"/>
      <c r="G161" s="65"/>
      <c r="H161" s="65"/>
      <c r="I161" s="66"/>
      <c r="J161" s="67"/>
      <c r="K161" s="108"/>
      <c r="L161" s="157"/>
      <c r="M161" s="64"/>
      <c r="N161" s="2"/>
    </row>
    <row r="162" spans="1:14" x14ac:dyDescent="0.25">
      <c r="A162" s="19">
        <v>133</v>
      </c>
      <c r="B162" s="19"/>
      <c r="C162" s="19"/>
      <c r="D162" s="85" t="s">
        <v>177</v>
      </c>
      <c r="E162" s="65" t="s">
        <v>50</v>
      </c>
      <c r="F162" s="65"/>
      <c r="G162" s="65"/>
      <c r="H162" s="65"/>
      <c r="I162" s="66"/>
      <c r="J162" s="67"/>
      <c r="K162" s="108"/>
      <c r="L162" s="157"/>
      <c r="M162" s="64"/>
      <c r="N162" s="2"/>
    </row>
    <row r="163" spans="1:14" x14ac:dyDescent="0.25">
      <c r="A163" s="19">
        <v>134</v>
      </c>
      <c r="B163" s="19"/>
      <c r="C163" s="19" t="s">
        <v>178</v>
      </c>
      <c r="D163" s="85" t="s">
        <v>46</v>
      </c>
      <c r="E163" s="65"/>
      <c r="F163" s="65"/>
      <c r="G163" s="65" t="s">
        <v>50</v>
      </c>
      <c r="H163" s="65" t="s">
        <v>241</v>
      </c>
      <c r="I163" s="66">
        <v>50</v>
      </c>
      <c r="J163" s="67">
        <v>50</v>
      </c>
      <c r="K163" s="69" t="str">
        <f>IF(L163="","",ABS((L163-$E163)*$J163))</f>
        <v/>
      </c>
      <c r="L163" s="148"/>
      <c r="M163" s="64"/>
      <c r="N163" s="2"/>
    </row>
    <row r="164" spans="1:14" x14ac:dyDescent="0.25">
      <c r="A164" s="19">
        <v>135</v>
      </c>
      <c r="B164" s="19"/>
      <c r="C164" s="19"/>
      <c r="D164" s="85" t="s">
        <v>80</v>
      </c>
      <c r="E164" s="65" t="s">
        <v>50</v>
      </c>
      <c r="F164" s="65"/>
      <c r="G164" s="65"/>
      <c r="H164" s="65"/>
      <c r="I164" s="66"/>
      <c r="J164" s="67"/>
      <c r="K164" s="108"/>
      <c r="L164" s="157"/>
      <c r="M164" s="64"/>
      <c r="N164" s="2"/>
    </row>
    <row r="165" spans="1:14" x14ac:dyDescent="0.25">
      <c r="A165" s="19">
        <v>136</v>
      </c>
      <c r="B165" s="19"/>
      <c r="C165" s="19"/>
      <c r="D165" s="85" t="s">
        <v>47</v>
      </c>
      <c r="E165" s="65" t="s">
        <v>50</v>
      </c>
      <c r="F165" s="65"/>
      <c r="G165" s="65"/>
      <c r="H165" s="65"/>
      <c r="I165" s="66"/>
      <c r="J165" s="67"/>
      <c r="K165" s="108"/>
      <c r="L165" s="157"/>
      <c r="M165" s="64"/>
      <c r="N165" s="2"/>
    </row>
    <row r="166" spans="1:14" ht="30" x14ac:dyDescent="0.25">
      <c r="A166" s="19">
        <v>137</v>
      </c>
      <c r="B166" s="19"/>
      <c r="C166" s="19"/>
      <c r="D166" s="85" t="s">
        <v>187</v>
      </c>
      <c r="E166" s="65" t="s">
        <v>50</v>
      </c>
      <c r="F166" s="65"/>
      <c r="G166" s="65"/>
      <c r="H166" s="65"/>
      <c r="I166" s="66"/>
      <c r="J166" s="67"/>
      <c r="K166" s="108"/>
      <c r="L166" s="157"/>
      <c r="M166" s="70"/>
      <c r="N166" s="2"/>
    </row>
    <row r="167" spans="1:14" x14ac:dyDescent="0.25">
      <c r="A167" s="19">
        <v>138</v>
      </c>
      <c r="B167" s="19"/>
      <c r="C167" s="19"/>
      <c r="D167" s="85" t="s">
        <v>85</v>
      </c>
      <c r="E167" s="65" t="s">
        <v>50</v>
      </c>
      <c r="F167" s="65"/>
      <c r="G167" s="65"/>
      <c r="H167" s="65"/>
      <c r="I167" s="66"/>
      <c r="J167" s="67"/>
      <c r="K167" s="108"/>
      <c r="L167" s="157"/>
      <c r="M167" s="70"/>
      <c r="N167" s="2"/>
    </row>
    <row r="168" spans="1:14" x14ac:dyDescent="0.25">
      <c r="A168" s="19">
        <v>139</v>
      </c>
      <c r="B168" s="19"/>
      <c r="C168" s="19"/>
      <c r="D168" s="85" t="s">
        <v>48</v>
      </c>
      <c r="E168" s="65"/>
      <c r="F168" s="65"/>
      <c r="G168" s="65" t="s">
        <v>50</v>
      </c>
      <c r="H168" s="65" t="s">
        <v>234</v>
      </c>
      <c r="I168" s="66">
        <v>100</v>
      </c>
      <c r="J168" s="67">
        <v>100</v>
      </c>
      <c r="K168" s="69" t="str">
        <f>IF(L168="","",ABS((L168-$E168)*$J168))</f>
        <v/>
      </c>
      <c r="L168" s="148"/>
      <c r="M168" s="70"/>
      <c r="N168" s="2"/>
    </row>
    <row r="169" spans="1:14" x14ac:dyDescent="0.25">
      <c r="A169" s="19">
        <v>140</v>
      </c>
      <c r="B169" s="19"/>
      <c r="C169" s="19" t="s">
        <v>67</v>
      </c>
      <c r="D169" s="85" t="s">
        <v>126</v>
      </c>
      <c r="E169" s="65" t="s">
        <v>50</v>
      </c>
      <c r="F169" s="65"/>
      <c r="G169" s="65"/>
      <c r="H169" s="65"/>
      <c r="I169" s="66"/>
      <c r="J169" s="67"/>
      <c r="K169" s="108"/>
      <c r="L169" s="157"/>
      <c r="M169" s="70"/>
      <c r="N169" s="2"/>
    </row>
    <row r="170" spans="1:14" x14ac:dyDescent="0.25">
      <c r="A170" s="19">
        <v>141</v>
      </c>
      <c r="B170" s="19"/>
      <c r="C170" s="19"/>
      <c r="D170" s="63" t="s">
        <v>180</v>
      </c>
      <c r="E170" s="65"/>
      <c r="F170" s="65"/>
      <c r="G170" s="65" t="s">
        <v>50</v>
      </c>
      <c r="H170" s="65" t="s">
        <v>256</v>
      </c>
      <c r="I170" s="66">
        <v>10</v>
      </c>
      <c r="J170" s="67" t="s">
        <v>51</v>
      </c>
      <c r="K170" s="69" t="str">
        <f>IF(L170="","",ABS((L170-$E170)*$J170))</f>
        <v/>
      </c>
      <c r="L170" s="148"/>
      <c r="M170" s="70"/>
      <c r="N170" s="2"/>
    </row>
    <row r="171" spans="1:14" x14ac:dyDescent="0.25">
      <c r="A171" s="19">
        <v>142</v>
      </c>
      <c r="B171" s="19"/>
      <c r="C171" s="19" t="s">
        <v>83</v>
      </c>
      <c r="D171" s="85" t="s">
        <v>179</v>
      </c>
      <c r="E171" s="65" t="s">
        <v>50</v>
      </c>
      <c r="F171" s="65"/>
      <c r="G171" s="65"/>
      <c r="H171" s="65"/>
      <c r="I171" s="66"/>
      <c r="J171" s="67"/>
      <c r="K171" s="108"/>
      <c r="L171" s="157"/>
      <c r="M171" s="70"/>
      <c r="N171" s="2"/>
    </row>
    <row r="172" spans="1:14" x14ac:dyDescent="0.25">
      <c r="A172" s="19">
        <v>143</v>
      </c>
      <c r="B172" s="19"/>
      <c r="C172" s="19" t="s">
        <v>45</v>
      </c>
      <c r="D172" s="85" t="s">
        <v>287</v>
      </c>
      <c r="E172" s="64">
        <v>10</v>
      </c>
      <c r="F172" s="65" t="s">
        <v>283</v>
      </c>
      <c r="G172" s="65" t="s">
        <v>50</v>
      </c>
      <c r="H172" s="86" t="s">
        <v>286</v>
      </c>
      <c r="I172" s="87">
        <v>100</v>
      </c>
      <c r="J172" s="88" t="s">
        <v>51</v>
      </c>
      <c r="K172" s="69" t="str">
        <f>IF(L172="","",ABS((L172-$E172)*$J172))</f>
        <v/>
      </c>
      <c r="L172" s="148"/>
      <c r="M172" s="89" t="s">
        <v>285</v>
      </c>
      <c r="N172" s="2"/>
    </row>
    <row r="173" spans="1:14" ht="18.75" x14ac:dyDescent="0.3">
      <c r="A173" s="125" t="s">
        <v>190</v>
      </c>
      <c r="B173" s="126"/>
      <c r="C173" s="127"/>
      <c r="D173" s="127"/>
      <c r="E173" s="128"/>
      <c r="F173" s="128"/>
      <c r="G173" s="128"/>
      <c r="H173" s="128"/>
      <c r="I173" s="129"/>
      <c r="J173" s="130"/>
      <c r="K173" s="131">
        <f>SUM(K174:K183)</f>
        <v>0</v>
      </c>
      <c r="L173" s="6"/>
      <c r="M173" s="126"/>
      <c r="N173" s="2"/>
    </row>
    <row r="174" spans="1:14" x14ac:dyDescent="0.25">
      <c r="B174" s="132" t="s">
        <v>134</v>
      </c>
      <c r="C174" s="132"/>
      <c r="D174" s="133"/>
      <c r="E174" s="134"/>
      <c r="F174" s="134"/>
      <c r="G174" s="134"/>
      <c r="H174" s="134"/>
      <c r="I174" s="135"/>
      <c r="J174" s="136"/>
      <c r="K174" s="137"/>
      <c r="L174" s="165"/>
      <c r="M174" s="138"/>
      <c r="N174" s="2"/>
    </row>
    <row r="175" spans="1:14" s="19" customFormat="1" ht="15" customHeight="1" x14ac:dyDescent="0.25">
      <c r="A175" s="19">
        <v>144</v>
      </c>
      <c r="C175" s="63" t="s">
        <v>62</v>
      </c>
      <c r="E175" s="65" t="s">
        <v>50</v>
      </c>
      <c r="F175" s="65"/>
      <c r="G175" s="65"/>
      <c r="H175" s="65"/>
      <c r="I175" s="66"/>
      <c r="J175" s="67"/>
      <c r="K175" s="75"/>
      <c r="L175" s="157"/>
      <c r="M175" s="70"/>
      <c r="N175" s="1"/>
    </row>
    <row r="176" spans="1:14" s="19" customFormat="1" ht="15" customHeight="1" x14ac:dyDescent="0.25">
      <c r="B176" s="139" t="s">
        <v>198</v>
      </c>
      <c r="C176" s="140"/>
      <c r="D176" s="139"/>
      <c r="E176" s="141"/>
      <c r="F176" s="141"/>
      <c r="G176" s="141"/>
      <c r="H176" s="141"/>
      <c r="I176" s="142"/>
      <c r="J176" s="143"/>
      <c r="K176" s="144"/>
      <c r="L176" s="166"/>
      <c r="M176" s="145"/>
      <c r="N176" s="1"/>
    </row>
    <row r="177" spans="1:14" x14ac:dyDescent="0.25">
      <c r="A177" s="19">
        <v>145</v>
      </c>
      <c r="C177" t="s">
        <v>135</v>
      </c>
      <c r="D177" s="57" t="s">
        <v>307</v>
      </c>
      <c r="E177" s="58">
        <v>1</v>
      </c>
      <c r="F177" s="8" t="s">
        <v>223</v>
      </c>
      <c r="G177" s="8" t="s">
        <v>50</v>
      </c>
      <c r="H177" s="8" t="s">
        <v>300</v>
      </c>
      <c r="I177" s="10">
        <v>500</v>
      </c>
      <c r="J177" s="11">
        <v>500</v>
      </c>
      <c r="K177" s="61" t="str">
        <f>IF(L177="","",ABS((L177-$E177)*$J177))</f>
        <v/>
      </c>
      <c r="L177" s="147"/>
      <c r="M177" s="60" t="s">
        <v>297</v>
      </c>
      <c r="N177" s="2"/>
    </row>
    <row r="178" spans="1:14" ht="44.25" customHeight="1" x14ac:dyDescent="0.25">
      <c r="A178" s="19">
        <v>146</v>
      </c>
      <c r="C178" s="19" t="s">
        <v>16</v>
      </c>
      <c r="D178" s="73" t="s">
        <v>317</v>
      </c>
      <c r="E178" s="65"/>
      <c r="F178" s="65" t="s">
        <v>223</v>
      </c>
      <c r="G178" s="65" t="s">
        <v>50</v>
      </c>
      <c r="H178" s="65" t="s">
        <v>250</v>
      </c>
      <c r="I178" s="66">
        <v>500</v>
      </c>
      <c r="J178" s="67">
        <v>50</v>
      </c>
      <c r="K178" s="69" t="str">
        <f>IF(L178="","",ABS((L178-$E178)*$J178))</f>
        <v/>
      </c>
      <c r="L178" s="148"/>
      <c r="M178" s="70" t="s">
        <v>297</v>
      </c>
      <c r="N178" s="2"/>
    </row>
    <row r="179" spans="1:14" x14ac:dyDescent="0.25">
      <c r="A179" s="19">
        <v>147</v>
      </c>
      <c r="D179" s="57" t="s">
        <v>137</v>
      </c>
      <c r="E179" s="8" t="s">
        <v>50</v>
      </c>
      <c r="K179" s="59"/>
      <c r="L179" s="146"/>
      <c r="M179" s="60"/>
      <c r="N179" s="2"/>
    </row>
    <row r="180" spans="1:14" s="19" customFormat="1" x14ac:dyDescent="0.25">
      <c r="A180" s="19">
        <v>148</v>
      </c>
      <c r="D180" s="63" t="s">
        <v>301</v>
      </c>
      <c r="E180" s="65"/>
      <c r="F180" s="65" t="s">
        <v>223</v>
      </c>
      <c r="G180" s="65" t="s">
        <v>50</v>
      </c>
      <c r="H180" s="86" t="s">
        <v>257</v>
      </c>
      <c r="I180" s="87">
        <v>200</v>
      </c>
      <c r="J180" s="88">
        <v>20</v>
      </c>
      <c r="K180" s="69" t="str">
        <f>IF(L180="","",ABS((L180-$E180)*$J180))</f>
        <v/>
      </c>
      <c r="L180" s="148"/>
      <c r="M180" s="60" t="s">
        <v>297</v>
      </c>
      <c r="N180" s="1"/>
    </row>
    <row r="181" spans="1:14" x14ac:dyDescent="0.25">
      <c r="A181" s="19">
        <v>149</v>
      </c>
      <c r="C181" t="s">
        <v>40</v>
      </c>
      <c r="D181" s="57" t="s">
        <v>290</v>
      </c>
      <c r="E181" s="58">
        <v>8</v>
      </c>
      <c r="F181" s="8" t="s">
        <v>299</v>
      </c>
      <c r="G181" s="8" t="s">
        <v>50</v>
      </c>
      <c r="H181" s="8" t="s">
        <v>258</v>
      </c>
      <c r="I181" s="10">
        <v>100</v>
      </c>
      <c r="J181" s="11">
        <v>50</v>
      </c>
      <c r="K181" s="69" t="str">
        <f>IF(L181="","",ABS((L181-$E181)*$J181))</f>
        <v/>
      </c>
      <c r="L181" s="147"/>
      <c r="M181" s="60" t="s">
        <v>303</v>
      </c>
      <c r="N181" s="2"/>
    </row>
    <row r="182" spans="1:14" x14ac:dyDescent="0.25">
      <c r="A182" s="19">
        <v>150</v>
      </c>
      <c r="C182" t="s">
        <v>302</v>
      </c>
      <c r="D182" s="57" t="s">
        <v>227</v>
      </c>
      <c r="E182" s="58">
        <v>2</v>
      </c>
      <c r="F182" s="8" t="s">
        <v>306</v>
      </c>
      <c r="K182" s="59"/>
      <c r="L182" s="146"/>
      <c r="M182" s="60"/>
      <c r="N182" s="2"/>
    </row>
    <row r="183" spans="1:14" ht="30" customHeight="1" x14ac:dyDescent="0.25">
      <c r="A183" s="19">
        <v>151</v>
      </c>
      <c r="D183" s="85" t="s">
        <v>197</v>
      </c>
      <c r="E183" s="58">
        <v>3</v>
      </c>
      <c r="F183" s="8" t="s">
        <v>306</v>
      </c>
      <c r="K183" s="59"/>
      <c r="L183" s="146"/>
      <c r="M183" s="60"/>
      <c r="N183" s="2"/>
    </row>
    <row r="184" spans="1:14" x14ac:dyDescent="0.25">
      <c r="K184" s="59"/>
    </row>
    <row r="185" spans="1:14" x14ac:dyDescent="0.25">
      <c r="K185" s="59"/>
    </row>
    <row r="186" spans="1:14" x14ac:dyDescent="0.25">
      <c r="K186" s="59"/>
    </row>
    <row r="187" spans="1:14" x14ac:dyDescent="0.25">
      <c r="K187" s="59"/>
    </row>
    <row r="188" spans="1:14" x14ac:dyDescent="0.25">
      <c r="K188" s="59"/>
    </row>
    <row r="189" spans="1:14" x14ac:dyDescent="0.25">
      <c r="K189" s="59"/>
    </row>
  </sheetData>
  <sheetProtection algorithmName="SHA-512" hashValue="VNfrlr/1yyWWtLdlFJSBQEsnEeTYlxaCNAjdhmjeiqPaBV2sFJSwd0YWWRA8AUN7UBTSEMtCi8DVFMRLVjAlwA==" saltValue="G1zYYSu/BNxX8oED1OUERQ==" spinCount="100000" sheet="1" objects="1" scenarios="1"/>
  <mergeCells count="3">
    <mergeCell ref="D3:D5"/>
    <mergeCell ref="D1:D2"/>
    <mergeCell ref="A1:C2"/>
  </mergeCells>
  <phoneticPr fontId="1" type="noConversion"/>
  <dataValidations count="25">
    <dataValidation type="decimal" allowBlank="1" showInputMessage="1" showErrorMessage="1" errorTitle="Value outside permitted range" sqref="L12" xr:uid="{5A8DF878-3056-4281-A464-723821474C0C}">
      <formula1>10</formula1>
      <formula2>50</formula2>
    </dataValidation>
    <dataValidation type="whole" allowBlank="1" showInputMessage="1" showErrorMessage="1" errorTitle="Value outside permitted range" sqref="L16:L17 L19:L21 L27 L35 L37 L39 K49:K56 L54:L56 L49 L52 L59:L63 L70 L74 L78:L82 L99 L102 L117 L122 L127 L132 L134 L139:L140 L144 L146 L151 L155 L159 L168 L170 L163 L114 L23" xr:uid="{7F509A31-A98B-4319-BE73-EDB7172FB7E1}">
      <formula1>0</formula1>
      <formula2>1</formula2>
    </dataValidation>
    <dataValidation type="decimal" allowBlank="1" showInputMessage="1" showErrorMessage="1" errorTitle="Value outside permitted range" sqref="L13" xr:uid="{ED4F7CD1-09D8-4071-8B82-FE621E58CC57}">
      <formula1>0.5</formula1>
      <formula2>3</formula2>
    </dataValidation>
    <dataValidation type="decimal" allowBlank="1" showInputMessage="1" showErrorMessage="1" errorTitle="Value outside permitted range" sqref="L14" xr:uid="{29DBDD13-C32B-45EB-9B21-3FBBF64E8DCE}">
      <formula1>100</formula1>
      <formula2>500</formula2>
    </dataValidation>
    <dataValidation type="decimal" allowBlank="1" showInputMessage="1" showErrorMessage="1" errorTitle="Value outside permitted range" sqref="L15" xr:uid="{72441BBE-62D7-4A65-A2C9-43EB35585B0E}">
      <formula1>0.4</formula1>
      <formula2>1</formula2>
    </dataValidation>
    <dataValidation type="decimal" allowBlank="1" showInputMessage="1" showErrorMessage="1" errorTitle="Value outside permitted range" sqref="L26" xr:uid="{BE80617F-77F0-4D2C-8BD7-DC544AB4D032}">
      <formula1>0</formula1>
      <formula2>400</formula2>
    </dataValidation>
    <dataValidation type="decimal" allowBlank="1" showInputMessage="1" showErrorMessage="1" errorTitle="Value outside permitted range" sqref="L29" xr:uid="{5B69BB57-A749-4588-9885-A4C470458324}">
      <formula1>0.9</formula1>
      <formula2>1.3</formula2>
    </dataValidation>
    <dataValidation type="decimal" allowBlank="1" showInputMessage="1" showErrorMessage="1" errorTitle="Value outside permitted range" sqref="L30" xr:uid="{B950BD0A-494E-411E-9312-0BC527995E32}">
      <formula1>1.3</formula1>
      <formula2>1.9</formula2>
    </dataValidation>
    <dataValidation type="decimal" allowBlank="1" showInputMessage="1" showErrorMessage="1" errorTitle="Value outside permitted range" sqref="L31" xr:uid="{757C3D6E-B7F9-4BBA-98FB-9818F0315DD8}">
      <formula1>2</formula1>
      <formula2>3.5</formula2>
    </dataValidation>
    <dataValidation type="decimal" allowBlank="1" showInputMessage="1" showErrorMessage="1" errorTitle="Value outside permitted range" sqref="L32" xr:uid="{78073044-7F10-4A8A-8E6F-21069EA94561}">
      <formula1>1</formula1>
      <formula2>1.75</formula2>
    </dataValidation>
    <dataValidation type="whole" allowBlank="1" showInputMessage="1" showErrorMessage="1" errorTitle="Value outside permitted range" sqref="L36" xr:uid="{27EABFF8-C31F-4D41-8F9C-B1A3A3C787A2}">
      <formula1>0</formula1>
      <formula2>4</formula2>
    </dataValidation>
    <dataValidation type="whole" allowBlank="1" showInputMessage="1" showErrorMessage="1" errorTitle="Value outside permitted range" sqref="L40" xr:uid="{101D9EFA-1B6F-42CB-9776-5CA63A53B257}">
      <formula1>0</formula1>
      <formula2>7</formula2>
    </dataValidation>
    <dataValidation type="whole" allowBlank="1" showInputMessage="1" showErrorMessage="1" errorTitle="Value outside permitted range" sqref="L44" xr:uid="{A40797AA-1FB5-4BE4-992A-42C5A6FBD0B9}">
      <formula1>0</formula1>
      <formula2>11</formula2>
    </dataValidation>
    <dataValidation type="whole" allowBlank="1" showInputMessage="1" showErrorMessage="1" errorTitle="Value outside permitted range" sqref="L46 L172" xr:uid="{0833DF7D-A887-46B4-AE4F-495BFB5E144D}">
      <formula1>10</formula1>
      <formula2>20</formula2>
    </dataValidation>
    <dataValidation type="decimal" allowBlank="1" showInputMessage="1" showErrorMessage="1" errorTitle="Value outside permitted range" sqref="L65" xr:uid="{737F49EF-BE21-47EB-AFE9-91DD42452CFA}">
      <formula1>3</formula1>
      <formula2>17</formula2>
    </dataValidation>
    <dataValidation type="whole" allowBlank="1" showInputMessage="1" showErrorMessage="1" errorTitle="Value outside permitted range" sqref="L75:L76" xr:uid="{C9BE15C3-17E0-4B32-A82F-024F68DC860F}">
      <formula1>4</formula1>
      <formula2>8</formula2>
    </dataValidation>
    <dataValidation type="whole" allowBlank="1" showInputMessage="1" showErrorMessage="1" errorTitle="Value outside permitted range" sqref="L77 L85" xr:uid="{FC10C183-A112-44F7-9EB7-934966699AFD}">
      <formula1>0</formula1>
      <formula2>2</formula2>
    </dataValidation>
    <dataValidation type="decimal" allowBlank="1" showInputMessage="1" showErrorMessage="1" errorTitle="Value outside permitted range" sqref="L107" xr:uid="{FA4AEA25-6351-4685-B9F3-5A6DF4B8958F}">
      <formula1>100</formula1>
      <formula2>170</formula2>
    </dataValidation>
    <dataValidation type="decimal" allowBlank="1" showInputMessage="1" showErrorMessage="1" errorTitle="Value outside permitted range" sqref="L110" xr:uid="{E7E5DFF1-49A3-4347-AB65-3FC30722A7EE}">
      <formula1>140</formula1>
      <formula2>155</formula2>
    </dataValidation>
    <dataValidation type="decimal" allowBlank="1" showInputMessage="1" showErrorMessage="1" errorTitle="Value outside permitted range" sqref="L112" xr:uid="{D12F4216-87FE-460E-B038-1AA6C0CD18BA}">
      <formula1>50</formula1>
      <formula2>55</formula2>
    </dataValidation>
    <dataValidation type="whole" allowBlank="1" showInputMessage="1" showErrorMessage="1" errorTitle="Value outside permitted range" sqref="L135" xr:uid="{41CBDC99-4608-4E03-91BB-BC5468B138B2}">
      <formula1>2</formula1>
      <formula2>12</formula2>
    </dataValidation>
    <dataValidation type="whole" allowBlank="1" showInputMessage="1" showErrorMessage="1" errorTitle="Value outside permitted range" sqref="L141" xr:uid="{999BB648-C5F0-4CFF-9611-B5A8BE61A2C7}">
      <formula1>5700</formula1>
      <formula2>6700</formula2>
    </dataValidation>
    <dataValidation type="decimal" allowBlank="1" showInputMessage="1" showErrorMessage="1" errorTitle="Value outside permitted range" sqref="L178 L180" xr:uid="{9CE8671B-DE21-4BE8-BD65-29640696CD0E}">
      <formula1>0</formula1>
      <formula2>10</formula2>
    </dataValidation>
    <dataValidation type="decimal" allowBlank="1" showInputMessage="1" showErrorMessage="1" errorTitle="Value outside permitted range" sqref="L181" xr:uid="{591291E4-22CA-4FC1-A07C-4C11BEF34446}">
      <formula1>6</formula1>
      <formula2>8</formula2>
    </dataValidation>
    <dataValidation type="whole" allowBlank="1" showInputMessage="1" showErrorMessage="1" errorTitle="Value outside permitted range" sqref="L177" xr:uid="{747253A3-826F-4CA6-B0B2-99BF267246D5}">
      <formula1>1</formula1>
      <formula2>2</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tender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Klementová</dc:creator>
  <cp:lastModifiedBy>Václav Kafka</cp:lastModifiedBy>
  <dcterms:created xsi:type="dcterms:W3CDTF">2024-05-11T11:44:10Z</dcterms:created>
  <dcterms:modified xsi:type="dcterms:W3CDTF">2024-12-30T06:12:16Z</dcterms:modified>
</cp:coreProperties>
</file>