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.01 - KOMUNIKACE A ZPEV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'IO.01 - KOMUNIKACE A ZPEV...'!$C$124:$K$278</definedName>
    <definedName name="_xlnm.Print_Area" localSheetId="1">'IO.01 - KOMUNIKACE A ZPEV...'!$C$4:$J$76,'IO.01 - KOMUNIKACE A ZPEV...'!$C$112:$K$278</definedName>
    <definedName name="_xlnm.Print_Titles" localSheetId="1">'IO.01 - KOMUNIKACE A ZPEV...'!$124:$124</definedName>
    <definedName name="_xlnm.Print_Area" localSheetId="2">'Seznam figur'!$C$4:$G$53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121"/>
  <c r="J14"/>
  <c r="J12"/>
  <c r="J89"/>
  <c r="E7"/>
  <c r="E115"/>
  <c i="1" r="L90"/>
  <c r="AM90"/>
  <c r="AM89"/>
  <c r="L89"/>
  <c r="AM87"/>
  <c r="L87"/>
  <c r="L85"/>
  <c r="L84"/>
  <c i="2" r="BK253"/>
  <c r="BK176"/>
  <c r="BK247"/>
  <c r="BK195"/>
  <c r="J217"/>
  <c r="J184"/>
  <c r="BK210"/>
  <c r="J234"/>
  <c r="BK263"/>
  <c r="BK197"/>
  <c r="J249"/>
  <c r="J199"/>
  <c r="BK270"/>
  <c r="J245"/>
  <c r="J160"/>
  <c r="BK264"/>
  <c r="J210"/>
  <c r="J150"/>
  <c r="J213"/>
  <c r="J148"/>
  <c r="J197"/>
  <c r="J268"/>
  <c r="BK182"/>
  <c r="J154"/>
  <c r="J237"/>
  <c r="BK152"/>
  <c r="BK234"/>
  <c r="BK277"/>
  <c r="BK257"/>
  <c r="BK203"/>
  <c r="J141"/>
  <c r="J272"/>
  <c r="BK220"/>
  <c r="J152"/>
  <c r="J230"/>
  <c r="J167"/>
  <c r="J191"/>
  <c r="J270"/>
  <c r="BK191"/>
  <c r="BK213"/>
  <c r="J136"/>
  <c r="BK230"/>
  <c r="BK150"/>
  <c r="J240"/>
  <c r="BK274"/>
  <c r="BK224"/>
  <c r="BK128"/>
  <c r="BK268"/>
  <c r="BK199"/>
  <c r="BK258"/>
  <c r="J224"/>
  <c r="BK160"/>
  <c r="J128"/>
  <c r="J176"/>
  <c r="BK249"/>
  <c r="J132"/>
  <c r="BK184"/>
  <c r="J247"/>
  <c r="J251"/>
  <c r="BK154"/>
  <c r="J259"/>
  <c r="J146"/>
  <c r="BK255"/>
  <c r="J205"/>
  <c r="BK132"/>
  <c r="BK240"/>
  <c r="BK186"/>
  <c r="J130"/>
  <c r="BK144"/>
  <c r="J257"/>
  <c r="BK167"/>
  <c r="BK205"/>
  <c r="J264"/>
  <c r="J182"/>
  <c r="BK242"/>
  <c r="BK146"/>
  <c r="J274"/>
  <c r="J253"/>
  <c r="J169"/>
  <c r="BK259"/>
  <c r="BK201"/>
  <c r="J262"/>
  <c r="BK208"/>
  <c r="BK143"/>
  <c r="J203"/>
  <c r="BK136"/>
  <c r="BK226"/>
  <c r="BK130"/>
  <c r="J144"/>
  <c r="J226"/>
  <c r="J255"/>
  <c r="J208"/>
  <c r="J277"/>
  <c r="BK251"/>
  <c r="BK148"/>
  <c r="BK262"/>
  <c r="J195"/>
  <c r="J242"/>
  <c r="J201"/>
  <c r="BK141"/>
  <c r="J186"/>
  <c r="J258"/>
  <c r="BK169"/>
  <c r="BK237"/>
  <c r="BK272"/>
  <c r="J220"/>
  <c r="BK245"/>
  <c i="1" r="AS94"/>
  <c i="2" r="J263"/>
  <c r="BK217"/>
  <c r="J143"/>
  <c l="1" r="BK127"/>
  <c r="P185"/>
  <c r="P252"/>
  <c r="T127"/>
  <c r="BK229"/>
  <c r="J229"/>
  <c r="J100"/>
  <c r="T261"/>
  <c r="T185"/>
  <c r="BK261"/>
  <c r="J261"/>
  <c r="J102"/>
  <c r="T267"/>
  <c r="T266"/>
  <c r="BK185"/>
  <c r="J185"/>
  <c r="J99"/>
  <c r="T229"/>
  <c r="R261"/>
  <c r="R267"/>
  <c r="R266"/>
  <c r="R185"/>
  <c r="BK252"/>
  <c r="J252"/>
  <c r="J101"/>
  <c r="P261"/>
  <c r="P127"/>
  <c r="P126"/>
  <c r="P125"/>
  <c i="1" r="AU95"/>
  <c i="2" r="R229"/>
  <c r="T252"/>
  <c r="P267"/>
  <c r="P266"/>
  <c r="R127"/>
  <c r="R126"/>
  <c r="R125"/>
  <c r="P229"/>
  <c r="R252"/>
  <c r="BK267"/>
  <c r="BK266"/>
  <c r="J266"/>
  <c r="J103"/>
  <c r="BK276"/>
  <c r="J276"/>
  <c r="J105"/>
  <c r="BE197"/>
  <c r="BE249"/>
  <c r="BE255"/>
  <c r="BE264"/>
  <c r="BE268"/>
  <c r="BE272"/>
  <c r="BE274"/>
  <c r="BE277"/>
  <c r="F91"/>
  <c r="J119"/>
  <c r="BE136"/>
  <c r="BE143"/>
  <c r="BE184"/>
  <c r="BE201"/>
  <c r="BE224"/>
  <c r="BE253"/>
  <c r="BE259"/>
  <c r="J121"/>
  <c r="BE146"/>
  <c r="BE203"/>
  <c r="BE208"/>
  <c r="BE213"/>
  <c r="BE262"/>
  <c r="F92"/>
  <c r="BE128"/>
  <c r="BE130"/>
  <c r="BE150"/>
  <c r="BE167"/>
  <c r="BE217"/>
  <c r="BE247"/>
  <c r="E85"/>
  <c r="BE141"/>
  <c r="BE152"/>
  <c r="BE154"/>
  <c r="BE160"/>
  <c r="BE176"/>
  <c r="BE195"/>
  <c r="BE199"/>
  <c r="BE220"/>
  <c r="BE237"/>
  <c r="J122"/>
  <c r="BE148"/>
  <c r="BE205"/>
  <c r="BE210"/>
  <c r="BE230"/>
  <c r="BE234"/>
  <c r="BE240"/>
  <c r="BE132"/>
  <c r="BE144"/>
  <c r="BE169"/>
  <c r="BE182"/>
  <c r="BE226"/>
  <c r="BE245"/>
  <c r="BE257"/>
  <c r="BE270"/>
  <c r="BE186"/>
  <c r="BE191"/>
  <c r="BE242"/>
  <c r="BE251"/>
  <c r="BE258"/>
  <c r="BE263"/>
  <c i="1" r="AU94"/>
  <c i="2" r="F34"/>
  <c i="1" r="BA95"/>
  <c r="BA94"/>
  <c r="W30"/>
  <c i="2" r="F35"/>
  <c i="1" r="BB95"/>
  <c r="BB94"/>
  <c r="W31"/>
  <c i="2" r="F37"/>
  <c i="1" r="BD95"/>
  <c r="BD94"/>
  <c r="W33"/>
  <c i="2" r="J34"/>
  <c i="1" r="AW95"/>
  <c i="2" r="F36"/>
  <c i="1" r="BC95"/>
  <c r="BC94"/>
  <c r="W32"/>
  <c i="2" l="1" r="T126"/>
  <c r="T125"/>
  <c r="BK126"/>
  <c r="BK125"/>
  <c r="J125"/>
  <c r="J127"/>
  <c r="J98"/>
  <c r="J267"/>
  <c r="J104"/>
  <c i="1" r="AY94"/>
  <c i="2" r="J33"/>
  <c i="1" r="AV95"/>
  <c r="AT95"/>
  <c i="2" r="J30"/>
  <c i="1" r="AG95"/>
  <c r="AG94"/>
  <c r="AK26"/>
  <c r="AW94"/>
  <c r="AK30"/>
  <c i="2" r="F33"/>
  <c i="1" r="AZ95"/>
  <c r="AZ94"/>
  <c r="AV94"/>
  <c r="AK29"/>
  <c r="AX94"/>
  <c i="2" l="1" r="J126"/>
  <c r="J97"/>
  <c r="J96"/>
  <c i="1" r="AK35"/>
  <c i="2" r="J39"/>
  <c i="1" r="AN9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<sst xmlns="http://schemas.openxmlformats.org/spreadsheetml/2006/main">
  <si>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</si>
  <si>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</si>
  <si>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</si>
  <si>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</si>
  <si>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</si>
  <si>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{8d6c83c5-0401-42d9-9d2a-4f20aab5b25f}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</si>
  <si>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</si>
  <si>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</si>
  <si>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</si>
  <si>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</si>
  <si>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</si>
  <si>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</si>
  <si>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</si>
  <si>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</si>
  <si>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MV_2022_07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</si>
  <si>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</si>
  <si>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</si>
  <si>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VELTRUSY - CHODNÍK U STADIONU</t>
  </si>
  <si>
    <t>KSO:</t>
  </si>
  <si>
    <t>CC-CZ:</t>
  </si>
  <si>
    <t>Místo:</t>
  </si>
  <si>
    <t xml:space="preserve"> </t>
  </si>
  <si>
    <t>Datum:</t>
  </si>
  <si>
    <t>29. 8. 2022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</si>
  <si>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</si>
  <si>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</si>
  <si>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</si>
  <si>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</si>
  <si>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</si>
  <si>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</si>
  <si>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</si>
  <si>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</si>
  <si>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</si>
  <si>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</si>
  <si>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</si>
  <si>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</si>
  <si>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</si>
  <si>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</si>
  <si>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</si>
  <si>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</si>
  <si>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</si>
  <si>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</si>
  <si>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</si>
  <si>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</si>
  <si>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</si>
  <si>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</si>
  <si>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</si>
  <si>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</si>
  <si>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</si>
  <si>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</si>
  <si>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</si>
  <si>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</si>
  <si>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</si>
  <si>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</si>
  <si>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</si>
  <si>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</si>
  <si>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</si>
  <si>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</si>
  <si>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</si>
  <si>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</si>
  <si>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</si>
  <si>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</si>
  <si>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</si>
  <si>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</si>
  <si>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</si>
  <si>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</si>
  <si>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</si>
  <si>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</si>
  <si>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</si>
  <si>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</si>
  <si>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</si>
  <si>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</si>
  <si>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</si>
  <si>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</si>
  <si>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</si>
  <si>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</si>
  <si>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</si>
  <si>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</si>
  <si>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IO.01</t>
  </si>
  <si>
    <t>KOMUNIKACE A ZPEVNĚNÉ PLOCH</t>
  </si>
  <si>
    <t>STA</t>
  </si>
  <si>
    <t>1</t>
  </si>
  <si>
    <t>{cb56902a-4943-4455-8b47-00f1299ce059}</t>
  </si>
  <si>
    <t>2</t>
  </si>
  <si>
    <t>KC_1</t>
  </si>
  <si>
    <t xml:space="preserve">Konstrukce chodníku </t>
  </si>
  <si>
    <t>m2</t>
  </si>
  <si>
    <t>498</t>
  </si>
  <si>
    <t>3</t>
  </si>
  <si>
    <t>KC_1_1</t>
  </si>
  <si>
    <t xml:space="preserve">Konstrukce chodníku - pruh šířky 20cm z průsakové dlažby </t>
  </si>
  <si>
    <t>42</t>
  </si>
  <si>
    <t>KRYCÍ LIST SOUPISU PRACÍ</t>
  </si>
  <si>
    <t>KC_2</t>
  </si>
  <si>
    <t>Konstrukce vjezdu</t>
  </si>
  <si>
    <t>63</t>
  </si>
  <si>
    <t>KC_1_2</t>
  </si>
  <si>
    <t>Konstrukce varovného pásu</t>
  </si>
  <si>
    <t>10</t>
  </si>
  <si>
    <t>KC_2_1</t>
  </si>
  <si>
    <t>Konstrukce "zesíleného" varovného pásu</t>
  </si>
  <si>
    <t>18</t>
  </si>
  <si>
    <t>KC_3</t>
  </si>
  <si>
    <t>Konstrukce opravy komunikace po osazení obruby</t>
  </si>
  <si>
    <t>8</t>
  </si>
  <si>
    <t>Objekt:</t>
  </si>
  <si>
    <t>IO.01 - KOMUNIKACE A ZPEVNĚNÉ PLOCH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</si>
  <si>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</si>
  <si>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</si>
  <si>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</si>
  <si>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</si>
  <si>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</si>
  <si>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</si>
  <si>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</si>
  <si>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</si>
  <si>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</si>
  <si>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</si>
  <si>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</si>
  <si>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</si>
  <si>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</si>
  <si>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</si>
  <si>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</si>
  <si>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</si>
  <si>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</si>
  <si>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</si>
  <si>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</si>
  <si>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</si>
  <si>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</si>
  <si>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</si>
  <si>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</si>
  <si>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</si>
  <si>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</si>
  <si>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</si>
  <si>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</si>
  <si>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</si>
  <si>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</si>
  <si>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</si>
  <si>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</si>
  <si>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</si>
  <si>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113106187</t>
  </si>
  <si>
    <t>Rozebrání dlažeb vozovek ze zámkové dlažby s ložem z kameniva strojně pl do 50 m2</t>
  </si>
  <si>
    <t>CS ÚRS 2022 02</t>
  </si>
  <si>
    <t>4</t>
  </si>
  <si>
    <t>395635552</t>
  </si>
  <si>
    <t>VV</t>
  </si>
  <si>
    <t>"Vybourání stávající dláždého vjezdu" 36</t>
  </si>
  <si>
    <t>113107323</t>
  </si>
  <si>
    <t>Odstranění podkladu z kameniva drceného tl přes 200 do 300 mm strojně pl do 50 m2</t>
  </si>
  <si>
    <t>-987943915</t>
  </si>
  <si>
    <t>"Vybourání stávající asfaltové komunikace" 6</t>
  </si>
  <si>
    <t>113107331</t>
  </si>
  <si>
    <t>Odstranění podkladu z betonu prostého tl přes 100 do 150 mm strojně pl do 50 m2</t>
  </si>
  <si>
    <t>1910523416</t>
  </si>
  <si>
    <t>Součet</t>
  </si>
  <si>
    <t>113107322</t>
  </si>
  <si>
    <t>Odstranění podkladu z kameniva drceného tl přes 100 do 200 mm strojně pl do 50 m2</t>
  </si>
  <si>
    <t>1065657323</t>
  </si>
  <si>
    <t>"Vybourání stávajících štěrkových povrchů" 34</t>
  </si>
  <si>
    <t>5</t>
  </si>
  <si>
    <t>113107343</t>
  </si>
  <si>
    <t>Odstranění podkladu živičného tl přes 100 do 150 mm strojně pl do 50 m2</t>
  </si>
  <si>
    <t>58063167</t>
  </si>
  <si>
    <t>6</t>
  </si>
  <si>
    <t>113201112</t>
  </si>
  <si>
    <t>Vytrhání obrub silničních ležatých</t>
  </si>
  <si>
    <t>m</t>
  </si>
  <si>
    <t>653710022</t>
  </si>
  <si>
    <t>7</t>
  </si>
  <si>
    <t>121151113</t>
  </si>
  <si>
    <t>Sejmutí ornice plochy do 500 m2 tl vrstvy do 200 mm strojně</t>
  </si>
  <si>
    <t>-586911504</t>
  </si>
  <si>
    <t>561,0*0,1</t>
  </si>
  <si>
    <t>122252113</t>
  </si>
  <si>
    <t>Vykopávky v zemnících na suchu pro silnice a dálnice v hornině třídy těžitelnosti I objem do 100 m3 strojně</t>
  </si>
  <si>
    <t>m3</t>
  </si>
  <si>
    <t>-1173402186</t>
  </si>
  <si>
    <t>"Výměna části špatného podloží" 5</t>
  </si>
  <si>
    <t>9</t>
  </si>
  <si>
    <t>122252203</t>
  </si>
  <si>
    <t>Odkopávky a prokopávky nezapažené pro silnice a dálnice v hornině třídy těžitelnosti I objem do 100 m3 strojně</t>
  </si>
  <si>
    <t>-2120281202</t>
  </si>
  <si>
    <t>"Výkop na úroveň zemní pláně zpevněných ploch" 90,0</t>
  </si>
  <si>
    <t>122252204</t>
  </si>
  <si>
    <t>Odkopávky a prokopávky nezapažené pro silnice a dálnice v hornině třídy těžitelnosti I objem do 500 m3 strojně</t>
  </si>
  <si>
    <t>-1451012611</t>
  </si>
  <si>
    <t>"ZLEPŠENÍ PODLOŽÍ POD ZPEVNĚNÉ PLOCHY" 631,0*0,25</t>
  </si>
  <si>
    <t>11</t>
  </si>
  <si>
    <t>162251102</t>
  </si>
  <si>
    <t>Vodorovné přemístění přes 20 do 50 m výkopku/sypaniny z horniny třídy těžitelnosti I skupiny 1 až 3</t>
  </si>
  <si>
    <t>-1222855803</t>
  </si>
  <si>
    <t>"ornice na mezideponii a z mezideponie" 2*13,0*0,15</t>
  </si>
  <si>
    <t>12</t>
  </si>
  <si>
    <t>162751117</t>
  </si>
  <si>
    <t>Vodorovné přemístění přes 9 000 do 10000 m výkopku/sypaniny z horniny třídy těžitelnosti I skupiny 1 až 3</t>
  </si>
  <si>
    <t>-207801162</t>
  </si>
  <si>
    <t>"odvoz ornice" 561,0*0,1-13,0*0,15</t>
  </si>
  <si>
    <t>13</t>
  </si>
  <si>
    <t>162751119</t>
  </si>
  <si>
    <t>Příplatek k vodorovnému přemístění výkopku/sypaniny z horniny třídy těžitelnosti I skupiny 1 až 3 ZKD 1000 m přes 10000 m</t>
  </si>
  <si>
    <t>-1061601934</t>
  </si>
  <si>
    <t>306,9*9 'Přepočtené koeficientem množství</t>
  </si>
  <si>
    <t>14</t>
  </si>
  <si>
    <t>182311123</t>
  </si>
  <si>
    <t>Rozprostření ornice ve svahu přes 1:5 tl vrstvy do 200 mm ručně</t>
  </si>
  <si>
    <t>21271471</t>
  </si>
  <si>
    <t>"ORNICE" 13,0</t>
  </si>
  <si>
    <t>171201231</t>
  </si>
  <si>
    <t>Poplatek za uložení zeminy a kamení na recyklační skládce (skládkovné) kód odpadu 17 05 04</t>
  </si>
  <si>
    <t>t</t>
  </si>
  <si>
    <t>-1654911746</t>
  </si>
  <si>
    <t>Mezisoučet</t>
  </si>
  <si>
    <t>306,9*1,9</t>
  </si>
  <si>
    <t>16</t>
  </si>
  <si>
    <t>171251201</t>
  </si>
  <si>
    <t>Uložení sypaniny na skládky nebo meziskládky</t>
  </si>
  <si>
    <t>-726716889</t>
  </si>
  <si>
    <t>17</t>
  </si>
  <si>
    <t>181951111</t>
  </si>
  <si>
    <t>Úprava pláně v hornině třídy těžitelnosti I skupiny 1 až 3 bez zhutnění strojně</t>
  </si>
  <si>
    <t>-112103011</t>
  </si>
  <si>
    <t>KC_1+KC_1_1+KC_1_2+KC_2+KC_2_1+KC_3</t>
  </si>
  <si>
    <t>R18320599</t>
  </si>
  <si>
    <t>Založení trávníku ručním výsevem</t>
  </si>
  <si>
    <t>R-položka</t>
  </si>
  <si>
    <t>-1815582279</t>
  </si>
  <si>
    <t>Komunikace pozemní</t>
  </si>
  <si>
    <t>19</t>
  </si>
  <si>
    <t>564861011</t>
  </si>
  <si>
    <t>Podklad ze štěrkodrtě ŠD plochy do 100 m2 tl 200 mm</t>
  </si>
  <si>
    <t>-1977663673</t>
  </si>
  <si>
    <t>20</t>
  </si>
  <si>
    <t>564871011</t>
  </si>
  <si>
    <t>Podklad ze štěrkodrtě ŠD plochy do 100 m2 tl 250 mm</t>
  </si>
  <si>
    <t>-491302642</t>
  </si>
  <si>
    <t>564861111</t>
  </si>
  <si>
    <t>Podklad ze štěrkodrtě ŠD plochy přes 100 m2 tl 200 mm</t>
  </si>
  <si>
    <t>-1310011595</t>
  </si>
  <si>
    <t>22</t>
  </si>
  <si>
    <t>564871111</t>
  </si>
  <si>
    <t>Podklad ze štěrkodrtě ŠD plochy přes 100 m2 tl 250 mm</t>
  </si>
  <si>
    <t>-1302169326</t>
  </si>
  <si>
    <t>"ZLEPŠENÍ PODLOŽÍ POD ZPEVNĚNÉ PLOCHY" 631</t>
  </si>
  <si>
    <t>23</t>
  </si>
  <si>
    <t>567134111</t>
  </si>
  <si>
    <t>Podklad ze směsi stmelené cementem SC C 20/25 (PB I) tl 200 mm</t>
  </si>
  <si>
    <t>-1848842849</t>
  </si>
  <si>
    <t>24</t>
  </si>
  <si>
    <t>578143113</t>
  </si>
  <si>
    <t>Litý asfalt MA 11 (LAS) tl 40 mm š do 3 m z nemodifikovaného asfaltu</t>
  </si>
  <si>
    <t>990379507</t>
  </si>
  <si>
    <t>2*KC_3</t>
  </si>
  <si>
    <t>25</t>
  </si>
  <si>
    <t>596211110</t>
  </si>
  <si>
    <t>Kladení zámkové dlažby komunikací pro pěší ručně tl 60 mm skupiny A pl do 50 m2</t>
  </si>
  <si>
    <t>-619554994</t>
  </si>
  <si>
    <t>26</t>
  </si>
  <si>
    <t>M</t>
  </si>
  <si>
    <t>59245006</t>
  </si>
  <si>
    <t>dlažba tvar obdélník betonová pro nevidomé 200x100x60mm barevná</t>
  </si>
  <si>
    <t>2045967571</t>
  </si>
  <si>
    <t>10*1,02 'Přepočtené koeficientem množství</t>
  </si>
  <si>
    <t>27</t>
  </si>
  <si>
    <t>596211255</t>
  </si>
  <si>
    <t>Kladení zámkové dlažby komunikací pro pěší strojně tl 60 mm pl přes 300 m2</t>
  </si>
  <si>
    <t>1172585197</t>
  </si>
  <si>
    <t>28</t>
  </si>
  <si>
    <t>59245018</t>
  </si>
  <si>
    <t>dlažba tvar obdélník betonová 200x100x60mm přírodní</t>
  </si>
  <si>
    <t>-490069056</t>
  </si>
  <si>
    <t>498*1,02 'Přepočtené koeficientem množství</t>
  </si>
  <si>
    <t>29</t>
  </si>
  <si>
    <t>596212210</t>
  </si>
  <si>
    <t>Kladení zámkové dlažby pozemních komunikací ručně tl 80 mm skupiny A pl do 50 m2</t>
  </si>
  <si>
    <t>2140796161</t>
  </si>
  <si>
    <t>30</t>
  </si>
  <si>
    <t>59245226</t>
  </si>
  <si>
    <t>dlažba tvar obdélník betonová pro nevidomé 200x100x80mm barevná</t>
  </si>
  <si>
    <t>536614111</t>
  </si>
  <si>
    <t>18*1,03 'Přepočtené koeficientem množství</t>
  </si>
  <si>
    <t>31</t>
  </si>
  <si>
    <t>59245030</t>
  </si>
  <si>
    <t>dlažba tvar čtverec betonová 200x200x80mm přírodní</t>
  </si>
  <si>
    <t>-519879309</t>
  </si>
  <si>
    <t>P</t>
  </si>
  <si>
    <t>Poznámka k položce:_x000d_
DLAŽBA 200/200/80, BARVA PŘÍRODNÍ, PRŮSAKOVÁ DLAŽBA</t>
  </si>
  <si>
    <t>42*1,03 'Přepočtené koeficientem množství</t>
  </si>
  <si>
    <t>32</t>
  </si>
  <si>
    <t>596212211</t>
  </si>
  <si>
    <t>Kladení zámkové dlažby pozemních komunikací ručně tl 80 mm skupiny A pl přes 50 do 100 m2</t>
  </si>
  <si>
    <t>92461186</t>
  </si>
  <si>
    <t>33</t>
  </si>
  <si>
    <t>59245020</t>
  </si>
  <si>
    <t>dlažba tvar obdélník betonová 200x100x80mm přírodní</t>
  </si>
  <si>
    <t>-1013800417</t>
  </si>
  <si>
    <t>63*1,03 'Přepočtené koeficientem množství</t>
  </si>
  <si>
    <t>Ostatní konstrukce a práce, bourání</t>
  </si>
  <si>
    <t>34</t>
  </si>
  <si>
    <t>916131213</t>
  </si>
  <si>
    <t>Osazení silničního obrubníku betonového stojatého s boční opěrou do lože z betonu prostého</t>
  </si>
  <si>
    <t>1705338917</t>
  </si>
  <si>
    <t>"ABO 2-15" 9</t>
  </si>
  <si>
    <t>"ABO 4-15" 20</t>
  </si>
  <si>
    <t>35</t>
  </si>
  <si>
    <t>59217029</t>
  </si>
  <si>
    <t>obrubník betonový silniční nájezdový 1000x150x150mm</t>
  </si>
  <si>
    <t>-77725323</t>
  </si>
  <si>
    <t>20*1,02 'Přepočtené koeficientem množství</t>
  </si>
  <si>
    <t>36</t>
  </si>
  <si>
    <t>59217023</t>
  </si>
  <si>
    <t>obrubník betonový chodníkový 1000x150x250mm</t>
  </si>
  <si>
    <t>-1240028157</t>
  </si>
  <si>
    <t>9*1,02 'Přepočtené koeficientem množství</t>
  </si>
  <si>
    <t>37</t>
  </si>
  <si>
    <t>916231213</t>
  </si>
  <si>
    <t>Osazení chodníkového obrubníku betonového stojatého s boční opěrou do lože z betonu prostého</t>
  </si>
  <si>
    <t>-459706968</t>
  </si>
  <si>
    <t>"ABO 19-10" 36</t>
  </si>
  <si>
    <t>38</t>
  </si>
  <si>
    <t>59217016</t>
  </si>
  <si>
    <t>obrubník betonový chodníkový 1000x80x250mm</t>
  </si>
  <si>
    <t>1275928735</t>
  </si>
  <si>
    <t>36*1,02 'Přepočtené koeficientem množství</t>
  </si>
  <si>
    <t>39</t>
  </si>
  <si>
    <t>916331112</t>
  </si>
  <si>
    <t>Osazení zahradního obrubníku betonového do lože z betonu s boční opěrou</t>
  </si>
  <si>
    <t>373318001</t>
  </si>
  <si>
    <t>"ABO 17-10" 20</t>
  </si>
  <si>
    <t>40</t>
  </si>
  <si>
    <t>59217011</t>
  </si>
  <si>
    <t>obrubník betonový zahradní 500x50x200mm</t>
  </si>
  <si>
    <t>933658434</t>
  </si>
  <si>
    <t>41</t>
  </si>
  <si>
    <t>919721221</t>
  </si>
  <si>
    <t>Geomříž pro vyztužení asfaltového povrchu ze skelných vláken</t>
  </si>
  <si>
    <t>-1740804650</t>
  </si>
  <si>
    <t>979024443</t>
  </si>
  <si>
    <t>Očištění vybouraných obrubníků a krajníků silničních</t>
  </si>
  <si>
    <t>1875159103</t>
  </si>
  <si>
    <t>997</t>
  </si>
  <si>
    <t>Přesun sutě</t>
  </si>
  <si>
    <t>43</t>
  </si>
  <si>
    <t>997013861</t>
  </si>
  <si>
    <t>Poplatek za uložení stavebního odpadu na recyklační skládce (skládkovné) z prostého betonu kód odpadu 17 01 01</t>
  </si>
  <si>
    <t>-123774381</t>
  </si>
  <si>
    <t>13,65+10,62+8,12</t>
  </si>
  <si>
    <t>44</t>
  </si>
  <si>
    <t>997013873</t>
  </si>
  <si>
    <t>Poplatek za uložení stavebního odpadu na recyklační skládce (skládkovné) zeminy a kamení zatříděného do Katalogu odpadů pod kódem 17 05 04</t>
  </si>
  <si>
    <t>-1794198641</t>
  </si>
  <si>
    <t>22,04+2,64</t>
  </si>
  <si>
    <t>45</t>
  </si>
  <si>
    <t>997013875</t>
  </si>
  <si>
    <t>Poplatek za uložení stavebního odpadu na recyklační skládce (skládkovné) asfaltového bez obsahu dehtu zatříděného do Katalogu odpadů pod kódem 17 03 02</t>
  </si>
  <si>
    <t>1310685250</t>
  </si>
  <si>
    <t>46</t>
  </si>
  <si>
    <t>997221551</t>
  </si>
  <si>
    <t>Vodorovná doprava suti ze sypkých materiálů do 1 km</t>
  </si>
  <si>
    <t>1783648087</t>
  </si>
  <si>
    <t>47</t>
  </si>
  <si>
    <t>997221559</t>
  </si>
  <si>
    <t>Příplatek ZKD 1 km u vodorovné dopravy suti ze sypkých materiálů</t>
  </si>
  <si>
    <t>-996444062</t>
  </si>
  <si>
    <t>58,966*19 'Přepočtené koeficientem množství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</si>
  <si>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</si>
  <si>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</si>
  <si>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</si>
  <si>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</si>
  <si>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</si>
  <si>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-1959534520</t>
  </si>
  <si>
    <t>49</t>
  </si>
  <si>
    <t>998225194</t>
  </si>
  <si>
    <t>Příplatek k přesunu hmot pro pozemní komunikace s krytem z kamene, živičným, betonovým do 5000 m</t>
  </si>
  <si>
    <t>894190762</t>
  </si>
  <si>
    <t>50</t>
  </si>
  <si>
    <t>998225195</t>
  </si>
  <si>
    <t>Příplatek k přesunu hmot pro pozemní komunikace s krytem z kamene, živičným, betonovým ZKD 5000 m</t>
  </si>
  <si>
    <t>-130213072</t>
  </si>
  <si>
    <t>162,358*3 'Přepočtené koeficientem množství</t>
  </si>
  <si>
    <t>VRN</t>
  </si>
  <si>
    <t>Vedlejší rozpočtové náklady</t>
  </si>
  <si>
    <t>VRN1</t>
  </si>
  <si>
    <t>Průzkumné, geodetické a projektové práce</t>
  </si>
  <si>
    <t>51</t>
  </si>
  <si>
    <t>013254000</t>
  </si>
  <si>
    <t>Dokumentace skutečného provedení stavby</t>
  </si>
  <si>
    <t>…</t>
  </si>
  <si>
    <t>1024</t>
  </si>
  <si>
    <t>1413964259</t>
  </si>
  <si>
    <t>Poznámka k položce:_x000d_
Dokumentace skutečného provedení stavby včetně geodetického zaměření skutečného provedení</t>
  </si>
  <si>
    <t>52</t>
  </si>
  <si>
    <t>R01000109</t>
  </si>
  <si>
    <t>Vytyčení stávajících inženýrských sítí</t>
  </si>
  <si>
    <t>700121015</t>
  </si>
  <si>
    <t>Poznámka k položce:_x000d_
Zajištění vytyčení stávající inženýrských sítí v prostoru stavby</t>
  </si>
  <si>
    <t>53</t>
  </si>
  <si>
    <t>011103000</t>
  </si>
  <si>
    <t>Geologický průzkum bez rozlišení</t>
  </si>
  <si>
    <t>1738633437</t>
  </si>
  <si>
    <t>Poznámka k položce:_x000d_
Přítomnost geotechnika na stavbě. Při provádění zemních prací se požaduje každodenní přítomnost geotechnika.</t>
  </si>
  <si>
    <t>54</t>
  </si>
  <si>
    <t>R014</t>
  </si>
  <si>
    <t>Zařízení staveniště</t>
  </si>
  <si>
    <t>kpl</t>
  </si>
  <si>
    <t>-1638623315</t>
  </si>
  <si>
    <t>Poznámka k položce:_x000d_
Zřízení a provozování zařízení staveniště během výstavby. Po dokončení stavby bude zařízení staveniště odstraněno a prostor pro zařízení staveniště bude uveden do původního stavu</t>
  </si>
  <si>
    <t>VRN4</t>
  </si>
  <si>
    <t>Inženýrská činnost</t>
  </si>
  <si>
    <t>55</t>
  </si>
  <si>
    <t>043002000</t>
  </si>
  <si>
    <t>Zkoušky a ostatní měření</t>
  </si>
  <si>
    <t>-1699649795</t>
  </si>
  <si>
    <t>Poznámka k položce:_x000d_
Provedení hutnících zkoušek v rozsahu dle TZ a dle platných ČSN nebo dle TZ, podle toho, co je přísnější - předpokládá se provedení 2 zkoušek na plání a pak na každé nestmelené vrstvě</t>
  </si>
  <si>
    <t>SEZNAM FIGUR</t>
  </si>
  <si>
    <t>Výměra</t>
  </si>
  <si>
    <t xml:space="preserve"> IO.01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</si>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</sst>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MV_2022_07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VELTRUSY - CHODNÍK U STADIONU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29. 8. 2022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'IO.01 - KOMUNIKACE A ZPEV...'!J30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'IO.01 - KOMUNIKACE A ZPEV...'!P125</f>
        <v>0</v>
      </c>
      <c r="AV95" s="128">
        <f>'IO.01 - KOMUNIKACE A ZPEV...'!J33</f>
        <v>0</v>
      </c>
      <c r="AW95" s="128">
        <f>'IO.01 - KOMUNIKACE A ZPEV...'!J34</f>
        <v>0</v>
      </c>
      <c r="AX95" s="128">
        <f>'IO.01 - KOMUNIKACE A ZPEV...'!J35</f>
        <v>0</v>
      </c>
      <c r="AY95" s="128">
        <f>'IO.01 - KOMUNIKACE A ZPEV...'!J36</f>
        <v>0</v>
      </c>
      <c r="AZ95" s="128">
        <f>'IO.01 - KOMUNIKACE A ZPEV...'!F33</f>
        <v>0</v>
      </c>
      <c r="BA95" s="128">
        <f>'IO.01 - KOMUNIKACE A ZPEV...'!F34</f>
        <v>0</v>
      </c>
      <c r="BB95" s="128">
        <f>'IO.01 - KOMUNIKACE A ZPEV...'!F35</f>
        <v>0</v>
      </c>
      <c r="BC95" s="128">
        <f>'IO.01 - KOMUNIKACE A ZPEV...'!F36</f>
        <v>0</v>
      </c>
      <c r="BD95" s="130">
        <f>'IO.01 - KOMUNIKACE A ZPEV...'!F37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9KZwqCttSHvB8ay+cQZI6fPK/kGfXFAfTsyH146X9yA5xGUDnV86K/F7aMnQTrjhGhF6Pac3weg69v3gZYBw3Q==" hashValue="pCC/vHKGEKLW2FChAKJXF0vOHfdCY3f+Kc6fcMzs4tnFI4l4UQZVO+TLD47VIU8WQJaB5Bf404RwnBW8X+NXsw==" algorithmName="SHA-512" password="C5A2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IO.01 - KOMUNIKACE A ZPE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32" t="s">
        <v>84</v>
      </c>
      <c r="BA2" s="132" t="s">
        <v>85</v>
      </c>
      <c r="BB2" s="132" t="s">
        <v>86</v>
      </c>
      <c r="BC2" s="132" t="s">
        <v>87</v>
      </c>
      <c r="BD2" s="132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83</v>
      </c>
      <c r="AZ3" s="132" t="s">
        <v>89</v>
      </c>
      <c r="BA3" s="132" t="s">
        <v>90</v>
      </c>
      <c r="BB3" s="132" t="s">
        <v>86</v>
      </c>
      <c r="BC3" s="132" t="s">
        <v>91</v>
      </c>
      <c r="BD3" s="132" t="s">
        <v>88</v>
      </c>
    </row>
    <row r="4" s="1" customFormat="1" ht="24.96" customHeight="1">
      <c r="B4" s="20"/>
      <c r="D4" s="135" t="s">
        <v>92</v>
      </c>
      <c r="L4" s="20"/>
      <c r="M4" s="136" t="s">
        <v>10</v>
      </c>
      <c r="AT4" s="17" t="s">
        <v>4</v>
      </c>
      <c r="AZ4" s="132" t="s">
        <v>93</v>
      </c>
      <c r="BA4" s="132" t="s">
        <v>94</v>
      </c>
      <c r="BB4" s="132" t="s">
        <v>86</v>
      </c>
      <c r="BC4" s="132" t="s">
        <v>95</v>
      </c>
      <c r="BD4" s="132" t="s">
        <v>88</v>
      </c>
    </row>
    <row r="5" s="1" customFormat="1" ht="6.96" customHeight="1">
      <c r="B5" s="20"/>
      <c r="L5" s="20"/>
      <c r="AZ5" s="132" t="s">
        <v>96</v>
      </c>
      <c r="BA5" s="132" t="s">
        <v>97</v>
      </c>
      <c r="BB5" s="132" t="s">
        <v>86</v>
      </c>
      <c r="BC5" s="132" t="s">
        <v>98</v>
      </c>
      <c r="BD5" s="132" t="s">
        <v>88</v>
      </c>
    </row>
    <row r="6" s="1" customFormat="1" ht="12" customHeight="1">
      <c r="B6" s="20"/>
      <c r="D6" s="137" t="s">
        <v>16</v>
      </c>
      <c r="L6" s="20"/>
      <c r="AZ6" s="132" t="s">
        <v>99</v>
      </c>
      <c r="BA6" s="132" t="s">
        <v>100</v>
      </c>
      <c r="BB6" s="132" t="s">
        <v>86</v>
      </c>
      <c r="BC6" s="132" t="s">
        <v>101</v>
      </c>
      <c r="BD6" s="132" t="s">
        <v>88</v>
      </c>
    </row>
    <row r="7" s="1" customFormat="1" ht="16.5" customHeight="1">
      <c r="B7" s="20"/>
      <c r="E7" s="138" t="str">
        <f>'Rekapitulace stavby'!K6</f>
        <v>VELTRUSY - CHODNÍK U STADIONU</v>
      </c>
      <c r="F7" s="137"/>
      <c r="G7" s="137"/>
      <c r="H7" s="137"/>
      <c r="L7" s="20"/>
      <c r="AZ7" s="132" t="s">
        <v>102</v>
      </c>
      <c r="BA7" s="132" t="s">
        <v>103</v>
      </c>
      <c r="BB7" s="132" t="s">
        <v>86</v>
      </c>
      <c r="BC7" s="132" t="s">
        <v>104</v>
      </c>
      <c r="BD7" s="132" t="s">
        <v>88</v>
      </c>
    </row>
    <row r="8" s="2" customFormat="1" ht="12" customHeight="1">
      <c r="A8" s="38"/>
      <c r="B8" s="44"/>
      <c r="C8" s="38"/>
      <c r="D8" s="137" t="s">
        <v>105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21</v>
      </c>
      <c r="G12" s="38"/>
      <c r="H12" s="38"/>
      <c r="I12" s="137" t="s">
        <v>22</v>
      </c>
      <c r="J12" s="141" t="str">
        <f>'Rekapitulace stavby'!AN8</f>
        <v>29. 8. 2022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tr">
        <f>IF('Rekapitulace stavby'!E11="","",'Rekapitulace stavby'!E11)</f>
        <v xml:space="preserve"> </v>
      </c>
      <c r="F15" s="38"/>
      <c r="G15" s="38"/>
      <c r="H15" s="38"/>
      <c r="I15" s="137" t="s">
        <v>26</v>
      </c>
      <c r="J15" s="140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27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29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26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31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26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33</v>
      </c>
      <c r="E30" s="38"/>
      <c r="F30" s="38"/>
      <c r="G30" s="38"/>
      <c r="H30" s="38"/>
      <c r="I30" s="38"/>
      <c r="J30" s="148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35</v>
      </c>
      <c r="G32" s="38"/>
      <c r="H32" s="38"/>
      <c r="I32" s="149" t="s">
        <v>34</v>
      </c>
      <c r="J32" s="14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37</v>
      </c>
      <c r="E33" s="137" t="s">
        <v>38</v>
      </c>
      <c r="F33" s="151">
        <f>ROUND((SUM(BE125:BE278)),  2)</f>
        <v>0</v>
      </c>
      <c r="G33" s="38"/>
      <c r="H33" s="38"/>
      <c r="I33" s="152">
        <v>0.20999999999999999</v>
      </c>
      <c r="J33" s="151">
        <f>ROUND(((SUM(BE125:BE278))*I33),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39</v>
      </c>
      <c r="F34" s="151">
        <f>ROUND((SUM(BF125:BF278)),  2)</f>
        <v>0</v>
      </c>
      <c r="G34" s="38"/>
      <c r="H34" s="38"/>
      <c r="I34" s="152">
        <v>0.14999999999999999</v>
      </c>
      <c r="J34" s="151">
        <f>ROUND(((SUM(BF125:BF278))*I34),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40</v>
      </c>
      <c r="F35" s="151">
        <f>ROUND((SUM(BG125:BG278)), 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41</v>
      </c>
      <c r="F36" s="151">
        <f>ROUND((SUM(BH125:BH278)), 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42</v>
      </c>
      <c r="F37" s="151">
        <f>ROUND((SUM(BI125:BI278)), 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1" t="str">
        <f>E7</f>
        <v>VELTRUSY - CHODNÍK U STADIONU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IO.01 - KOMUNIKACE A ZPEVNĚNÉ PLOCH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29. 8. 2022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2" t="s">
        <v>108</v>
      </c>
      <c r="D94" s="173"/>
      <c r="E94" s="173"/>
      <c r="F94" s="173"/>
      <c r="G94" s="173"/>
      <c r="H94" s="173"/>
      <c r="I94" s="173"/>
      <c r="J94" s="174" t="s">
        <v>109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5" t="s">
        <v>110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hidden="1" s="9" customFormat="1" ht="24.96" customHeight="1">
      <c r="A97" s="9"/>
      <c r="B97" s="176"/>
      <c r="C97" s="177"/>
      <c r="D97" s="178" t="s">
        <v>112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113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114</v>
      </c>
      <c r="E99" s="185"/>
      <c r="F99" s="185"/>
      <c r="G99" s="185"/>
      <c r="H99" s="185"/>
      <c r="I99" s="185"/>
      <c r="J99" s="186">
        <f>J185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115</v>
      </c>
      <c r="E100" s="185"/>
      <c r="F100" s="185"/>
      <c r="G100" s="185"/>
      <c r="H100" s="185"/>
      <c r="I100" s="185"/>
      <c r="J100" s="186">
        <f>J229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116</v>
      </c>
      <c r="E101" s="185"/>
      <c r="F101" s="185"/>
      <c r="G101" s="185"/>
      <c r="H101" s="185"/>
      <c r="I101" s="185"/>
      <c r="J101" s="186">
        <f>J252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117</v>
      </c>
      <c r="E102" s="185"/>
      <c r="F102" s="185"/>
      <c r="G102" s="185"/>
      <c r="H102" s="185"/>
      <c r="I102" s="185"/>
      <c r="J102" s="186">
        <f>J261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118</v>
      </c>
      <c r="E103" s="179"/>
      <c r="F103" s="179"/>
      <c r="G103" s="179"/>
      <c r="H103" s="179"/>
      <c r="I103" s="179"/>
      <c r="J103" s="180">
        <f>J266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119</v>
      </c>
      <c r="E104" s="185"/>
      <c r="F104" s="185"/>
      <c r="G104" s="185"/>
      <c r="H104" s="185"/>
      <c r="I104" s="185"/>
      <c r="J104" s="186">
        <f>J267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120</v>
      </c>
      <c r="E105" s="185"/>
      <c r="F105" s="185"/>
      <c r="G105" s="185"/>
      <c r="H105" s="185"/>
      <c r="I105" s="185"/>
      <c r="J105" s="186">
        <f>J276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1" t="str">
        <f>E7</f>
        <v>VELTRUSY - CHODNÍK U STADIONU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IO.01 - KOMUNIKACE A ZPEVNĚNÉ PLOCH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29. 8. 2022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8"/>
      <c r="B124" s="189"/>
      <c r="C124" s="190" t="s">
        <v>122</v>
      </c>
      <c r="D124" s="191" t="s">
        <v>58</v>
      </c>
      <c r="E124" s="191" t="s">
        <v>54</v>
      </c>
      <c r="F124" s="191" t="s">
        <v>55</v>
      </c>
      <c r="G124" s="191" t="s">
        <v>123</v>
      </c>
      <c r="H124" s="191" t="s">
        <v>124</v>
      </c>
      <c r="I124" s="191" t="s">
        <v>125</v>
      </c>
      <c r="J124" s="191" t="s">
        <v>109</v>
      </c>
      <c r="K124" s="192" t="s">
        <v>126</v>
      </c>
      <c r="L124" s="193"/>
      <c r="M124" s="100" t="s">
        <v>1</v>
      </c>
      <c r="N124" s="101" t="s">
        <v>37</v>
      </c>
      <c r="O124" s="101" t="s">
        <v>127</v>
      </c>
      <c r="P124" s="101" t="s">
        <v>128</v>
      </c>
      <c r="Q124" s="101" t="s">
        <v>129</v>
      </c>
      <c r="R124" s="101" t="s">
        <v>130</v>
      </c>
      <c r="S124" s="101" t="s">
        <v>131</v>
      </c>
      <c r="T124" s="102" t="s">
        <v>132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8"/>
      <c r="B125" s="39"/>
      <c r="C125" s="107" t="s">
        <v>133</v>
      </c>
      <c r="D125" s="40"/>
      <c r="E125" s="40"/>
      <c r="F125" s="40"/>
      <c r="G125" s="40"/>
      <c r="H125" s="40"/>
      <c r="I125" s="40"/>
      <c r="J125" s="194">
        <f>BK125</f>
        <v>0</v>
      </c>
      <c r="K125" s="40"/>
      <c r="L125" s="44"/>
      <c r="M125" s="103"/>
      <c r="N125" s="195"/>
      <c r="O125" s="104"/>
      <c r="P125" s="196">
        <f>P126+P266</f>
        <v>0</v>
      </c>
      <c r="Q125" s="104"/>
      <c r="R125" s="196">
        <f>R126+R266</f>
        <v>162.35836608</v>
      </c>
      <c r="S125" s="104"/>
      <c r="T125" s="197">
        <f>T126+T266</f>
        <v>58.965999999999994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111</v>
      </c>
      <c r="BK125" s="198">
        <f>BK126+BK266</f>
        <v>0</v>
      </c>
    </row>
    <row r="126" s="12" customFormat="1" ht="25.92" customHeight="1">
      <c r="A126" s="12"/>
      <c r="B126" s="199"/>
      <c r="C126" s="200"/>
      <c r="D126" s="201" t="s">
        <v>72</v>
      </c>
      <c r="E126" s="202" t="s">
        <v>134</v>
      </c>
      <c r="F126" s="202" t="s">
        <v>135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P127+P185+P229+P252+P261</f>
        <v>0</v>
      </c>
      <c r="Q126" s="207"/>
      <c r="R126" s="208">
        <f>R127+R185+R229+R252+R261</f>
        <v>162.35836608</v>
      </c>
      <c r="S126" s="207"/>
      <c r="T126" s="209">
        <f>T127+T185+T229+T252+T261</f>
        <v>58.965999999999994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73</v>
      </c>
      <c r="AY126" s="210" t="s">
        <v>136</v>
      </c>
      <c r="BK126" s="212">
        <f>BK127+BK185+BK229+BK252+BK261</f>
        <v>0</v>
      </c>
    </row>
    <row r="127" s="12" customFormat="1" ht="22.8" customHeight="1">
      <c r="A127" s="12"/>
      <c r="B127" s="199"/>
      <c r="C127" s="200"/>
      <c r="D127" s="201" t="s">
        <v>72</v>
      </c>
      <c r="E127" s="213" t="s">
        <v>81</v>
      </c>
      <c r="F127" s="213" t="s">
        <v>137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SUM(P128:P184)</f>
        <v>0</v>
      </c>
      <c r="Q127" s="207"/>
      <c r="R127" s="208">
        <f>SUM(R128:R184)</f>
        <v>0</v>
      </c>
      <c r="S127" s="207"/>
      <c r="T127" s="209">
        <f>SUM(T128:T184)</f>
        <v>58.965999999999994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81</v>
      </c>
      <c r="AT127" s="211" t="s">
        <v>72</v>
      </c>
      <c r="AU127" s="211" t="s">
        <v>81</v>
      </c>
      <c r="AY127" s="210" t="s">
        <v>136</v>
      </c>
      <c r="BK127" s="212">
        <f>SUM(BK128:BK184)</f>
        <v>0</v>
      </c>
    </row>
    <row r="128" s="2" customFormat="1" ht="24.15" customHeight="1">
      <c r="A128" s="38"/>
      <c r="B128" s="39"/>
      <c r="C128" s="215" t="s">
        <v>81</v>
      </c>
      <c r="D128" s="215" t="s">
        <v>138</v>
      </c>
      <c r="E128" s="216" t="s">
        <v>139</v>
      </c>
      <c r="F128" s="217" t="s">
        <v>140</v>
      </c>
      <c r="G128" s="218" t="s">
        <v>86</v>
      </c>
      <c r="H128" s="219">
        <v>36</v>
      </c>
      <c r="I128" s="220"/>
      <c r="J128" s="221">
        <f>ROUND(I128*H128,2)</f>
        <v>0</v>
      </c>
      <c r="K128" s="217" t="s">
        <v>141</v>
      </c>
      <c r="L128" s="44"/>
      <c r="M128" s="222" t="s">
        <v>1</v>
      </c>
      <c r="N128" s="223" t="s">
        <v>38</v>
      </c>
      <c r="O128" s="91"/>
      <c r="P128" s="224">
        <f>O128*H128</f>
        <v>0</v>
      </c>
      <c r="Q128" s="224">
        <v>0</v>
      </c>
      <c r="R128" s="224">
        <f>Q128*H128</f>
        <v>0</v>
      </c>
      <c r="S128" s="224">
        <v>0.29499999999999998</v>
      </c>
      <c r="T128" s="225">
        <f>S128*H128</f>
        <v>10.619999999999999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6" t="s">
        <v>142</v>
      </c>
      <c r="AT128" s="226" t="s">
        <v>138</v>
      </c>
      <c r="AU128" s="226" t="s">
        <v>83</v>
      </c>
      <c r="AY128" s="17" t="s">
        <v>136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81</v>
      </c>
      <c r="BK128" s="227">
        <f>ROUND(I128*H128,2)</f>
        <v>0</v>
      </c>
      <c r="BL128" s="17" t="s">
        <v>142</v>
      </c>
      <c r="BM128" s="226" t="s">
        <v>143</v>
      </c>
    </row>
    <row r="129" s="13" customFormat="1">
      <c r="A129" s="13"/>
      <c r="B129" s="228"/>
      <c r="C129" s="229"/>
      <c r="D129" s="230" t="s">
        <v>144</v>
      </c>
      <c r="E129" s="231" t="s">
        <v>1</v>
      </c>
      <c r="F129" s="232" t="s">
        <v>145</v>
      </c>
      <c r="G129" s="229"/>
      <c r="H129" s="233">
        <v>36</v>
      </c>
      <c r="I129" s="234"/>
      <c r="J129" s="229"/>
      <c r="K129" s="229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144</v>
      </c>
      <c r="AU129" s="239" t="s">
        <v>83</v>
      </c>
      <c r="AV129" s="13" t="s">
        <v>83</v>
      </c>
      <c r="AW129" s="13" t="s">
        <v>30</v>
      </c>
      <c r="AX129" s="13" t="s">
        <v>81</v>
      </c>
      <c r="AY129" s="239" t="s">
        <v>136</v>
      </c>
    </row>
    <row r="130" s="2" customFormat="1" ht="24.15" customHeight="1">
      <c r="A130" s="38"/>
      <c r="B130" s="39"/>
      <c r="C130" s="215" t="s">
        <v>83</v>
      </c>
      <c r="D130" s="215" t="s">
        <v>138</v>
      </c>
      <c r="E130" s="216" t="s">
        <v>146</v>
      </c>
      <c r="F130" s="217" t="s">
        <v>147</v>
      </c>
      <c r="G130" s="218" t="s">
        <v>86</v>
      </c>
      <c r="H130" s="219">
        <v>6</v>
      </c>
      <c r="I130" s="220"/>
      <c r="J130" s="221">
        <f>ROUND(I130*H130,2)</f>
        <v>0</v>
      </c>
      <c r="K130" s="217" t="s">
        <v>141</v>
      </c>
      <c r="L130" s="44"/>
      <c r="M130" s="222" t="s">
        <v>1</v>
      </c>
      <c r="N130" s="223" t="s">
        <v>38</v>
      </c>
      <c r="O130" s="91"/>
      <c r="P130" s="224">
        <f>O130*H130</f>
        <v>0</v>
      </c>
      <c r="Q130" s="224">
        <v>0</v>
      </c>
      <c r="R130" s="224">
        <f>Q130*H130</f>
        <v>0</v>
      </c>
      <c r="S130" s="224">
        <v>0.44</v>
      </c>
      <c r="T130" s="225">
        <f>S130*H130</f>
        <v>2.6400000000000001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6" t="s">
        <v>142</v>
      </c>
      <c r="AT130" s="226" t="s">
        <v>138</v>
      </c>
      <c r="AU130" s="226" t="s">
        <v>83</v>
      </c>
      <c r="AY130" s="17" t="s">
        <v>136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81</v>
      </c>
      <c r="BK130" s="227">
        <f>ROUND(I130*H130,2)</f>
        <v>0</v>
      </c>
      <c r="BL130" s="17" t="s">
        <v>142</v>
      </c>
      <c r="BM130" s="226" t="s">
        <v>148</v>
      </c>
    </row>
    <row r="131" s="13" customFormat="1">
      <c r="A131" s="13"/>
      <c r="B131" s="228"/>
      <c r="C131" s="229"/>
      <c r="D131" s="230" t="s">
        <v>144</v>
      </c>
      <c r="E131" s="231" t="s">
        <v>1</v>
      </c>
      <c r="F131" s="232" t="s">
        <v>149</v>
      </c>
      <c r="G131" s="229"/>
      <c r="H131" s="233">
        <v>6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144</v>
      </c>
      <c r="AU131" s="239" t="s">
        <v>83</v>
      </c>
      <c r="AV131" s="13" t="s">
        <v>83</v>
      </c>
      <c r="AW131" s="13" t="s">
        <v>30</v>
      </c>
      <c r="AX131" s="13" t="s">
        <v>81</v>
      </c>
      <c r="AY131" s="239" t="s">
        <v>136</v>
      </c>
    </row>
    <row r="132" s="2" customFormat="1" ht="24.15" customHeight="1">
      <c r="A132" s="38"/>
      <c r="B132" s="39"/>
      <c r="C132" s="215" t="s">
        <v>88</v>
      </c>
      <c r="D132" s="215" t="s">
        <v>138</v>
      </c>
      <c r="E132" s="216" t="s">
        <v>150</v>
      </c>
      <c r="F132" s="217" t="s">
        <v>151</v>
      </c>
      <c r="G132" s="218" t="s">
        <v>86</v>
      </c>
      <c r="H132" s="219">
        <v>42</v>
      </c>
      <c r="I132" s="220"/>
      <c r="J132" s="221">
        <f>ROUND(I132*H132,2)</f>
        <v>0</v>
      </c>
      <c r="K132" s="217" t="s">
        <v>141</v>
      </c>
      <c r="L132" s="44"/>
      <c r="M132" s="222" t="s">
        <v>1</v>
      </c>
      <c r="N132" s="223" t="s">
        <v>38</v>
      </c>
      <c r="O132" s="91"/>
      <c r="P132" s="224">
        <f>O132*H132</f>
        <v>0</v>
      </c>
      <c r="Q132" s="224">
        <v>0</v>
      </c>
      <c r="R132" s="224">
        <f>Q132*H132</f>
        <v>0</v>
      </c>
      <c r="S132" s="224">
        <v>0.32500000000000001</v>
      </c>
      <c r="T132" s="225">
        <f>S132*H132</f>
        <v>13.65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142</v>
      </c>
      <c r="AT132" s="226" t="s">
        <v>138</v>
      </c>
      <c r="AU132" s="226" t="s">
        <v>83</v>
      </c>
      <c r="AY132" s="17" t="s">
        <v>136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81</v>
      </c>
      <c r="BK132" s="227">
        <f>ROUND(I132*H132,2)</f>
        <v>0</v>
      </c>
      <c r="BL132" s="17" t="s">
        <v>142</v>
      </c>
      <c r="BM132" s="226" t="s">
        <v>152</v>
      </c>
    </row>
    <row r="133" s="13" customFormat="1">
      <c r="A133" s="13"/>
      <c r="B133" s="228"/>
      <c r="C133" s="229"/>
      <c r="D133" s="230" t="s">
        <v>144</v>
      </c>
      <c r="E133" s="231" t="s">
        <v>1</v>
      </c>
      <c r="F133" s="232" t="s">
        <v>149</v>
      </c>
      <c r="G133" s="229"/>
      <c r="H133" s="233">
        <v>6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144</v>
      </c>
      <c r="AU133" s="239" t="s">
        <v>83</v>
      </c>
      <c r="AV133" s="13" t="s">
        <v>83</v>
      </c>
      <c r="AW133" s="13" t="s">
        <v>30</v>
      </c>
      <c r="AX133" s="13" t="s">
        <v>73</v>
      </c>
      <c r="AY133" s="239" t="s">
        <v>136</v>
      </c>
    </row>
    <row r="134" s="13" customFormat="1">
      <c r="A134" s="13"/>
      <c r="B134" s="228"/>
      <c r="C134" s="229"/>
      <c r="D134" s="230" t="s">
        <v>144</v>
      </c>
      <c r="E134" s="231" t="s">
        <v>1</v>
      </c>
      <c r="F134" s="232" t="s">
        <v>145</v>
      </c>
      <c r="G134" s="229"/>
      <c r="H134" s="233">
        <v>36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144</v>
      </c>
      <c r="AU134" s="239" t="s">
        <v>83</v>
      </c>
      <c r="AV134" s="13" t="s">
        <v>83</v>
      </c>
      <c r="AW134" s="13" t="s">
        <v>30</v>
      </c>
      <c r="AX134" s="13" t="s">
        <v>73</v>
      </c>
      <c r="AY134" s="239" t="s">
        <v>136</v>
      </c>
    </row>
    <row r="135" s="14" customFormat="1">
      <c r="A135" s="14"/>
      <c r="B135" s="240"/>
      <c r="C135" s="241"/>
      <c r="D135" s="230" t="s">
        <v>144</v>
      </c>
      <c r="E135" s="242" t="s">
        <v>1</v>
      </c>
      <c r="F135" s="243" t="s">
        <v>153</v>
      </c>
      <c r="G135" s="241"/>
      <c r="H135" s="244">
        <v>42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144</v>
      </c>
      <c r="AU135" s="250" t="s">
        <v>83</v>
      </c>
      <c r="AV135" s="14" t="s">
        <v>142</v>
      </c>
      <c r="AW135" s="14" t="s">
        <v>30</v>
      </c>
      <c r="AX135" s="14" t="s">
        <v>81</v>
      </c>
      <c r="AY135" s="250" t="s">
        <v>136</v>
      </c>
    </row>
    <row r="136" s="2" customFormat="1" ht="24.15" customHeight="1">
      <c r="A136" s="38"/>
      <c r="B136" s="39"/>
      <c r="C136" s="215" t="s">
        <v>142</v>
      </c>
      <c r="D136" s="215" t="s">
        <v>138</v>
      </c>
      <c r="E136" s="216" t="s">
        <v>154</v>
      </c>
      <c r="F136" s="217" t="s">
        <v>155</v>
      </c>
      <c r="G136" s="218" t="s">
        <v>86</v>
      </c>
      <c r="H136" s="219">
        <v>76</v>
      </c>
      <c r="I136" s="220"/>
      <c r="J136" s="221">
        <f>ROUND(I136*H136,2)</f>
        <v>0</v>
      </c>
      <c r="K136" s="217" t="s">
        <v>141</v>
      </c>
      <c r="L136" s="44"/>
      <c r="M136" s="222" t="s">
        <v>1</v>
      </c>
      <c r="N136" s="223" t="s">
        <v>38</v>
      </c>
      <c r="O136" s="91"/>
      <c r="P136" s="224">
        <f>O136*H136</f>
        <v>0</v>
      </c>
      <c r="Q136" s="224">
        <v>0</v>
      </c>
      <c r="R136" s="224">
        <f>Q136*H136</f>
        <v>0</v>
      </c>
      <c r="S136" s="224">
        <v>0.28999999999999998</v>
      </c>
      <c r="T136" s="225">
        <f>S136*H136</f>
        <v>22.039999999999999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142</v>
      </c>
      <c r="AT136" s="226" t="s">
        <v>138</v>
      </c>
      <c r="AU136" s="226" t="s">
        <v>83</v>
      </c>
      <c r="AY136" s="17" t="s">
        <v>136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81</v>
      </c>
      <c r="BK136" s="227">
        <f>ROUND(I136*H136,2)</f>
        <v>0</v>
      </c>
      <c r="BL136" s="17" t="s">
        <v>142</v>
      </c>
      <c r="BM136" s="226" t="s">
        <v>156</v>
      </c>
    </row>
    <row r="137" s="13" customFormat="1">
      <c r="A137" s="13"/>
      <c r="B137" s="228"/>
      <c r="C137" s="229"/>
      <c r="D137" s="230" t="s">
        <v>144</v>
      </c>
      <c r="E137" s="231" t="s">
        <v>1</v>
      </c>
      <c r="F137" s="232" t="s">
        <v>149</v>
      </c>
      <c r="G137" s="229"/>
      <c r="H137" s="233">
        <v>6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144</v>
      </c>
      <c r="AU137" s="239" t="s">
        <v>83</v>
      </c>
      <c r="AV137" s="13" t="s">
        <v>83</v>
      </c>
      <c r="AW137" s="13" t="s">
        <v>30</v>
      </c>
      <c r="AX137" s="13" t="s">
        <v>73</v>
      </c>
      <c r="AY137" s="239" t="s">
        <v>136</v>
      </c>
    </row>
    <row r="138" s="13" customFormat="1">
      <c r="A138" s="13"/>
      <c r="B138" s="228"/>
      <c r="C138" s="229"/>
      <c r="D138" s="230" t="s">
        <v>144</v>
      </c>
      <c r="E138" s="231" t="s">
        <v>1</v>
      </c>
      <c r="F138" s="232" t="s">
        <v>145</v>
      </c>
      <c r="G138" s="229"/>
      <c r="H138" s="233">
        <v>36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144</v>
      </c>
      <c r="AU138" s="239" t="s">
        <v>83</v>
      </c>
      <c r="AV138" s="13" t="s">
        <v>83</v>
      </c>
      <c r="AW138" s="13" t="s">
        <v>30</v>
      </c>
      <c r="AX138" s="13" t="s">
        <v>73</v>
      </c>
      <c r="AY138" s="239" t="s">
        <v>136</v>
      </c>
    </row>
    <row r="139" s="13" customFormat="1">
      <c r="A139" s="13"/>
      <c r="B139" s="228"/>
      <c r="C139" s="229"/>
      <c r="D139" s="230" t="s">
        <v>144</v>
      </c>
      <c r="E139" s="231" t="s">
        <v>1</v>
      </c>
      <c r="F139" s="232" t="s">
        <v>157</v>
      </c>
      <c r="G139" s="229"/>
      <c r="H139" s="233">
        <v>34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144</v>
      </c>
      <c r="AU139" s="239" t="s">
        <v>83</v>
      </c>
      <c r="AV139" s="13" t="s">
        <v>83</v>
      </c>
      <c r="AW139" s="13" t="s">
        <v>30</v>
      </c>
      <c r="AX139" s="13" t="s">
        <v>73</v>
      </c>
      <c r="AY139" s="239" t="s">
        <v>136</v>
      </c>
    </row>
    <row r="140" s="14" customFormat="1">
      <c r="A140" s="14"/>
      <c r="B140" s="240"/>
      <c r="C140" s="241"/>
      <c r="D140" s="230" t="s">
        <v>144</v>
      </c>
      <c r="E140" s="242" t="s">
        <v>1</v>
      </c>
      <c r="F140" s="243" t="s">
        <v>153</v>
      </c>
      <c r="G140" s="241"/>
      <c r="H140" s="244">
        <v>76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144</v>
      </c>
      <c r="AU140" s="250" t="s">
        <v>83</v>
      </c>
      <c r="AV140" s="14" t="s">
        <v>142</v>
      </c>
      <c r="AW140" s="14" t="s">
        <v>30</v>
      </c>
      <c r="AX140" s="14" t="s">
        <v>81</v>
      </c>
      <c r="AY140" s="250" t="s">
        <v>136</v>
      </c>
    </row>
    <row r="141" s="2" customFormat="1" ht="24.15" customHeight="1">
      <c r="A141" s="38"/>
      <c r="B141" s="39"/>
      <c r="C141" s="215" t="s">
        <v>158</v>
      </c>
      <c r="D141" s="215" t="s">
        <v>138</v>
      </c>
      <c r="E141" s="216" t="s">
        <v>159</v>
      </c>
      <c r="F141" s="217" t="s">
        <v>160</v>
      </c>
      <c r="G141" s="218" t="s">
        <v>86</v>
      </c>
      <c r="H141" s="219">
        <v>6</v>
      </c>
      <c r="I141" s="220"/>
      <c r="J141" s="221">
        <f>ROUND(I141*H141,2)</f>
        <v>0</v>
      </c>
      <c r="K141" s="217" t="s">
        <v>141</v>
      </c>
      <c r="L141" s="44"/>
      <c r="M141" s="222" t="s">
        <v>1</v>
      </c>
      <c r="N141" s="223" t="s">
        <v>38</v>
      </c>
      <c r="O141" s="91"/>
      <c r="P141" s="224">
        <f>O141*H141</f>
        <v>0</v>
      </c>
      <c r="Q141" s="224">
        <v>0</v>
      </c>
      <c r="R141" s="224">
        <f>Q141*H141</f>
        <v>0</v>
      </c>
      <c r="S141" s="224">
        <v>0.316</v>
      </c>
      <c r="T141" s="225">
        <f>S141*H141</f>
        <v>1.8959999999999999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6" t="s">
        <v>142</v>
      </c>
      <c r="AT141" s="226" t="s">
        <v>138</v>
      </c>
      <c r="AU141" s="226" t="s">
        <v>83</v>
      </c>
      <c r="AY141" s="17" t="s">
        <v>136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81</v>
      </c>
      <c r="BK141" s="227">
        <f>ROUND(I141*H141,2)</f>
        <v>0</v>
      </c>
      <c r="BL141" s="17" t="s">
        <v>142</v>
      </c>
      <c r="BM141" s="226" t="s">
        <v>161</v>
      </c>
    </row>
    <row r="142" s="13" customFormat="1">
      <c r="A142" s="13"/>
      <c r="B142" s="228"/>
      <c r="C142" s="229"/>
      <c r="D142" s="230" t="s">
        <v>144</v>
      </c>
      <c r="E142" s="231" t="s">
        <v>1</v>
      </c>
      <c r="F142" s="232" t="s">
        <v>149</v>
      </c>
      <c r="G142" s="229"/>
      <c r="H142" s="233">
        <v>6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144</v>
      </c>
      <c r="AU142" s="239" t="s">
        <v>83</v>
      </c>
      <c r="AV142" s="13" t="s">
        <v>83</v>
      </c>
      <c r="AW142" s="13" t="s">
        <v>30</v>
      </c>
      <c r="AX142" s="13" t="s">
        <v>81</v>
      </c>
      <c r="AY142" s="239" t="s">
        <v>136</v>
      </c>
    </row>
    <row r="143" s="2" customFormat="1" ht="16.5" customHeight="1">
      <c r="A143" s="38"/>
      <c r="B143" s="39"/>
      <c r="C143" s="215" t="s">
        <v>162</v>
      </c>
      <c r="D143" s="215" t="s">
        <v>138</v>
      </c>
      <c r="E143" s="216" t="s">
        <v>163</v>
      </c>
      <c r="F143" s="217" t="s">
        <v>164</v>
      </c>
      <c r="G143" s="218" t="s">
        <v>165</v>
      </c>
      <c r="H143" s="219">
        <v>28</v>
      </c>
      <c r="I143" s="220"/>
      <c r="J143" s="221">
        <f>ROUND(I143*H143,2)</f>
        <v>0</v>
      </c>
      <c r="K143" s="217" t="s">
        <v>141</v>
      </c>
      <c r="L143" s="44"/>
      <c r="M143" s="222" t="s">
        <v>1</v>
      </c>
      <c r="N143" s="223" t="s">
        <v>38</v>
      </c>
      <c r="O143" s="91"/>
      <c r="P143" s="224">
        <f>O143*H143</f>
        <v>0</v>
      </c>
      <c r="Q143" s="224">
        <v>0</v>
      </c>
      <c r="R143" s="224">
        <f>Q143*H143</f>
        <v>0</v>
      </c>
      <c r="S143" s="224">
        <v>0.28999999999999998</v>
      </c>
      <c r="T143" s="225">
        <f>S143*H143</f>
        <v>8.1199999999999992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6" t="s">
        <v>142</v>
      </c>
      <c r="AT143" s="226" t="s">
        <v>138</v>
      </c>
      <c r="AU143" s="226" t="s">
        <v>83</v>
      </c>
      <c r="AY143" s="17" t="s">
        <v>136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81</v>
      </c>
      <c r="BK143" s="227">
        <f>ROUND(I143*H143,2)</f>
        <v>0</v>
      </c>
      <c r="BL143" s="17" t="s">
        <v>142</v>
      </c>
      <c r="BM143" s="226" t="s">
        <v>166</v>
      </c>
    </row>
    <row r="144" s="2" customFormat="1" ht="24.15" customHeight="1">
      <c r="A144" s="38"/>
      <c r="B144" s="39"/>
      <c r="C144" s="215" t="s">
        <v>167</v>
      </c>
      <c r="D144" s="215" t="s">
        <v>138</v>
      </c>
      <c r="E144" s="216" t="s">
        <v>168</v>
      </c>
      <c r="F144" s="217" t="s">
        <v>169</v>
      </c>
      <c r="G144" s="218" t="s">
        <v>86</v>
      </c>
      <c r="H144" s="219">
        <v>56.100000000000001</v>
      </c>
      <c r="I144" s="220"/>
      <c r="J144" s="221">
        <f>ROUND(I144*H144,2)</f>
        <v>0</v>
      </c>
      <c r="K144" s="217" t="s">
        <v>141</v>
      </c>
      <c r="L144" s="44"/>
      <c r="M144" s="222" t="s">
        <v>1</v>
      </c>
      <c r="N144" s="223" t="s">
        <v>38</v>
      </c>
      <c r="O144" s="91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6" t="s">
        <v>142</v>
      </c>
      <c r="AT144" s="226" t="s">
        <v>138</v>
      </c>
      <c r="AU144" s="226" t="s">
        <v>83</v>
      </c>
      <c r="AY144" s="17" t="s">
        <v>136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7" t="s">
        <v>81</v>
      </c>
      <c r="BK144" s="227">
        <f>ROUND(I144*H144,2)</f>
        <v>0</v>
      </c>
      <c r="BL144" s="17" t="s">
        <v>142</v>
      </c>
      <c r="BM144" s="226" t="s">
        <v>170</v>
      </c>
    </row>
    <row r="145" s="13" customFormat="1">
      <c r="A145" s="13"/>
      <c r="B145" s="228"/>
      <c r="C145" s="229"/>
      <c r="D145" s="230" t="s">
        <v>144</v>
      </c>
      <c r="E145" s="231" t="s">
        <v>1</v>
      </c>
      <c r="F145" s="232" t="s">
        <v>171</v>
      </c>
      <c r="G145" s="229"/>
      <c r="H145" s="233">
        <v>56.100000000000001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144</v>
      </c>
      <c r="AU145" s="239" t="s">
        <v>83</v>
      </c>
      <c r="AV145" s="13" t="s">
        <v>83</v>
      </c>
      <c r="AW145" s="13" t="s">
        <v>30</v>
      </c>
      <c r="AX145" s="13" t="s">
        <v>81</v>
      </c>
      <c r="AY145" s="239" t="s">
        <v>136</v>
      </c>
    </row>
    <row r="146" s="2" customFormat="1" ht="33" customHeight="1">
      <c r="A146" s="38"/>
      <c r="B146" s="39"/>
      <c r="C146" s="215" t="s">
        <v>104</v>
      </c>
      <c r="D146" s="215" t="s">
        <v>138</v>
      </c>
      <c r="E146" s="216" t="s">
        <v>172</v>
      </c>
      <c r="F146" s="217" t="s">
        <v>173</v>
      </c>
      <c r="G146" s="218" t="s">
        <v>174</v>
      </c>
      <c r="H146" s="219">
        <v>5</v>
      </c>
      <c r="I146" s="220"/>
      <c r="J146" s="221">
        <f>ROUND(I146*H146,2)</f>
        <v>0</v>
      </c>
      <c r="K146" s="217" t="s">
        <v>141</v>
      </c>
      <c r="L146" s="44"/>
      <c r="M146" s="222" t="s">
        <v>1</v>
      </c>
      <c r="N146" s="223" t="s">
        <v>38</v>
      </c>
      <c r="O146" s="91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6" t="s">
        <v>142</v>
      </c>
      <c r="AT146" s="226" t="s">
        <v>138</v>
      </c>
      <c r="AU146" s="226" t="s">
        <v>83</v>
      </c>
      <c r="AY146" s="17" t="s">
        <v>136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7" t="s">
        <v>81</v>
      </c>
      <c r="BK146" s="227">
        <f>ROUND(I146*H146,2)</f>
        <v>0</v>
      </c>
      <c r="BL146" s="17" t="s">
        <v>142</v>
      </c>
      <c r="BM146" s="226" t="s">
        <v>175</v>
      </c>
    </row>
    <row r="147" s="13" customFormat="1">
      <c r="A147" s="13"/>
      <c r="B147" s="228"/>
      <c r="C147" s="229"/>
      <c r="D147" s="230" t="s">
        <v>144</v>
      </c>
      <c r="E147" s="231" t="s">
        <v>1</v>
      </c>
      <c r="F147" s="232" t="s">
        <v>176</v>
      </c>
      <c r="G147" s="229"/>
      <c r="H147" s="233">
        <v>5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144</v>
      </c>
      <c r="AU147" s="239" t="s">
        <v>83</v>
      </c>
      <c r="AV147" s="13" t="s">
        <v>83</v>
      </c>
      <c r="AW147" s="13" t="s">
        <v>30</v>
      </c>
      <c r="AX147" s="13" t="s">
        <v>81</v>
      </c>
      <c r="AY147" s="239" t="s">
        <v>136</v>
      </c>
    </row>
    <row r="148" s="2" customFormat="1" ht="37.8" customHeight="1">
      <c r="A148" s="38"/>
      <c r="B148" s="39"/>
      <c r="C148" s="215" t="s">
        <v>177</v>
      </c>
      <c r="D148" s="215" t="s">
        <v>138</v>
      </c>
      <c r="E148" s="216" t="s">
        <v>178</v>
      </c>
      <c r="F148" s="217" t="s">
        <v>179</v>
      </c>
      <c r="G148" s="218" t="s">
        <v>174</v>
      </c>
      <c r="H148" s="219">
        <v>90</v>
      </c>
      <c r="I148" s="220"/>
      <c r="J148" s="221">
        <f>ROUND(I148*H148,2)</f>
        <v>0</v>
      </c>
      <c r="K148" s="217" t="s">
        <v>141</v>
      </c>
      <c r="L148" s="44"/>
      <c r="M148" s="222" t="s">
        <v>1</v>
      </c>
      <c r="N148" s="223" t="s">
        <v>38</v>
      </c>
      <c r="O148" s="91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6" t="s">
        <v>142</v>
      </c>
      <c r="AT148" s="226" t="s">
        <v>138</v>
      </c>
      <c r="AU148" s="226" t="s">
        <v>83</v>
      </c>
      <c r="AY148" s="17" t="s">
        <v>136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7" t="s">
        <v>81</v>
      </c>
      <c r="BK148" s="227">
        <f>ROUND(I148*H148,2)</f>
        <v>0</v>
      </c>
      <c r="BL148" s="17" t="s">
        <v>142</v>
      </c>
      <c r="BM148" s="226" t="s">
        <v>180</v>
      </c>
    </row>
    <row r="149" s="13" customFormat="1">
      <c r="A149" s="13"/>
      <c r="B149" s="228"/>
      <c r="C149" s="229"/>
      <c r="D149" s="230" t="s">
        <v>144</v>
      </c>
      <c r="E149" s="231" t="s">
        <v>1</v>
      </c>
      <c r="F149" s="232" t="s">
        <v>181</v>
      </c>
      <c r="G149" s="229"/>
      <c r="H149" s="233">
        <v>90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144</v>
      </c>
      <c r="AU149" s="239" t="s">
        <v>83</v>
      </c>
      <c r="AV149" s="13" t="s">
        <v>83</v>
      </c>
      <c r="AW149" s="13" t="s">
        <v>30</v>
      </c>
      <c r="AX149" s="13" t="s">
        <v>81</v>
      </c>
      <c r="AY149" s="239" t="s">
        <v>136</v>
      </c>
    </row>
    <row r="150" s="2" customFormat="1" ht="37.8" customHeight="1">
      <c r="A150" s="38"/>
      <c r="B150" s="39"/>
      <c r="C150" s="215" t="s">
        <v>98</v>
      </c>
      <c r="D150" s="215" t="s">
        <v>138</v>
      </c>
      <c r="E150" s="216" t="s">
        <v>182</v>
      </c>
      <c r="F150" s="217" t="s">
        <v>183</v>
      </c>
      <c r="G150" s="218" t="s">
        <v>174</v>
      </c>
      <c r="H150" s="219">
        <v>157.75</v>
      </c>
      <c r="I150" s="220"/>
      <c r="J150" s="221">
        <f>ROUND(I150*H150,2)</f>
        <v>0</v>
      </c>
      <c r="K150" s="217" t="s">
        <v>141</v>
      </c>
      <c r="L150" s="44"/>
      <c r="M150" s="222" t="s">
        <v>1</v>
      </c>
      <c r="N150" s="223" t="s">
        <v>38</v>
      </c>
      <c r="O150" s="91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142</v>
      </c>
      <c r="AT150" s="226" t="s">
        <v>138</v>
      </c>
      <c r="AU150" s="226" t="s">
        <v>83</v>
      </c>
      <c r="AY150" s="17" t="s">
        <v>136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81</v>
      </c>
      <c r="BK150" s="227">
        <f>ROUND(I150*H150,2)</f>
        <v>0</v>
      </c>
      <c r="BL150" s="17" t="s">
        <v>142</v>
      </c>
      <c r="BM150" s="226" t="s">
        <v>184</v>
      </c>
    </row>
    <row r="151" s="13" customFormat="1">
      <c r="A151" s="13"/>
      <c r="B151" s="228"/>
      <c r="C151" s="229"/>
      <c r="D151" s="230" t="s">
        <v>144</v>
      </c>
      <c r="E151" s="231" t="s">
        <v>1</v>
      </c>
      <c r="F151" s="232" t="s">
        <v>185</v>
      </c>
      <c r="G151" s="229"/>
      <c r="H151" s="233">
        <v>157.75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144</v>
      </c>
      <c r="AU151" s="239" t="s">
        <v>83</v>
      </c>
      <c r="AV151" s="13" t="s">
        <v>83</v>
      </c>
      <c r="AW151" s="13" t="s">
        <v>30</v>
      </c>
      <c r="AX151" s="13" t="s">
        <v>81</v>
      </c>
      <c r="AY151" s="239" t="s">
        <v>136</v>
      </c>
    </row>
    <row r="152" s="2" customFormat="1" ht="37.8" customHeight="1">
      <c r="A152" s="38"/>
      <c r="B152" s="39"/>
      <c r="C152" s="215" t="s">
        <v>186</v>
      </c>
      <c r="D152" s="215" t="s">
        <v>138</v>
      </c>
      <c r="E152" s="216" t="s">
        <v>187</v>
      </c>
      <c r="F152" s="217" t="s">
        <v>188</v>
      </c>
      <c r="G152" s="218" t="s">
        <v>174</v>
      </c>
      <c r="H152" s="219">
        <v>3.8999999999999999</v>
      </c>
      <c r="I152" s="220"/>
      <c r="J152" s="221">
        <f>ROUND(I152*H152,2)</f>
        <v>0</v>
      </c>
      <c r="K152" s="217" t="s">
        <v>141</v>
      </c>
      <c r="L152" s="44"/>
      <c r="M152" s="222" t="s">
        <v>1</v>
      </c>
      <c r="N152" s="223" t="s">
        <v>38</v>
      </c>
      <c r="O152" s="91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6" t="s">
        <v>142</v>
      </c>
      <c r="AT152" s="226" t="s">
        <v>138</v>
      </c>
      <c r="AU152" s="226" t="s">
        <v>83</v>
      </c>
      <c r="AY152" s="17" t="s">
        <v>136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7" t="s">
        <v>81</v>
      </c>
      <c r="BK152" s="227">
        <f>ROUND(I152*H152,2)</f>
        <v>0</v>
      </c>
      <c r="BL152" s="17" t="s">
        <v>142</v>
      </c>
      <c r="BM152" s="226" t="s">
        <v>189</v>
      </c>
    </row>
    <row r="153" s="13" customFormat="1">
      <c r="A153" s="13"/>
      <c r="B153" s="228"/>
      <c r="C153" s="229"/>
      <c r="D153" s="230" t="s">
        <v>144</v>
      </c>
      <c r="E153" s="231" t="s">
        <v>1</v>
      </c>
      <c r="F153" s="232" t="s">
        <v>190</v>
      </c>
      <c r="G153" s="229"/>
      <c r="H153" s="233">
        <v>3.8999999999999999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144</v>
      </c>
      <c r="AU153" s="239" t="s">
        <v>83</v>
      </c>
      <c r="AV153" s="13" t="s">
        <v>83</v>
      </c>
      <c r="AW153" s="13" t="s">
        <v>30</v>
      </c>
      <c r="AX153" s="13" t="s">
        <v>81</v>
      </c>
      <c r="AY153" s="239" t="s">
        <v>136</v>
      </c>
    </row>
    <row r="154" s="2" customFormat="1" ht="37.8" customHeight="1">
      <c r="A154" s="38"/>
      <c r="B154" s="39"/>
      <c r="C154" s="215" t="s">
        <v>191</v>
      </c>
      <c r="D154" s="215" t="s">
        <v>138</v>
      </c>
      <c r="E154" s="216" t="s">
        <v>192</v>
      </c>
      <c r="F154" s="217" t="s">
        <v>193</v>
      </c>
      <c r="G154" s="218" t="s">
        <v>174</v>
      </c>
      <c r="H154" s="219">
        <v>306.89999999999998</v>
      </c>
      <c r="I154" s="220"/>
      <c r="J154" s="221">
        <f>ROUND(I154*H154,2)</f>
        <v>0</v>
      </c>
      <c r="K154" s="217" t="s">
        <v>141</v>
      </c>
      <c r="L154" s="44"/>
      <c r="M154" s="222" t="s">
        <v>1</v>
      </c>
      <c r="N154" s="223" t="s">
        <v>38</v>
      </c>
      <c r="O154" s="91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6" t="s">
        <v>142</v>
      </c>
      <c r="AT154" s="226" t="s">
        <v>138</v>
      </c>
      <c r="AU154" s="226" t="s">
        <v>83</v>
      </c>
      <c r="AY154" s="17" t="s">
        <v>136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7" t="s">
        <v>81</v>
      </c>
      <c r="BK154" s="227">
        <f>ROUND(I154*H154,2)</f>
        <v>0</v>
      </c>
      <c r="BL154" s="17" t="s">
        <v>142</v>
      </c>
      <c r="BM154" s="226" t="s">
        <v>194</v>
      </c>
    </row>
    <row r="155" s="13" customFormat="1">
      <c r="A155" s="13"/>
      <c r="B155" s="228"/>
      <c r="C155" s="229"/>
      <c r="D155" s="230" t="s">
        <v>144</v>
      </c>
      <c r="E155" s="231" t="s">
        <v>1</v>
      </c>
      <c r="F155" s="232" t="s">
        <v>176</v>
      </c>
      <c r="G155" s="229"/>
      <c r="H155" s="233">
        <v>5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144</v>
      </c>
      <c r="AU155" s="239" t="s">
        <v>83</v>
      </c>
      <c r="AV155" s="13" t="s">
        <v>83</v>
      </c>
      <c r="AW155" s="13" t="s">
        <v>30</v>
      </c>
      <c r="AX155" s="13" t="s">
        <v>73</v>
      </c>
      <c r="AY155" s="239" t="s">
        <v>136</v>
      </c>
    </row>
    <row r="156" s="13" customFormat="1">
      <c r="A156" s="13"/>
      <c r="B156" s="228"/>
      <c r="C156" s="229"/>
      <c r="D156" s="230" t="s">
        <v>144</v>
      </c>
      <c r="E156" s="231" t="s">
        <v>1</v>
      </c>
      <c r="F156" s="232" t="s">
        <v>181</v>
      </c>
      <c r="G156" s="229"/>
      <c r="H156" s="233">
        <v>90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144</v>
      </c>
      <c r="AU156" s="239" t="s">
        <v>83</v>
      </c>
      <c r="AV156" s="13" t="s">
        <v>83</v>
      </c>
      <c r="AW156" s="13" t="s">
        <v>30</v>
      </c>
      <c r="AX156" s="13" t="s">
        <v>73</v>
      </c>
      <c r="AY156" s="239" t="s">
        <v>136</v>
      </c>
    </row>
    <row r="157" s="13" customFormat="1">
      <c r="A157" s="13"/>
      <c r="B157" s="228"/>
      <c r="C157" s="229"/>
      <c r="D157" s="230" t="s">
        <v>144</v>
      </c>
      <c r="E157" s="231" t="s">
        <v>1</v>
      </c>
      <c r="F157" s="232" t="s">
        <v>185</v>
      </c>
      <c r="G157" s="229"/>
      <c r="H157" s="233">
        <v>157.75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144</v>
      </c>
      <c r="AU157" s="239" t="s">
        <v>83</v>
      </c>
      <c r="AV157" s="13" t="s">
        <v>83</v>
      </c>
      <c r="AW157" s="13" t="s">
        <v>30</v>
      </c>
      <c r="AX157" s="13" t="s">
        <v>73</v>
      </c>
      <c r="AY157" s="239" t="s">
        <v>136</v>
      </c>
    </row>
    <row r="158" s="13" customFormat="1">
      <c r="A158" s="13"/>
      <c r="B158" s="228"/>
      <c r="C158" s="229"/>
      <c r="D158" s="230" t="s">
        <v>144</v>
      </c>
      <c r="E158" s="231" t="s">
        <v>1</v>
      </c>
      <c r="F158" s="232" t="s">
        <v>195</v>
      </c>
      <c r="G158" s="229"/>
      <c r="H158" s="233">
        <v>54.149999999999999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144</v>
      </c>
      <c r="AU158" s="239" t="s">
        <v>83</v>
      </c>
      <c r="AV158" s="13" t="s">
        <v>83</v>
      </c>
      <c r="AW158" s="13" t="s">
        <v>30</v>
      </c>
      <c r="AX158" s="13" t="s">
        <v>73</v>
      </c>
      <c r="AY158" s="239" t="s">
        <v>136</v>
      </c>
    </row>
    <row r="159" s="14" customFormat="1">
      <c r="A159" s="14"/>
      <c r="B159" s="240"/>
      <c r="C159" s="241"/>
      <c r="D159" s="230" t="s">
        <v>144</v>
      </c>
      <c r="E159" s="242" t="s">
        <v>1</v>
      </c>
      <c r="F159" s="243" t="s">
        <v>153</v>
      </c>
      <c r="G159" s="241"/>
      <c r="H159" s="244">
        <v>306.89999999999998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144</v>
      </c>
      <c r="AU159" s="250" t="s">
        <v>83</v>
      </c>
      <c r="AV159" s="14" t="s">
        <v>142</v>
      </c>
      <c r="AW159" s="14" t="s">
        <v>30</v>
      </c>
      <c r="AX159" s="14" t="s">
        <v>81</v>
      </c>
      <c r="AY159" s="250" t="s">
        <v>136</v>
      </c>
    </row>
    <row r="160" s="2" customFormat="1" ht="37.8" customHeight="1">
      <c r="A160" s="38"/>
      <c r="B160" s="39"/>
      <c r="C160" s="215" t="s">
        <v>196</v>
      </c>
      <c r="D160" s="215" t="s">
        <v>138</v>
      </c>
      <c r="E160" s="216" t="s">
        <v>197</v>
      </c>
      <c r="F160" s="217" t="s">
        <v>198</v>
      </c>
      <c r="G160" s="218" t="s">
        <v>174</v>
      </c>
      <c r="H160" s="219">
        <v>2762.0999999999999</v>
      </c>
      <c r="I160" s="220"/>
      <c r="J160" s="221">
        <f>ROUND(I160*H160,2)</f>
        <v>0</v>
      </c>
      <c r="K160" s="217" t="s">
        <v>141</v>
      </c>
      <c r="L160" s="44"/>
      <c r="M160" s="222" t="s">
        <v>1</v>
      </c>
      <c r="N160" s="223" t="s">
        <v>38</v>
      </c>
      <c r="O160" s="91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6" t="s">
        <v>142</v>
      </c>
      <c r="AT160" s="226" t="s">
        <v>138</v>
      </c>
      <c r="AU160" s="226" t="s">
        <v>83</v>
      </c>
      <c r="AY160" s="17" t="s">
        <v>136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81</v>
      </c>
      <c r="BK160" s="227">
        <f>ROUND(I160*H160,2)</f>
        <v>0</v>
      </c>
      <c r="BL160" s="17" t="s">
        <v>142</v>
      </c>
      <c r="BM160" s="226" t="s">
        <v>199</v>
      </c>
    </row>
    <row r="161" s="13" customFormat="1">
      <c r="A161" s="13"/>
      <c r="B161" s="228"/>
      <c r="C161" s="229"/>
      <c r="D161" s="230" t="s">
        <v>144</v>
      </c>
      <c r="E161" s="231" t="s">
        <v>1</v>
      </c>
      <c r="F161" s="232" t="s">
        <v>176</v>
      </c>
      <c r="G161" s="229"/>
      <c r="H161" s="233">
        <v>5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144</v>
      </c>
      <c r="AU161" s="239" t="s">
        <v>83</v>
      </c>
      <c r="AV161" s="13" t="s">
        <v>83</v>
      </c>
      <c r="AW161" s="13" t="s">
        <v>30</v>
      </c>
      <c r="AX161" s="13" t="s">
        <v>73</v>
      </c>
      <c r="AY161" s="239" t="s">
        <v>136</v>
      </c>
    </row>
    <row r="162" s="13" customFormat="1">
      <c r="A162" s="13"/>
      <c r="B162" s="228"/>
      <c r="C162" s="229"/>
      <c r="D162" s="230" t="s">
        <v>144</v>
      </c>
      <c r="E162" s="231" t="s">
        <v>1</v>
      </c>
      <c r="F162" s="232" t="s">
        <v>181</v>
      </c>
      <c r="G162" s="229"/>
      <c r="H162" s="233">
        <v>90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144</v>
      </c>
      <c r="AU162" s="239" t="s">
        <v>83</v>
      </c>
      <c r="AV162" s="13" t="s">
        <v>83</v>
      </c>
      <c r="AW162" s="13" t="s">
        <v>30</v>
      </c>
      <c r="AX162" s="13" t="s">
        <v>73</v>
      </c>
      <c r="AY162" s="239" t="s">
        <v>136</v>
      </c>
    </row>
    <row r="163" s="13" customFormat="1">
      <c r="A163" s="13"/>
      <c r="B163" s="228"/>
      <c r="C163" s="229"/>
      <c r="D163" s="230" t="s">
        <v>144</v>
      </c>
      <c r="E163" s="231" t="s">
        <v>1</v>
      </c>
      <c r="F163" s="232" t="s">
        <v>185</v>
      </c>
      <c r="G163" s="229"/>
      <c r="H163" s="233">
        <v>157.75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144</v>
      </c>
      <c r="AU163" s="239" t="s">
        <v>83</v>
      </c>
      <c r="AV163" s="13" t="s">
        <v>83</v>
      </c>
      <c r="AW163" s="13" t="s">
        <v>30</v>
      </c>
      <c r="AX163" s="13" t="s">
        <v>73</v>
      </c>
      <c r="AY163" s="239" t="s">
        <v>136</v>
      </c>
    </row>
    <row r="164" s="13" customFormat="1">
      <c r="A164" s="13"/>
      <c r="B164" s="228"/>
      <c r="C164" s="229"/>
      <c r="D164" s="230" t="s">
        <v>144</v>
      </c>
      <c r="E164" s="231" t="s">
        <v>1</v>
      </c>
      <c r="F164" s="232" t="s">
        <v>195</v>
      </c>
      <c r="G164" s="229"/>
      <c r="H164" s="233">
        <v>54.149999999999999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144</v>
      </c>
      <c r="AU164" s="239" t="s">
        <v>83</v>
      </c>
      <c r="AV164" s="13" t="s">
        <v>83</v>
      </c>
      <c r="AW164" s="13" t="s">
        <v>30</v>
      </c>
      <c r="AX164" s="13" t="s">
        <v>73</v>
      </c>
      <c r="AY164" s="239" t="s">
        <v>136</v>
      </c>
    </row>
    <row r="165" s="14" customFormat="1">
      <c r="A165" s="14"/>
      <c r="B165" s="240"/>
      <c r="C165" s="241"/>
      <c r="D165" s="230" t="s">
        <v>144</v>
      </c>
      <c r="E165" s="242" t="s">
        <v>1</v>
      </c>
      <c r="F165" s="243" t="s">
        <v>153</v>
      </c>
      <c r="G165" s="241"/>
      <c r="H165" s="244">
        <v>306.89999999999998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144</v>
      </c>
      <c r="AU165" s="250" t="s">
        <v>83</v>
      </c>
      <c r="AV165" s="14" t="s">
        <v>142</v>
      </c>
      <c r="AW165" s="14" t="s">
        <v>30</v>
      </c>
      <c r="AX165" s="14" t="s">
        <v>81</v>
      </c>
      <c r="AY165" s="250" t="s">
        <v>136</v>
      </c>
    </row>
    <row r="166" s="13" customFormat="1">
      <c r="A166" s="13"/>
      <c r="B166" s="228"/>
      <c r="C166" s="229"/>
      <c r="D166" s="230" t="s">
        <v>144</v>
      </c>
      <c r="E166" s="229"/>
      <c r="F166" s="232" t="s">
        <v>200</v>
      </c>
      <c r="G166" s="229"/>
      <c r="H166" s="233">
        <v>2762.0999999999999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144</v>
      </c>
      <c r="AU166" s="239" t="s">
        <v>83</v>
      </c>
      <c r="AV166" s="13" t="s">
        <v>83</v>
      </c>
      <c r="AW166" s="13" t="s">
        <v>4</v>
      </c>
      <c r="AX166" s="13" t="s">
        <v>81</v>
      </c>
      <c r="AY166" s="239" t="s">
        <v>136</v>
      </c>
    </row>
    <row r="167" s="2" customFormat="1" ht="24.15" customHeight="1">
      <c r="A167" s="38"/>
      <c r="B167" s="39"/>
      <c r="C167" s="215" t="s">
        <v>201</v>
      </c>
      <c r="D167" s="215" t="s">
        <v>138</v>
      </c>
      <c r="E167" s="216" t="s">
        <v>202</v>
      </c>
      <c r="F167" s="217" t="s">
        <v>203</v>
      </c>
      <c r="G167" s="218" t="s">
        <v>86</v>
      </c>
      <c r="H167" s="219">
        <v>13</v>
      </c>
      <c r="I167" s="220"/>
      <c r="J167" s="221">
        <f>ROUND(I167*H167,2)</f>
        <v>0</v>
      </c>
      <c r="K167" s="217" t="s">
        <v>141</v>
      </c>
      <c r="L167" s="44"/>
      <c r="M167" s="222" t="s">
        <v>1</v>
      </c>
      <c r="N167" s="223" t="s">
        <v>38</v>
      </c>
      <c r="O167" s="91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6" t="s">
        <v>142</v>
      </c>
      <c r="AT167" s="226" t="s">
        <v>138</v>
      </c>
      <c r="AU167" s="226" t="s">
        <v>83</v>
      </c>
      <c r="AY167" s="17" t="s">
        <v>136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7" t="s">
        <v>81</v>
      </c>
      <c r="BK167" s="227">
        <f>ROUND(I167*H167,2)</f>
        <v>0</v>
      </c>
      <c r="BL167" s="17" t="s">
        <v>142</v>
      </c>
      <c r="BM167" s="226" t="s">
        <v>204</v>
      </c>
    </row>
    <row r="168" s="13" customFormat="1">
      <c r="A168" s="13"/>
      <c r="B168" s="228"/>
      <c r="C168" s="229"/>
      <c r="D168" s="230" t="s">
        <v>144</v>
      </c>
      <c r="E168" s="231" t="s">
        <v>1</v>
      </c>
      <c r="F168" s="232" t="s">
        <v>205</v>
      </c>
      <c r="G168" s="229"/>
      <c r="H168" s="233">
        <v>13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144</v>
      </c>
      <c r="AU168" s="239" t="s">
        <v>83</v>
      </c>
      <c r="AV168" s="13" t="s">
        <v>83</v>
      </c>
      <c r="AW168" s="13" t="s">
        <v>30</v>
      </c>
      <c r="AX168" s="13" t="s">
        <v>81</v>
      </c>
      <c r="AY168" s="239" t="s">
        <v>136</v>
      </c>
    </row>
    <row r="169" s="2" customFormat="1" ht="33" customHeight="1">
      <c r="A169" s="38"/>
      <c r="B169" s="39"/>
      <c r="C169" s="215" t="s">
        <v>8</v>
      </c>
      <c r="D169" s="215" t="s">
        <v>138</v>
      </c>
      <c r="E169" s="216" t="s">
        <v>206</v>
      </c>
      <c r="F169" s="217" t="s">
        <v>207</v>
      </c>
      <c r="G169" s="218" t="s">
        <v>208</v>
      </c>
      <c r="H169" s="219">
        <v>583.11000000000001</v>
      </c>
      <c r="I169" s="220"/>
      <c r="J169" s="221">
        <f>ROUND(I169*H169,2)</f>
        <v>0</v>
      </c>
      <c r="K169" s="217" t="s">
        <v>141</v>
      </c>
      <c r="L169" s="44"/>
      <c r="M169" s="222" t="s">
        <v>1</v>
      </c>
      <c r="N169" s="223" t="s">
        <v>38</v>
      </c>
      <c r="O169" s="91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6" t="s">
        <v>142</v>
      </c>
      <c r="AT169" s="226" t="s">
        <v>138</v>
      </c>
      <c r="AU169" s="226" t="s">
        <v>83</v>
      </c>
      <c r="AY169" s="17" t="s">
        <v>136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7" t="s">
        <v>81</v>
      </c>
      <c r="BK169" s="227">
        <f>ROUND(I169*H169,2)</f>
        <v>0</v>
      </c>
      <c r="BL169" s="17" t="s">
        <v>142</v>
      </c>
      <c r="BM169" s="226" t="s">
        <v>209</v>
      </c>
    </row>
    <row r="170" s="13" customFormat="1">
      <c r="A170" s="13"/>
      <c r="B170" s="228"/>
      <c r="C170" s="229"/>
      <c r="D170" s="230" t="s">
        <v>144</v>
      </c>
      <c r="E170" s="231" t="s">
        <v>1</v>
      </c>
      <c r="F170" s="232" t="s">
        <v>176</v>
      </c>
      <c r="G170" s="229"/>
      <c r="H170" s="233">
        <v>5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144</v>
      </c>
      <c r="AU170" s="239" t="s">
        <v>83</v>
      </c>
      <c r="AV170" s="13" t="s">
        <v>83</v>
      </c>
      <c r="AW170" s="13" t="s">
        <v>30</v>
      </c>
      <c r="AX170" s="13" t="s">
        <v>73</v>
      </c>
      <c r="AY170" s="239" t="s">
        <v>136</v>
      </c>
    </row>
    <row r="171" s="13" customFormat="1">
      <c r="A171" s="13"/>
      <c r="B171" s="228"/>
      <c r="C171" s="229"/>
      <c r="D171" s="230" t="s">
        <v>144</v>
      </c>
      <c r="E171" s="231" t="s">
        <v>1</v>
      </c>
      <c r="F171" s="232" t="s">
        <v>181</v>
      </c>
      <c r="G171" s="229"/>
      <c r="H171" s="233">
        <v>90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144</v>
      </c>
      <c r="AU171" s="239" t="s">
        <v>83</v>
      </c>
      <c r="AV171" s="13" t="s">
        <v>83</v>
      </c>
      <c r="AW171" s="13" t="s">
        <v>30</v>
      </c>
      <c r="AX171" s="13" t="s">
        <v>73</v>
      </c>
      <c r="AY171" s="239" t="s">
        <v>136</v>
      </c>
    </row>
    <row r="172" s="13" customFormat="1">
      <c r="A172" s="13"/>
      <c r="B172" s="228"/>
      <c r="C172" s="229"/>
      <c r="D172" s="230" t="s">
        <v>144</v>
      </c>
      <c r="E172" s="231" t="s">
        <v>1</v>
      </c>
      <c r="F172" s="232" t="s">
        <v>185</v>
      </c>
      <c r="G172" s="229"/>
      <c r="H172" s="233">
        <v>157.75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144</v>
      </c>
      <c r="AU172" s="239" t="s">
        <v>83</v>
      </c>
      <c r="AV172" s="13" t="s">
        <v>83</v>
      </c>
      <c r="AW172" s="13" t="s">
        <v>30</v>
      </c>
      <c r="AX172" s="13" t="s">
        <v>73</v>
      </c>
      <c r="AY172" s="239" t="s">
        <v>136</v>
      </c>
    </row>
    <row r="173" s="13" customFormat="1">
      <c r="A173" s="13"/>
      <c r="B173" s="228"/>
      <c r="C173" s="229"/>
      <c r="D173" s="230" t="s">
        <v>144</v>
      </c>
      <c r="E173" s="231" t="s">
        <v>1</v>
      </c>
      <c r="F173" s="232" t="s">
        <v>195</v>
      </c>
      <c r="G173" s="229"/>
      <c r="H173" s="233">
        <v>54.149999999999999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144</v>
      </c>
      <c r="AU173" s="239" t="s">
        <v>83</v>
      </c>
      <c r="AV173" s="13" t="s">
        <v>83</v>
      </c>
      <c r="AW173" s="13" t="s">
        <v>30</v>
      </c>
      <c r="AX173" s="13" t="s">
        <v>73</v>
      </c>
      <c r="AY173" s="239" t="s">
        <v>136</v>
      </c>
    </row>
    <row r="174" s="15" customFormat="1">
      <c r="A174" s="15"/>
      <c r="B174" s="251"/>
      <c r="C174" s="252"/>
      <c r="D174" s="230" t="s">
        <v>144</v>
      </c>
      <c r="E174" s="253" t="s">
        <v>1</v>
      </c>
      <c r="F174" s="254" t="s">
        <v>210</v>
      </c>
      <c r="G174" s="252"/>
      <c r="H174" s="255">
        <v>306.89999999999998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1" t="s">
        <v>144</v>
      </c>
      <c r="AU174" s="261" t="s">
        <v>83</v>
      </c>
      <c r="AV174" s="15" t="s">
        <v>88</v>
      </c>
      <c r="AW174" s="15" t="s">
        <v>30</v>
      </c>
      <c r="AX174" s="15" t="s">
        <v>73</v>
      </c>
      <c r="AY174" s="261" t="s">
        <v>136</v>
      </c>
    </row>
    <row r="175" s="13" customFormat="1">
      <c r="A175" s="13"/>
      <c r="B175" s="228"/>
      <c r="C175" s="229"/>
      <c r="D175" s="230" t="s">
        <v>144</v>
      </c>
      <c r="E175" s="231" t="s">
        <v>1</v>
      </c>
      <c r="F175" s="232" t="s">
        <v>211</v>
      </c>
      <c r="G175" s="229"/>
      <c r="H175" s="233">
        <v>583.11000000000001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144</v>
      </c>
      <c r="AU175" s="239" t="s">
        <v>83</v>
      </c>
      <c r="AV175" s="13" t="s">
        <v>83</v>
      </c>
      <c r="AW175" s="13" t="s">
        <v>30</v>
      </c>
      <c r="AX175" s="13" t="s">
        <v>81</v>
      </c>
      <c r="AY175" s="239" t="s">
        <v>136</v>
      </c>
    </row>
    <row r="176" s="2" customFormat="1" ht="16.5" customHeight="1">
      <c r="A176" s="38"/>
      <c r="B176" s="39"/>
      <c r="C176" s="215" t="s">
        <v>212</v>
      </c>
      <c r="D176" s="215" t="s">
        <v>138</v>
      </c>
      <c r="E176" s="216" t="s">
        <v>213</v>
      </c>
      <c r="F176" s="217" t="s">
        <v>214</v>
      </c>
      <c r="G176" s="218" t="s">
        <v>174</v>
      </c>
      <c r="H176" s="219">
        <v>306.89999999999998</v>
      </c>
      <c r="I176" s="220"/>
      <c r="J176" s="221">
        <f>ROUND(I176*H176,2)</f>
        <v>0</v>
      </c>
      <c r="K176" s="217" t="s">
        <v>141</v>
      </c>
      <c r="L176" s="44"/>
      <c r="M176" s="222" t="s">
        <v>1</v>
      </c>
      <c r="N176" s="223" t="s">
        <v>38</v>
      </c>
      <c r="O176" s="91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6" t="s">
        <v>142</v>
      </c>
      <c r="AT176" s="226" t="s">
        <v>138</v>
      </c>
      <c r="AU176" s="226" t="s">
        <v>83</v>
      </c>
      <c r="AY176" s="17" t="s">
        <v>136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7" t="s">
        <v>81</v>
      </c>
      <c r="BK176" s="227">
        <f>ROUND(I176*H176,2)</f>
        <v>0</v>
      </c>
      <c r="BL176" s="17" t="s">
        <v>142</v>
      </c>
      <c r="BM176" s="226" t="s">
        <v>215</v>
      </c>
    </row>
    <row r="177" s="13" customFormat="1">
      <c r="A177" s="13"/>
      <c r="B177" s="228"/>
      <c r="C177" s="229"/>
      <c r="D177" s="230" t="s">
        <v>144</v>
      </c>
      <c r="E177" s="231" t="s">
        <v>1</v>
      </c>
      <c r="F177" s="232" t="s">
        <v>176</v>
      </c>
      <c r="G177" s="229"/>
      <c r="H177" s="233">
        <v>5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144</v>
      </c>
      <c r="AU177" s="239" t="s">
        <v>83</v>
      </c>
      <c r="AV177" s="13" t="s">
        <v>83</v>
      </c>
      <c r="AW177" s="13" t="s">
        <v>30</v>
      </c>
      <c r="AX177" s="13" t="s">
        <v>73</v>
      </c>
      <c r="AY177" s="239" t="s">
        <v>136</v>
      </c>
    </row>
    <row r="178" s="13" customFormat="1">
      <c r="A178" s="13"/>
      <c r="B178" s="228"/>
      <c r="C178" s="229"/>
      <c r="D178" s="230" t="s">
        <v>144</v>
      </c>
      <c r="E178" s="231" t="s">
        <v>1</v>
      </c>
      <c r="F178" s="232" t="s">
        <v>181</v>
      </c>
      <c r="G178" s="229"/>
      <c r="H178" s="233">
        <v>90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144</v>
      </c>
      <c r="AU178" s="239" t="s">
        <v>83</v>
      </c>
      <c r="AV178" s="13" t="s">
        <v>83</v>
      </c>
      <c r="AW178" s="13" t="s">
        <v>30</v>
      </c>
      <c r="AX178" s="13" t="s">
        <v>73</v>
      </c>
      <c r="AY178" s="239" t="s">
        <v>136</v>
      </c>
    </row>
    <row r="179" s="13" customFormat="1">
      <c r="A179" s="13"/>
      <c r="B179" s="228"/>
      <c r="C179" s="229"/>
      <c r="D179" s="230" t="s">
        <v>144</v>
      </c>
      <c r="E179" s="231" t="s">
        <v>1</v>
      </c>
      <c r="F179" s="232" t="s">
        <v>185</v>
      </c>
      <c r="G179" s="229"/>
      <c r="H179" s="233">
        <v>157.75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144</v>
      </c>
      <c r="AU179" s="239" t="s">
        <v>83</v>
      </c>
      <c r="AV179" s="13" t="s">
        <v>83</v>
      </c>
      <c r="AW179" s="13" t="s">
        <v>30</v>
      </c>
      <c r="AX179" s="13" t="s">
        <v>73</v>
      </c>
      <c r="AY179" s="239" t="s">
        <v>136</v>
      </c>
    </row>
    <row r="180" s="13" customFormat="1">
      <c r="A180" s="13"/>
      <c r="B180" s="228"/>
      <c r="C180" s="229"/>
      <c r="D180" s="230" t="s">
        <v>144</v>
      </c>
      <c r="E180" s="231" t="s">
        <v>1</v>
      </c>
      <c r="F180" s="232" t="s">
        <v>195</v>
      </c>
      <c r="G180" s="229"/>
      <c r="H180" s="233">
        <v>54.149999999999999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144</v>
      </c>
      <c r="AU180" s="239" t="s">
        <v>83</v>
      </c>
      <c r="AV180" s="13" t="s">
        <v>83</v>
      </c>
      <c r="AW180" s="13" t="s">
        <v>30</v>
      </c>
      <c r="AX180" s="13" t="s">
        <v>73</v>
      </c>
      <c r="AY180" s="239" t="s">
        <v>136</v>
      </c>
    </row>
    <row r="181" s="14" customFormat="1">
      <c r="A181" s="14"/>
      <c r="B181" s="240"/>
      <c r="C181" s="241"/>
      <c r="D181" s="230" t="s">
        <v>144</v>
      </c>
      <c r="E181" s="242" t="s">
        <v>1</v>
      </c>
      <c r="F181" s="243" t="s">
        <v>153</v>
      </c>
      <c r="G181" s="241"/>
      <c r="H181" s="244">
        <v>306.89999999999998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144</v>
      </c>
      <c r="AU181" s="250" t="s">
        <v>83</v>
      </c>
      <c r="AV181" s="14" t="s">
        <v>142</v>
      </c>
      <c r="AW181" s="14" t="s">
        <v>30</v>
      </c>
      <c r="AX181" s="14" t="s">
        <v>81</v>
      </c>
      <c r="AY181" s="250" t="s">
        <v>136</v>
      </c>
    </row>
    <row r="182" s="2" customFormat="1" ht="24.15" customHeight="1">
      <c r="A182" s="38"/>
      <c r="B182" s="39"/>
      <c r="C182" s="215" t="s">
        <v>216</v>
      </c>
      <c r="D182" s="215" t="s">
        <v>138</v>
      </c>
      <c r="E182" s="216" t="s">
        <v>217</v>
      </c>
      <c r="F182" s="217" t="s">
        <v>218</v>
      </c>
      <c r="G182" s="218" t="s">
        <v>86</v>
      </c>
      <c r="H182" s="219">
        <v>639</v>
      </c>
      <c r="I182" s="220"/>
      <c r="J182" s="221">
        <f>ROUND(I182*H182,2)</f>
        <v>0</v>
      </c>
      <c r="K182" s="217" t="s">
        <v>141</v>
      </c>
      <c r="L182" s="44"/>
      <c r="M182" s="222" t="s">
        <v>1</v>
      </c>
      <c r="N182" s="223" t="s">
        <v>38</v>
      </c>
      <c r="O182" s="91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6" t="s">
        <v>142</v>
      </c>
      <c r="AT182" s="226" t="s">
        <v>138</v>
      </c>
      <c r="AU182" s="226" t="s">
        <v>83</v>
      </c>
      <c r="AY182" s="17" t="s">
        <v>136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7" t="s">
        <v>81</v>
      </c>
      <c r="BK182" s="227">
        <f>ROUND(I182*H182,2)</f>
        <v>0</v>
      </c>
      <c r="BL182" s="17" t="s">
        <v>142</v>
      </c>
      <c r="BM182" s="226" t="s">
        <v>219</v>
      </c>
    </row>
    <row r="183" s="13" customFormat="1">
      <c r="A183" s="13"/>
      <c r="B183" s="228"/>
      <c r="C183" s="229"/>
      <c r="D183" s="230" t="s">
        <v>144</v>
      </c>
      <c r="E183" s="231" t="s">
        <v>1</v>
      </c>
      <c r="F183" s="232" t="s">
        <v>220</v>
      </c>
      <c r="G183" s="229"/>
      <c r="H183" s="233">
        <v>639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144</v>
      </c>
      <c r="AU183" s="239" t="s">
        <v>83</v>
      </c>
      <c r="AV183" s="13" t="s">
        <v>83</v>
      </c>
      <c r="AW183" s="13" t="s">
        <v>30</v>
      </c>
      <c r="AX183" s="13" t="s">
        <v>81</v>
      </c>
      <c r="AY183" s="239" t="s">
        <v>136</v>
      </c>
    </row>
    <row r="184" s="2" customFormat="1" ht="16.5" customHeight="1">
      <c r="A184" s="38"/>
      <c r="B184" s="39"/>
      <c r="C184" s="215" t="s">
        <v>101</v>
      </c>
      <c r="D184" s="215" t="s">
        <v>138</v>
      </c>
      <c r="E184" s="216" t="s">
        <v>221</v>
      </c>
      <c r="F184" s="217" t="s">
        <v>222</v>
      </c>
      <c r="G184" s="218" t="s">
        <v>86</v>
      </c>
      <c r="H184" s="219">
        <v>13</v>
      </c>
      <c r="I184" s="220"/>
      <c r="J184" s="221">
        <f>ROUND(I184*H184,2)</f>
        <v>0</v>
      </c>
      <c r="K184" s="217" t="s">
        <v>223</v>
      </c>
      <c r="L184" s="44"/>
      <c r="M184" s="222" t="s">
        <v>1</v>
      </c>
      <c r="N184" s="223" t="s">
        <v>38</v>
      </c>
      <c r="O184" s="91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6" t="s">
        <v>142</v>
      </c>
      <c r="AT184" s="226" t="s">
        <v>138</v>
      </c>
      <c r="AU184" s="226" t="s">
        <v>83</v>
      </c>
      <c r="AY184" s="17" t="s">
        <v>136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7" t="s">
        <v>81</v>
      </c>
      <c r="BK184" s="227">
        <f>ROUND(I184*H184,2)</f>
        <v>0</v>
      </c>
      <c r="BL184" s="17" t="s">
        <v>142</v>
      </c>
      <c r="BM184" s="226" t="s">
        <v>224</v>
      </c>
    </row>
    <row r="185" s="12" customFormat="1" ht="22.8" customHeight="1">
      <c r="A185" s="12"/>
      <c r="B185" s="199"/>
      <c r="C185" s="200"/>
      <c r="D185" s="201" t="s">
        <v>72</v>
      </c>
      <c r="E185" s="213" t="s">
        <v>158</v>
      </c>
      <c r="F185" s="213" t="s">
        <v>225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SUM(P186:P228)</f>
        <v>0</v>
      </c>
      <c r="Q185" s="207"/>
      <c r="R185" s="208">
        <f>SUM(R186:R228)</f>
        <v>147.19316000000001</v>
      </c>
      <c r="S185" s="207"/>
      <c r="T185" s="209">
        <f>SUM(T186:T228)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81</v>
      </c>
      <c r="AT185" s="211" t="s">
        <v>72</v>
      </c>
      <c r="AU185" s="211" t="s">
        <v>81</v>
      </c>
      <c r="AY185" s="210" t="s">
        <v>136</v>
      </c>
      <c r="BK185" s="212">
        <f>SUM(BK186:BK228)</f>
        <v>0</v>
      </c>
    </row>
    <row r="186" s="2" customFormat="1" ht="21.75" customHeight="1">
      <c r="A186" s="38"/>
      <c r="B186" s="39"/>
      <c r="C186" s="215" t="s">
        <v>226</v>
      </c>
      <c r="D186" s="215" t="s">
        <v>138</v>
      </c>
      <c r="E186" s="216" t="s">
        <v>227</v>
      </c>
      <c r="F186" s="217" t="s">
        <v>228</v>
      </c>
      <c r="G186" s="218" t="s">
        <v>86</v>
      </c>
      <c r="H186" s="219">
        <v>60</v>
      </c>
      <c r="I186" s="220"/>
      <c r="J186" s="221">
        <f>ROUND(I186*H186,2)</f>
        <v>0</v>
      </c>
      <c r="K186" s="217" t="s">
        <v>141</v>
      </c>
      <c r="L186" s="44"/>
      <c r="M186" s="222" t="s">
        <v>1</v>
      </c>
      <c r="N186" s="223" t="s">
        <v>38</v>
      </c>
      <c r="O186" s="91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6" t="s">
        <v>142</v>
      </c>
      <c r="AT186" s="226" t="s">
        <v>138</v>
      </c>
      <c r="AU186" s="226" t="s">
        <v>83</v>
      </c>
      <c r="AY186" s="17" t="s">
        <v>136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7" t="s">
        <v>81</v>
      </c>
      <c r="BK186" s="227">
        <f>ROUND(I186*H186,2)</f>
        <v>0</v>
      </c>
      <c r="BL186" s="17" t="s">
        <v>142</v>
      </c>
      <c r="BM186" s="226" t="s">
        <v>229</v>
      </c>
    </row>
    <row r="187" s="13" customFormat="1">
      <c r="A187" s="13"/>
      <c r="B187" s="228"/>
      <c r="C187" s="229"/>
      <c r="D187" s="230" t="s">
        <v>144</v>
      </c>
      <c r="E187" s="231" t="s">
        <v>1</v>
      </c>
      <c r="F187" s="232" t="s">
        <v>89</v>
      </c>
      <c r="G187" s="229"/>
      <c r="H187" s="233">
        <v>42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144</v>
      </c>
      <c r="AU187" s="239" t="s">
        <v>83</v>
      </c>
      <c r="AV187" s="13" t="s">
        <v>83</v>
      </c>
      <c r="AW187" s="13" t="s">
        <v>30</v>
      </c>
      <c r="AX187" s="13" t="s">
        <v>73</v>
      </c>
      <c r="AY187" s="239" t="s">
        <v>136</v>
      </c>
    </row>
    <row r="188" s="13" customFormat="1">
      <c r="A188" s="13"/>
      <c r="B188" s="228"/>
      <c r="C188" s="229"/>
      <c r="D188" s="230" t="s">
        <v>144</v>
      </c>
      <c r="E188" s="231" t="s">
        <v>1</v>
      </c>
      <c r="F188" s="232" t="s">
        <v>96</v>
      </c>
      <c r="G188" s="229"/>
      <c r="H188" s="233">
        <v>10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144</v>
      </c>
      <c r="AU188" s="239" t="s">
        <v>83</v>
      </c>
      <c r="AV188" s="13" t="s">
        <v>83</v>
      </c>
      <c r="AW188" s="13" t="s">
        <v>30</v>
      </c>
      <c r="AX188" s="13" t="s">
        <v>73</v>
      </c>
      <c r="AY188" s="239" t="s">
        <v>136</v>
      </c>
    </row>
    <row r="189" s="13" customFormat="1">
      <c r="A189" s="13"/>
      <c r="B189" s="228"/>
      <c r="C189" s="229"/>
      <c r="D189" s="230" t="s">
        <v>144</v>
      </c>
      <c r="E189" s="231" t="s">
        <v>1</v>
      </c>
      <c r="F189" s="232" t="s">
        <v>102</v>
      </c>
      <c r="G189" s="229"/>
      <c r="H189" s="233">
        <v>8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144</v>
      </c>
      <c r="AU189" s="239" t="s">
        <v>83</v>
      </c>
      <c r="AV189" s="13" t="s">
        <v>83</v>
      </c>
      <c r="AW189" s="13" t="s">
        <v>30</v>
      </c>
      <c r="AX189" s="13" t="s">
        <v>73</v>
      </c>
      <c r="AY189" s="239" t="s">
        <v>136</v>
      </c>
    </row>
    <row r="190" s="14" customFormat="1">
      <c r="A190" s="14"/>
      <c r="B190" s="240"/>
      <c r="C190" s="241"/>
      <c r="D190" s="230" t="s">
        <v>144</v>
      </c>
      <c r="E190" s="242" t="s">
        <v>1</v>
      </c>
      <c r="F190" s="243" t="s">
        <v>153</v>
      </c>
      <c r="G190" s="241"/>
      <c r="H190" s="244">
        <v>60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144</v>
      </c>
      <c r="AU190" s="250" t="s">
        <v>83</v>
      </c>
      <c r="AV190" s="14" t="s">
        <v>142</v>
      </c>
      <c r="AW190" s="14" t="s">
        <v>30</v>
      </c>
      <c r="AX190" s="14" t="s">
        <v>81</v>
      </c>
      <c r="AY190" s="250" t="s">
        <v>136</v>
      </c>
    </row>
    <row r="191" s="2" customFormat="1" ht="21.75" customHeight="1">
      <c r="A191" s="38"/>
      <c r="B191" s="39"/>
      <c r="C191" s="215" t="s">
        <v>230</v>
      </c>
      <c r="D191" s="215" t="s">
        <v>138</v>
      </c>
      <c r="E191" s="216" t="s">
        <v>231</v>
      </c>
      <c r="F191" s="217" t="s">
        <v>232</v>
      </c>
      <c r="G191" s="218" t="s">
        <v>86</v>
      </c>
      <c r="H191" s="219">
        <v>81</v>
      </c>
      <c r="I191" s="220"/>
      <c r="J191" s="221">
        <f>ROUND(I191*H191,2)</f>
        <v>0</v>
      </c>
      <c r="K191" s="217" t="s">
        <v>141</v>
      </c>
      <c r="L191" s="44"/>
      <c r="M191" s="222" t="s">
        <v>1</v>
      </c>
      <c r="N191" s="223" t="s">
        <v>38</v>
      </c>
      <c r="O191" s="91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6" t="s">
        <v>142</v>
      </c>
      <c r="AT191" s="226" t="s">
        <v>138</v>
      </c>
      <c r="AU191" s="226" t="s">
        <v>83</v>
      </c>
      <c r="AY191" s="17" t="s">
        <v>136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7" t="s">
        <v>81</v>
      </c>
      <c r="BK191" s="227">
        <f>ROUND(I191*H191,2)</f>
        <v>0</v>
      </c>
      <c r="BL191" s="17" t="s">
        <v>142</v>
      </c>
      <c r="BM191" s="226" t="s">
        <v>233</v>
      </c>
    </row>
    <row r="192" s="13" customFormat="1">
      <c r="A192" s="13"/>
      <c r="B192" s="228"/>
      <c r="C192" s="229"/>
      <c r="D192" s="230" t="s">
        <v>144</v>
      </c>
      <c r="E192" s="231" t="s">
        <v>1</v>
      </c>
      <c r="F192" s="232" t="s">
        <v>93</v>
      </c>
      <c r="G192" s="229"/>
      <c r="H192" s="233">
        <v>63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144</v>
      </c>
      <c r="AU192" s="239" t="s">
        <v>83</v>
      </c>
      <c r="AV192" s="13" t="s">
        <v>83</v>
      </c>
      <c r="AW192" s="13" t="s">
        <v>30</v>
      </c>
      <c r="AX192" s="13" t="s">
        <v>73</v>
      </c>
      <c r="AY192" s="239" t="s">
        <v>136</v>
      </c>
    </row>
    <row r="193" s="13" customFormat="1">
      <c r="A193" s="13"/>
      <c r="B193" s="228"/>
      <c r="C193" s="229"/>
      <c r="D193" s="230" t="s">
        <v>144</v>
      </c>
      <c r="E193" s="231" t="s">
        <v>1</v>
      </c>
      <c r="F193" s="232" t="s">
        <v>99</v>
      </c>
      <c r="G193" s="229"/>
      <c r="H193" s="233">
        <v>18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144</v>
      </c>
      <c r="AU193" s="239" t="s">
        <v>83</v>
      </c>
      <c r="AV193" s="13" t="s">
        <v>83</v>
      </c>
      <c r="AW193" s="13" t="s">
        <v>30</v>
      </c>
      <c r="AX193" s="13" t="s">
        <v>73</v>
      </c>
      <c r="AY193" s="239" t="s">
        <v>136</v>
      </c>
    </row>
    <row r="194" s="14" customFormat="1">
      <c r="A194" s="14"/>
      <c r="B194" s="240"/>
      <c r="C194" s="241"/>
      <c r="D194" s="230" t="s">
        <v>144</v>
      </c>
      <c r="E194" s="242" t="s">
        <v>1</v>
      </c>
      <c r="F194" s="243" t="s">
        <v>153</v>
      </c>
      <c r="G194" s="241"/>
      <c r="H194" s="244">
        <v>81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144</v>
      </c>
      <c r="AU194" s="250" t="s">
        <v>83</v>
      </c>
      <c r="AV194" s="14" t="s">
        <v>142</v>
      </c>
      <c r="AW194" s="14" t="s">
        <v>30</v>
      </c>
      <c r="AX194" s="14" t="s">
        <v>81</v>
      </c>
      <c r="AY194" s="250" t="s">
        <v>136</v>
      </c>
    </row>
    <row r="195" s="2" customFormat="1" ht="24.15" customHeight="1">
      <c r="A195" s="38"/>
      <c r="B195" s="39"/>
      <c r="C195" s="215" t="s">
        <v>7</v>
      </c>
      <c r="D195" s="215" t="s">
        <v>138</v>
      </c>
      <c r="E195" s="216" t="s">
        <v>234</v>
      </c>
      <c r="F195" s="217" t="s">
        <v>235</v>
      </c>
      <c r="G195" s="218" t="s">
        <v>86</v>
      </c>
      <c r="H195" s="219">
        <v>498</v>
      </c>
      <c r="I195" s="220"/>
      <c r="J195" s="221">
        <f>ROUND(I195*H195,2)</f>
        <v>0</v>
      </c>
      <c r="K195" s="217" t="s">
        <v>141</v>
      </c>
      <c r="L195" s="44"/>
      <c r="M195" s="222" t="s">
        <v>1</v>
      </c>
      <c r="N195" s="223" t="s">
        <v>38</v>
      </c>
      <c r="O195" s="91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6" t="s">
        <v>142</v>
      </c>
      <c r="AT195" s="226" t="s">
        <v>138</v>
      </c>
      <c r="AU195" s="226" t="s">
        <v>83</v>
      </c>
      <c r="AY195" s="17" t="s">
        <v>136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7" t="s">
        <v>81</v>
      </c>
      <c r="BK195" s="227">
        <f>ROUND(I195*H195,2)</f>
        <v>0</v>
      </c>
      <c r="BL195" s="17" t="s">
        <v>142</v>
      </c>
      <c r="BM195" s="226" t="s">
        <v>236</v>
      </c>
    </row>
    <row r="196" s="13" customFormat="1">
      <c r="A196" s="13"/>
      <c r="B196" s="228"/>
      <c r="C196" s="229"/>
      <c r="D196" s="230" t="s">
        <v>144</v>
      </c>
      <c r="E196" s="231" t="s">
        <v>1</v>
      </c>
      <c r="F196" s="232" t="s">
        <v>84</v>
      </c>
      <c r="G196" s="229"/>
      <c r="H196" s="233">
        <v>498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144</v>
      </c>
      <c r="AU196" s="239" t="s">
        <v>83</v>
      </c>
      <c r="AV196" s="13" t="s">
        <v>83</v>
      </c>
      <c r="AW196" s="13" t="s">
        <v>30</v>
      </c>
      <c r="AX196" s="13" t="s">
        <v>81</v>
      </c>
      <c r="AY196" s="239" t="s">
        <v>136</v>
      </c>
    </row>
    <row r="197" s="2" customFormat="1" ht="24.15" customHeight="1">
      <c r="A197" s="38"/>
      <c r="B197" s="39"/>
      <c r="C197" s="215" t="s">
        <v>237</v>
      </c>
      <c r="D197" s="215" t="s">
        <v>138</v>
      </c>
      <c r="E197" s="216" t="s">
        <v>238</v>
      </c>
      <c r="F197" s="217" t="s">
        <v>239</v>
      </c>
      <c r="G197" s="218" t="s">
        <v>86</v>
      </c>
      <c r="H197" s="219">
        <v>631</v>
      </c>
      <c r="I197" s="220"/>
      <c r="J197" s="221">
        <f>ROUND(I197*H197,2)</f>
        <v>0</v>
      </c>
      <c r="K197" s="217" t="s">
        <v>141</v>
      </c>
      <c r="L197" s="44"/>
      <c r="M197" s="222" t="s">
        <v>1</v>
      </c>
      <c r="N197" s="223" t="s">
        <v>38</v>
      </c>
      <c r="O197" s="91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6" t="s">
        <v>142</v>
      </c>
      <c r="AT197" s="226" t="s">
        <v>138</v>
      </c>
      <c r="AU197" s="226" t="s">
        <v>83</v>
      </c>
      <c r="AY197" s="17" t="s">
        <v>136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7" t="s">
        <v>81</v>
      </c>
      <c r="BK197" s="227">
        <f>ROUND(I197*H197,2)</f>
        <v>0</v>
      </c>
      <c r="BL197" s="17" t="s">
        <v>142</v>
      </c>
      <c r="BM197" s="226" t="s">
        <v>240</v>
      </c>
    </row>
    <row r="198" s="13" customFormat="1">
      <c r="A198" s="13"/>
      <c r="B198" s="228"/>
      <c r="C198" s="229"/>
      <c r="D198" s="230" t="s">
        <v>144</v>
      </c>
      <c r="E198" s="231" t="s">
        <v>1</v>
      </c>
      <c r="F198" s="232" t="s">
        <v>241</v>
      </c>
      <c r="G198" s="229"/>
      <c r="H198" s="233">
        <v>631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144</v>
      </c>
      <c r="AU198" s="239" t="s">
        <v>83</v>
      </c>
      <c r="AV198" s="13" t="s">
        <v>83</v>
      </c>
      <c r="AW198" s="13" t="s">
        <v>30</v>
      </c>
      <c r="AX198" s="13" t="s">
        <v>81</v>
      </c>
      <c r="AY198" s="239" t="s">
        <v>136</v>
      </c>
    </row>
    <row r="199" s="2" customFormat="1" ht="24.15" customHeight="1">
      <c r="A199" s="38"/>
      <c r="B199" s="39"/>
      <c r="C199" s="215" t="s">
        <v>242</v>
      </c>
      <c r="D199" s="215" t="s">
        <v>138</v>
      </c>
      <c r="E199" s="216" t="s">
        <v>243</v>
      </c>
      <c r="F199" s="217" t="s">
        <v>244</v>
      </c>
      <c r="G199" s="218" t="s">
        <v>86</v>
      </c>
      <c r="H199" s="219">
        <v>8</v>
      </c>
      <c r="I199" s="220"/>
      <c r="J199" s="221">
        <f>ROUND(I199*H199,2)</f>
        <v>0</v>
      </c>
      <c r="K199" s="217" t="s">
        <v>141</v>
      </c>
      <c r="L199" s="44"/>
      <c r="M199" s="222" t="s">
        <v>1</v>
      </c>
      <c r="N199" s="223" t="s">
        <v>38</v>
      </c>
      <c r="O199" s="91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6" t="s">
        <v>142</v>
      </c>
      <c r="AT199" s="226" t="s">
        <v>138</v>
      </c>
      <c r="AU199" s="226" t="s">
        <v>83</v>
      </c>
      <c r="AY199" s="17" t="s">
        <v>136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7" t="s">
        <v>81</v>
      </c>
      <c r="BK199" s="227">
        <f>ROUND(I199*H199,2)</f>
        <v>0</v>
      </c>
      <c r="BL199" s="17" t="s">
        <v>142</v>
      </c>
      <c r="BM199" s="226" t="s">
        <v>245</v>
      </c>
    </row>
    <row r="200" s="13" customFormat="1">
      <c r="A200" s="13"/>
      <c r="B200" s="228"/>
      <c r="C200" s="229"/>
      <c r="D200" s="230" t="s">
        <v>144</v>
      </c>
      <c r="E200" s="231" t="s">
        <v>1</v>
      </c>
      <c r="F200" s="232" t="s">
        <v>102</v>
      </c>
      <c r="G200" s="229"/>
      <c r="H200" s="233">
        <v>8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144</v>
      </c>
      <c r="AU200" s="239" t="s">
        <v>83</v>
      </c>
      <c r="AV200" s="13" t="s">
        <v>83</v>
      </c>
      <c r="AW200" s="13" t="s">
        <v>30</v>
      </c>
      <c r="AX200" s="13" t="s">
        <v>81</v>
      </c>
      <c r="AY200" s="239" t="s">
        <v>136</v>
      </c>
    </row>
    <row r="201" s="2" customFormat="1" ht="24.15" customHeight="1">
      <c r="A201" s="38"/>
      <c r="B201" s="39"/>
      <c r="C201" s="215" t="s">
        <v>246</v>
      </c>
      <c r="D201" s="215" t="s">
        <v>138</v>
      </c>
      <c r="E201" s="216" t="s">
        <v>247</v>
      </c>
      <c r="F201" s="217" t="s">
        <v>248</v>
      </c>
      <c r="G201" s="218" t="s">
        <v>86</v>
      </c>
      <c r="H201" s="219">
        <v>16</v>
      </c>
      <c r="I201" s="220"/>
      <c r="J201" s="221">
        <f>ROUND(I201*H201,2)</f>
        <v>0</v>
      </c>
      <c r="K201" s="217" t="s">
        <v>141</v>
      </c>
      <c r="L201" s="44"/>
      <c r="M201" s="222" t="s">
        <v>1</v>
      </c>
      <c r="N201" s="223" t="s">
        <v>38</v>
      </c>
      <c r="O201" s="91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6" t="s">
        <v>142</v>
      </c>
      <c r="AT201" s="226" t="s">
        <v>138</v>
      </c>
      <c r="AU201" s="226" t="s">
        <v>83</v>
      </c>
      <c r="AY201" s="17" t="s">
        <v>136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7" t="s">
        <v>81</v>
      </c>
      <c r="BK201" s="227">
        <f>ROUND(I201*H201,2)</f>
        <v>0</v>
      </c>
      <c r="BL201" s="17" t="s">
        <v>142</v>
      </c>
      <c r="BM201" s="226" t="s">
        <v>249</v>
      </c>
    </row>
    <row r="202" s="13" customFormat="1">
      <c r="A202" s="13"/>
      <c r="B202" s="228"/>
      <c r="C202" s="229"/>
      <c r="D202" s="230" t="s">
        <v>144</v>
      </c>
      <c r="E202" s="231" t="s">
        <v>1</v>
      </c>
      <c r="F202" s="232" t="s">
        <v>250</v>
      </c>
      <c r="G202" s="229"/>
      <c r="H202" s="233">
        <v>16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144</v>
      </c>
      <c r="AU202" s="239" t="s">
        <v>83</v>
      </c>
      <c r="AV202" s="13" t="s">
        <v>83</v>
      </c>
      <c r="AW202" s="13" t="s">
        <v>30</v>
      </c>
      <c r="AX202" s="13" t="s">
        <v>81</v>
      </c>
      <c r="AY202" s="239" t="s">
        <v>136</v>
      </c>
    </row>
    <row r="203" s="2" customFormat="1" ht="24.15" customHeight="1">
      <c r="A203" s="38"/>
      <c r="B203" s="39"/>
      <c r="C203" s="215" t="s">
        <v>251</v>
      </c>
      <c r="D203" s="215" t="s">
        <v>138</v>
      </c>
      <c r="E203" s="216" t="s">
        <v>252</v>
      </c>
      <c r="F203" s="217" t="s">
        <v>253</v>
      </c>
      <c r="G203" s="218" t="s">
        <v>86</v>
      </c>
      <c r="H203" s="219">
        <v>10</v>
      </c>
      <c r="I203" s="220"/>
      <c r="J203" s="221">
        <f>ROUND(I203*H203,2)</f>
        <v>0</v>
      </c>
      <c r="K203" s="217" t="s">
        <v>141</v>
      </c>
      <c r="L203" s="44"/>
      <c r="M203" s="222" t="s">
        <v>1</v>
      </c>
      <c r="N203" s="223" t="s">
        <v>38</v>
      </c>
      <c r="O203" s="91"/>
      <c r="P203" s="224">
        <f>O203*H203</f>
        <v>0</v>
      </c>
      <c r="Q203" s="224">
        <v>0.089219999999999994</v>
      </c>
      <c r="R203" s="224">
        <f>Q203*H203</f>
        <v>0.89219999999999988</v>
      </c>
      <c r="S203" s="224">
        <v>0</v>
      </c>
      <c r="T203" s="22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6" t="s">
        <v>142</v>
      </c>
      <c r="AT203" s="226" t="s">
        <v>138</v>
      </c>
      <c r="AU203" s="226" t="s">
        <v>83</v>
      </c>
      <c r="AY203" s="17" t="s">
        <v>136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7" t="s">
        <v>81</v>
      </c>
      <c r="BK203" s="227">
        <f>ROUND(I203*H203,2)</f>
        <v>0</v>
      </c>
      <c r="BL203" s="17" t="s">
        <v>142</v>
      </c>
      <c r="BM203" s="226" t="s">
        <v>254</v>
      </c>
    </row>
    <row r="204" s="13" customFormat="1">
      <c r="A204" s="13"/>
      <c r="B204" s="228"/>
      <c r="C204" s="229"/>
      <c r="D204" s="230" t="s">
        <v>144</v>
      </c>
      <c r="E204" s="231" t="s">
        <v>1</v>
      </c>
      <c r="F204" s="232" t="s">
        <v>96</v>
      </c>
      <c r="G204" s="229"/>
      <c r="H204" s="233">
        <v>10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144</v>
      </c>
      <c r="AU204" s="239" t="s">
        <v>83</v>
      </c>
      <c r="AV204" s="13" t="s">
        <v>83</v>
      </c>
      <c r="AW204" s="13" t="s">
        <v>30</v>
      </c>
      <c r="AX204" s="13" t="s">
        <v>81</v>
      </c>
      <c r="AY204" s="239" t="s">
        <v>136</v>
      </c>
    </row>
    <row r="205" s="2" customFormat="1" ht="24.15" customHeight="1">
      <c r="A205" s="38"/>
      <c r="B205" s="39"/>
      <c r="C205" s="262" t="s">
        <v>255</v>
      </c>
      <c r="D205" s="262" t="s">
        <v>256</v>
      </c>
      <c r="E205" s="263" t="s">
        <v>257</v>
      </c>
      <c r="F205" s="264" t="s">
        <v>258</v>
      </c>
      <c r="G205" s="265" t="s">
        <v>86</v>
      </c>
      <c r="H205" s="266">
        <v>10.199999999999999</v>
      </c>
      <c r="I205" s="267"/>
      <c r="J205" s="268">
        <f>ROUND(I205*H205,2)</f>
        <v>0</v>
      </c>
      <c r="K205" s="264" t="s">
        <v>141</v>
      </c>
      <c r="L205" s="269"/>
      <c r="M205" s="270" t="s">
        <v>1</v>
      </c>
      <c r="N205" s="271" t="s">
        <v>38</v>
      </c>
      <c r="O205" s="91"/>
      <c r="P205" s="224">
        <f>O205*H205</f>
        <v>0</v>
      </c>
      <c r="Q205" s="224">
        <v>0.13100000000000001</v>
      </c>
      <c r="R205" s="224">
        <f>Q205*H205</f>
        <v>1.3362000000000001</v>
      </c>
      <c r="S205" s="224">
        <v>0</v>
      </c>
      <c r="T205" s="22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6" t="s">
        <v>104</v>
      </c>
      <c r="AT205" s="226" t="s">
        <v>256</v>
      </c>
      <c r="AU205" s="226" t="s">
        <v>83</v>
      </c>
      <c r="AY205" s="17" t="s">
        <v>136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7" t="s">
        <v>81</v>
      </c>
      <c r="BK205" s="227">
        <f>ROUND(I205*H205,2)</f>
        <v>0</v>
      </c>
      <c r="BL205" s="17" t="s">
        <v>142</v>
      </c>
      <c r="BM205" s="226" t="s">
        <v>259</v>
      </c>
    </row>
    <row r="206" s="13" customFormat="1">
      <c r="A206" s="13"/>
      <c r="B206" s="228"/>
      <c r="C206" s="229"/>
      <c r="D206" s="230" t="s">
        <v>144</v>
      </c>
      <c r="E206" s="231" t="s">
        <v>1</v>
      </c>
      <c r="F206" s="232" t="s">
        <v>96</v>
      </c>
      <c r="G206" s="229"/>
      <c r="H206" s="233">
        <v>10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144</v>
      </c>
      <c r="AU206" s="239" t="s">
        <v>83</v>
      </c>
      <c r="AV206" s="13" t="s">
        <v>83</v>
      </c>
      <c r="AW206" s="13" t="s">
        <v>30</v>
      </c>
      <c r="AX206" s="13" t="s">
        <v>81</v>
      </c>
      <c r="AY206" s="239" t="s">
        <v>136</v>
      </c>
    </row>
    <row r="207" s="13" customFormat="1">
      <c r="A207" s="13"/>
      <c r="B207" s="228"/>
      <c r="C207" s="229"/>
      <c r="D207" s="230" t="s">
        <v>144</v>
      </c>
      <c r="E207" s="229"/>
      <c r="F207" s="232" t="s">
        <v>260</v>
      </c>
      <c r="G207" s="229"/>
      <c r="H207" s="233">
        <v>10.199999999999999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144</v>
      </c>
      <c r="AU207" s="239" t="s">
        <v>83</v>
      </c>
      <c r="AV207" s="13" t="s">
        <v>83</v>
      </c>
      <c r="AW207" s="13" t="s">
        <v>4</v>
      </c>
      <c r="AX207" s="13" t="s">
        <v>81</v>
      </c>
      <c r="AY207" s="239" t="s">
        <v>136</v>
      </c>
    </row>
    <row r="208" s="2" customFormat="1" ht="24.15" customHeight="1">
      <c r="A208" s="38"/>
      <c r="B208" s="39"/>
      <c r="C208" s="215" t="s">
        <v>261</v>
      </c>
      <c r="D208" s="215" t="s">
        <v>138</v>
      </c>
      <c r="E208" s="216" t="s">
        <v>262</v>
      </c>
      <c r="F208" s="217" t="s">
        <v>263</v>
      </c>
      <c r="G208" s="218" t="s">
        <v>86</v>
      </c>
      <c r="H208" s="219">
        <v>498</v>
      </c>
      <c r="I208" s="220"/>
      <c r="J208" s="221">
        <f>ROUND(I208*H208,2)</f>
        <v>0</v>
      </c>
      <c r="K208" s="217" t="s">
        <v>141</v>
      </c>
      <c r="L208" s="44"/>
      <c r="M208" s="222" t="s">
        <v>1</v>
      </c>
      <c r="N208" s="223" t="s">
        <v>38</v>
      </c>
      <c r="O208" s="91"/>
      <c r="P208" s="224">
        <f>O208*H208</f>
        <v>0</v>
      </c>
      <c r="Q208" s="224">
        <v>0.089219999999999994</v>
      </c>
      <c r="R208" s="224">
        <f>Q208*H208</f>
        <v>44.431559999999998</v>
      </c>
      <c r="S208" s="224">
        <v>0</v>
      </c>
      <c r="T208" s="22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6" t="s">
        <v>142</v>
      </c>
      <c r="AT208" s="226" t="s">
        <v>138</v>
      </c>
      <c r="AU208" s="226" t="s">
        <v>83</v>
      </c>
      <c r="AY208" s="17" t="s">
        <v>136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7" t="s">
        <v>81</v>
      </c>
      <c r="BK208" s="227">
        <f>ROUND(I208*H208,2)</f>
        <v>0</v>
      </c>
      <c r="BL208" s="17" t="s">
        <v>142</v>
      </c>
      <c r="BM208" s="226" t="s">
        <v>264</v>
      </c>
    </row>
    <row r="209" s="13" customFormat="1">
      <c r="A209" s="13"/>
      <c r="B209" s="228"/>
      <c r="C209" s="229"/>
      <c r="D209" s="230" t="s">
        <v>144</v>
      </c>
      <c r="E209" s="231" t="s">
        <v>1</v>
      </c>
      <c r="F209" s="232" t="s">
        <v>84</v>
      </c>
      <c r="G209" s="229"/>
      <c r="H209" s="233">
        <v>498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144</v>
      </c>
      <c r="AU209" s="239" t="s">
        <v>83</v>
      </c>
      <c r="AV209" s="13" t="s">
        <v>83</v>
      </c>
      <c r="AW209" s="13" t="s">
        <v>30</v>
      </c>
      <c r="AX209" s="13" t="s">
        <v>81</v>
      </c>
      <c r="AY209" s="239" t="s">
        <v>136</v>
      </c>
    </row>
    <row r="210" s="2" customFormat="1" ht="21.75" customHeight="1">
      <c r="A210" s="38"/>
      <c r="B210" s="39"/>
      <c r="C210" s="262" t="s">
        <v>265</v>
      </c>
      <c r="D210" s="262" t="s">
        <v>256</v>
      </c>
      <c r="E210" s="263" t="s">
        <v>266</v>
      </c>
      <c r="F210" s="264" t="s">
        <v>267</v>
      </c>
      <c r="G210" s="265" t="s">
        <v>86</v>
      </c>
      <c r="H210" s="266">
        <v>507.95999999999998</v>
      </c>
      <c r="I210" s="267"/>
      <c r="J210" s="268">
        <f>ROUND(I210*H210,2)</f>
        <v>0</v>
      </c>
      <c r="K210" s="264" t="s">
        <v>141</v>
      </c>
      <c r="L210" s="269"/>
      <c r="M210" s="270" t="s">
        <v>1</v>
      </c>
      <c r="N210" s="271" t="s">
        <v>38</v>
      </c>
      <c r="O210" s="91"/>
      <c r="P210" s="224">
        <f>O210*H210</f>
        <v>0</v>
      </c>
      <c r="Q210" s="224">
        <v>0.13100000000000001</v>
      </c>
      <c r="R210" s="224">
        <f>Q210*H210</f>
        <v>66.542760000000001</v>
      </c>
      <c r="S210" s="224">
        <v>0</v>
      </c>
      <c r="T210" s="22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6" t="s">
        <v>104</v>
      </c>
      <c r="AT210" s="226" t="s">
        <v>256</v>
      </c>
      <c r="AU210" s="226" t="s">
        <v>83</v>
      </c>
      <c r="AY210" s="17" t="s">
        <v>136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7" t="s">
        <v>81</v>
      </c>
      <c r="BK210" s="227">
        <f>ROUND(I210*H210,2)</f>
        <v>0</v>
      </c>
      <c r="BL210" s="17" t="s">
        <v>142</v>
      </c>
      <c r="BM210" s="226" t="s">
        <v>268</v>
      </c>
    </row>
    <row r="211" s="13" customFormat="1">
      <c r="A211" s="13"/>
      <c r="B211" s="228"/>
      <c r="C211" s="229"/>
      <c r="D211" s="230" t="s">
        <v>144</v>
      </c>
      <c r="E211" s="231" t="s">
        <v>1</v>
      </c>
      <c r="F211" s="232" t="s">
        <v>84</v>
      </c>
      <c r="G211" s="229"/>
      <c r="H211" s="233">
        <v>498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144</v>
      </c>
      <c r="AU211" s="239" t="s">
        <v>83</v>
      </c>
      <c r="AV211" s="13" t="s">
        <v>83</v>
      </c>
      <c r="AW211" s="13" t="s">
        <v>30</v>
      </c>
      <c r="AX211" s="13" t="s">
        <v>81</v>
      </c>
      <c r="AY211" s="239" t="s">
        <v>136</v>
      </c>
    </row>
    <row r="212" s="13" customFormat="1">
      <c r="A212" s="13"/>
      <c r="B212" s="228"/>
      <c r="C212" s="229"/>
      <c r="D212" s="230" t="s">
        <v>144</v>
      </c>
      <c r="E212" s="229"/>
      <c r="F212" s="232" t="s">
        <v>269</v>
      </c>
      <c r="G212" s="229"/>
      <c r="H212" s="233">
        <v>507.95999999999998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144</v>
      </c>
      <c r="AU212" s="239" t="s">
        <v>83</v>
      </c>
      <c r="AV212" s="13" t="s">
        <v>83</v>
      </c>
      <c r="AW212" s="13" t="s">
        <v>4</v>
      </c>
      <c r="AX212" s="13" t="s">
        <v>81</v>
      </c>
      <c r="AY212" s="239" t="s">
        <v>136</v>
      </c>
    </row>
    <row r="213" s="2" customFormat="1" ht="24.15" customHeight="1">
      <c r="A213" s="38"/>
      <c r="B213" s="39"/>
      <c r="C213" s="215" t="s">
        <v>270</v>
      </c>
      <c r="D213" s="215" t="s">
        <v>138</v>
      </c>
      <c r="E213" s="216" t="s">
        <v>271</v>
      </c>
      <c r="F213" s="217" t="s">
        <v>272</v>
      </c>
      <c r="G213" s="218" t="s">
        <v>86</v>
      </c>
      <c r="H213" s="219">
        <v>52</v>
      </c>
      <c r="I213" s="220"/>
      <c r="J213" s="221">
        <f>ROUND(I213*H213,2)</f>
        <v>0</v>
      </c>
      <c r="K213" s="217" t="s">
        <v>141</v>
      </c>
      <c r="L213" s="44"/>
      <c r="M213" s="222" t="s">
        <v>1</v>
      </c>
      <c r="N213" s="223" t="s">
        <v>38</v>
      </c>
      <c r="O213" s="91"/>
      <c r="P213" s="224">
        <f>O213*H213</f>
        <v>0</v>
      </c>
      <c r="Q213" s="224">
        <v>0.11162</v>
      </c>
      <c r="R213" s="224">
        <f>Q213*H213</f>
        <v>5.8042400000000001</v>
      </c>
      <c r="S213" s="224">
        <v>0</v>
      </c>
      <c r="T213" s="22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6" t="s">
        <v>142</v>
      </c>
      <c r="AT213" s="226" t="s">
        <v>138</v>
      </c>
      <c r="AU213" s="226" t="s">
        <v>83</v>
      </c>
      <c r="AY213" s="17" t="s">
        <v>136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7" t="s">
        <v>81</v>
      </c>
      <c r="BK213" s="227">
        <f>ROUND(I213*H213,2)</f>
        <v>0</v>
      </c>
      <c r="BL213" s="17" t="s">
        <v>142</v>
      </c>
      <c r="BM213" s="226" t="s">
        <v>273</v>
      </c>
    </row>
    <row r="214" s="13" customFormat="1">
      <c r="A214" s="13"/>
      <c r="B214" s="228"/>
      <c r="C214" s="229"/>
      <c r="D214" s="230" t="s">
        <v>144</v>
      </c>
      <c r="E214" s="231" t="s">
        <v>1</v>
      </c>
      <c r="F214" s="232" t="s">
        <v>89</v>
      </c>
      <c r="G214" s="229"/>
      <c r="H214" s="233">
        <v>42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144</v>
      </c>
      <c r="AU214" s="239" t="s">
        <v>83</v>
      </c>
      <c r="AV214" s="13" t="s">
        <v>83</v>
      </c>
      <c r="AW214" s="13" t="s">
        <v>30</v>
      </c>
      <c r="AX214" s="13" t="s">
        <v>73</v>
      </c>
      <c r="AY214" s="239" t="s">
        <v>136</v>
      </c>
    </row>
    <row r="215" s="13" customFormat="1">
      <c r="A215" s="13"/>
      <c r="B215" s="228"/>
      <c r="C215" s="229"/>
      <c r="D215" s="230" t="s">
        <v>144</v>
      </c>
      <c r="E215" s="231" t="s">
        <v>1</v>
      </c>
      <c r="F215" s="232" t="s">
        <v>96</v>
      </c>
      <c r="G215" s="229"/>
      <c r="H215" s="233">
        <v>10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144</v>
      </c>
      <c r="AU215" s="239" t="s">
        <v>83</v>
      </c>
      <c r="AV215" s="13" t="s">
        <v>83</v>
      </c>
      <c r="AW215" s="13" t="s">
        <v>30</v>
      </c>
      <c r="AX215" s="13" t="s">
        <v>73</v>
      </c>
      <c r="AY215" s="239" t="s">
        <v>136</v>
      </c>
    </row>
    <row r="216" s="14" customFormat="1">
      <c r="A216" s="14"/>
      <c r="B216" s="240"/>
      <c r="C216" s="241"/>
      <c r="D216" s="230" t="s">
        <v>144</v>
      </c>
      <c r="E216" s="242" t="s">
        <v>1</v>
      </c>
      <c r="F216" s="243" t="s">
        <v>153</v>
      </c>
      <c r="G216" s="241"/>
      <c r="H216" s="244">
        <v>52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144</v>
      </c>
      <c r="AU216" s="250" t="s">
        <v>83</v>
      </c>
      <c r="AV216" s="14" t="s">
        <v>142</v>
      </c>
      <c r="AW216" s="14" t="s">
        <v>30</v>
      </c>
      <c r="AX216" s="14" t="s">
        <v>81</v>
      </c>
      <c r="AY216" s="250" t="s">
        <v>136</v>
      </c>
    </row>
    <row r="217" s="2" customFormat="1" ht="24.15" customHeight="1">
      <c r="A217" s="38"/>
      <c r="B217" s="39"/>
      <c r="C217" s="262" t="s">
        <v>274</v>
      </c>
      <c r="D217" s="262" t="s">
        <v>256</v>
      </c>
      <c r="E217" s="263" t="s">
        <v>275</v>
      </c>
      <c r="F217" s="264" t="s">
        <v>276</v>
      </c>
      <c r="G217" s="265" t="s">
        <v>86</v>
      </c>
      <c r="H217" s="266">
        <v>18.539999999999999</v>
      </c>
      <c r="I217" s="267"/>
      <c r="J217" s="268">
        <f>ROUND(I217*H217,2)</f>
        <v>0</v>
      </c>
      <c r="K217" s="264" t="s">
        <v>141</v>
      </c>
      <c r="L217" s="269"/>
      <c r="M217" s="270" t="s">
        <v>1</v>
      </c>
      <c r="N217" s="271" t="s">
        <v>38</v>
      </c>
      <c r="O217" s="91"/>
      <c r="P217" s="224">
        <f>O217*H217</f>
        <v>0</v>
      </c>
      <c r="Q217" s="224">
        <v>0.17499999999999999</v>
      </c>
      <c r="R217" s="224">
        <f>Q217*H217</f>
        <v>3.2444999999999995</v>
      </c>
      <c r="S217" s="224">
        <v>0</v>
      </c>
      <c r="T217" s="22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6" t="s">
        <v>104</v>
      </c>
      <c r="AT217" s="226" t="s">
        <v>256</v>
      </c>
      <c r="AU217" s="226" t="s">
        <v>83</v>
      </c>
      <c r="AY217" s="17" t="s">
        <v>136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7" t="s">
        <v>81</v>
      </c>
      <c r="BK217" s="227">
        <f>ROUND(I217*H217,2)</f>
        <v>0</v>
      </c>
      <c r="BL217" s="17" t="s">
        <v>142</v>
      </c>
      <c r="BM217" s="226" t="s">
        <v>277</v>
      </c>
    </row>
    <row r="218" s="13" customFormat="1">
      <c r="A218" s="13"/>
      <c r="B218" s="228"/>
      <c r="C218" s="229"/>
      <c r="D218" s="230" t="s">
        <v>144</v>
      </c>
      <c r="E218" s="231" t="s">
        <v>1</v>
      </c>
      <c r="F218" s="232" t="s">
        <v>99</v>
      </c>
      <c r="G218" s="229"/>
      <c r="H218" s="233">
        <v>18</v>
      </c>
      <c r="I218" s="234"/>
      <c r="J218" s="229"/>
      <c r="K218" s="229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144</v>
      </c>
      <c r="AU218" s="239" t="s">
        <v>83</v>
      </c>
      <c r="AV218" s="13" t="s">
        <v>83</v>
      </c>
      <c r="AW218" s="13" t="s">
        <v>30</v>
      </c>
      <c r="AX218" s="13" t="s">
        <v>81</v>
      </c>
      <c r="AY218" s="239" t="s">
        <v>136</v>
      </c>
    </row>
    <row r="219" s="13" customFormat="1">
      <c r="A219" s="13"/>
      <c r="B219" s="228"/>
      <c r="C219" s="229"/>
      <c r="D219" s="230" t="s">
        <v>144</v>
      </c>
      <c r="E219" s="229"/>
      <c r="F219" s="232" t="s">
        <v>278</v>
      </c>
      <c r="G219" s="229"/>
      <c r="H219" s="233">
        <v>18.539999999999999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144</v>
      </c>
      <c r="AU219" s="239" t="s">
        <v>83</v>
      </c>
      <c r="AV219" s="13" t="s">
        <v>83</v>
      </c>
      <c r="AW219" s="13" t="s">
        <v>4</v>
      </c>
      <c r="AX219" s="13" t="s">
        <v>81</v>
      </c>
      <c r="AY219" s="239" t="s">
        <v>136</v>
      </c>
    </row>
    <row r="220" s="2" customFormat="1" ht="21.75" customHeight="1">
      <c r="A220" s="38"/>
      <c r="B220" s="39"/>
      <c r="C220" s="262" t="s">
        <v>279</v>
      </c>
      <c r="D220" s="262" t="s">
        <v>256</v>
      </c>
      <c r="E220" s="263" t="s">
        <v>280</v>
      </c>
      <c r="F220" s="264" t="s">
        <v>281</v>
      </c>
      <c r="G220" s="265" t="s">
        <v>86</v>
      </c>
      <c r="H220" s="266">
        <v>43.259999999999998</v>
      </c>
      <c r="I220" s="267"/>
      <c r="J220" s="268">
        <f>ROUND(I220*H220,2)</f>
        <v>0</v>
      </c>
      <c r="K220" s="264" t="s">
        <v>141</v>
      </c>
      <c r="L220" s="269"/>
      <c r="M220" s="270" t="s">
        <v>1</v>
      </c>
      <c r="N220" s="271" t="s">
        <v>38</v>
      </c>
      <c r="O220" s="91"/>
      <c r="P220" s="224">
        <f>O220*H220</f>
        <v>0</v>
      </c>
      <c r="Q220" s="224">
        <v>0.14999999999999999</v>
      </c>
      <c r="R220" s="224">
        <f>Q220*H220</f>
        <v>6.4889999999999999</v>
      </c>
      <c r="S220" s="224">
        <v>0</v>
      </c>
      <c r="T220" s="22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6" t="s">
        <v>104</v>
      </c>
      <c r="AT220" s="226" t="s">
        <v>256</v>
      </c>
      <c r="AU220" s="226" t="s">
        <v>83</v>
      </c>
      <c r="AY220" s="17" t="s">
        <v>136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7" t="s">
        <v>81</v>
      </c>
      <c r="BK220" s="227">
        <f>ROUND(I220*H220,2)</f>
        <v>0</v>
      </c>
      <c r="BL220" s="17" t="s">
        <v>142</v>
      </c>
      <c r="BM220" s="226" t="s">
        <v>282</v>
      </c>
    </row>
    <row r="221" s="2" customFormat="1">
      <c r="A221" s="38"/>
      <c r="B221" s="39"/>
      <c r="C221" s="40"/>
      <c r="D221" s="230" t="s">
        <v>283</v>
      </c>
      <c r="E221" s="40"/>
      <c r="F221" s="272" t="s">
        <v>284</v>
      </c>
      <c r="G221" s="40"/>
      <c r="H221" s="40"/>
      <c r="I221" s="273"/>
      <c r="J221" s="40"/>
      <c r="K221" s="40"/>
      <c r="L221" s="44"/>
      <c r="M221" s="274"/>
      <c r="N221" s="27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283</v>
      </c>
      <c r="AU221" s="17" t="s">
        <v>83</v>
      </c>
    </row>
    <row r="222" s="13" customFormat="1">
      <c r="A222" s="13"/>
      <c r="B222" s="228"/>
      <c r="C222" s="229"/>
      <c r="D222" s="230" t="s">
        <v>144</v>
      </c>
      <c r="E222" s="231" t="s">
        <v>1</v>
      </c>
      <c r="F222" s="232" t="s">
        <v>89</v>
      </c>
      <c r="G222" s="229"/>
      <c r="H222" s="233">
        <v>42</v>
      </c>
      <c r="I222" s="234"/>
      <c r="J222" s="229"/>
      <c r="K222" s="229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144</v>
      </c>
      <c r="AU222" s="239" t="s">
        <v>83</v>
      </c>
      <c r="AV222" s="13" t="s">
        <v>83</v>
      </c>
      <c r="AW222" s="13" t="s">
        <v>30</v>
      </c>
      <c r="AX222" s="13" t="s">
        <v>81</v>
      </c>
      <c r="AY222" s="239" t="s">
        <v>136</v>
      </c>
    </row>
    <row r="223" s="13" customFormat="1">
      <c r="A223" s="13"/>
      <c r="B223" s="228"/>
      <c r="C223" s="229"/>
      <c r="D223" s="230" t="s">
        <v>144</v>
      </c>
      <c r="E223" s="229"/>
      <c r="F223" s="232" t="s">
        <v>285</v>
      </c>
      <c r="G223" s="229"/>
      <c r="H223" s="233">
        <v>43.259999999999998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144</v>
      </c>
      <c r="AU223" s="239" t="s">
        <v>83</v>
      </c>
      <c r="AV223" s="13" t="s">
        <v>83</v>
      </c>
      <c r="AW223" s="13" t="s">
        <v>4</v>
      </c>
      <c r="AX223" s="13" t="s">
        <v>81</v>
      </c>
      <c r="AY223" s="239" t="s">
        <v>136</v>
      </c>
    </row>
    <row r="224" s="2" customFormat="1" ht="33" customHeight="1">
      <c r="A224" s="38"/>
      <c r="B224" s="39"/>
      <c r="C224" s="215" t="s">
        <v>286</v>
      </c>
      <c r="D224" s="215" t="s">
        <v>138</v>
      </c>
      <c r="E224" s="216" t="s">
        <v>287</v>
      </c>
      <c r="F224" s="217" t="s">
        <v>288</v>
      </c>
      <c r="G224" s="218" t="s">
        <v>86</v>
      </c>
      <c r="H224" s="219">
        <v>63</v>
      </c>
      <c r="I224" s="220"/>
      <c r="J224" s="221">
        <f>ROUND(I224*H224,2)</f>
        <v>0</v>
      </c>
      <c r="K224" s="217" t="s">
        <v>141</v>
      </c>
      <c r="L224" s="44"/>
      <c r="M224" s="222" t="s">
        <v>1</v>
      </c>
      <c r="N224" s="223" t="s">
        <v>38</v>
      </c>
      <c r="O224" s="91"/>
      <c r="P224" s="224">
        <f>O224*H224</f>
        <v>0</v>
      </c>
      <c r="Q224" s="224">
        <v>0.11162</v>
      </c>
      <c r="R224" s="224">
        <f>Q224*H224</f>
        <v>7.0320599999999995</v>
      </c>
      <c r="S224" s="224">
        <v>0</v>
      </c>
      <c r="T224" s="22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6" t="s">
        <v>142</v>
      </c>
      <c r="AT224" s="226" t="s">
        <v>138</v>
      </c>
      <c r="AU224" s="226" t="s">
        <v>83</v>
      </c>
      <c r="AY224" s="17" t="s">
        <v>136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7" t="s">
        <v>81</v>
      </c>
      <c r="BK224" s="227">
        <f>ROUND(I224*H224,2)</f>
        <v>0</v>
      </c>
      <c r="BL224" s="17" t="s">
        <v>142</v>
      </c>
      <c r="BM224" s="226" t="s">
        <v>289</v>
      </c>
    </row>
    <row r="225" s="13" customFormat="1">
      <c r="A225" s="13"/>
      <c r="B225" s="228"/>
      <c r="C225" s="229"/>
      <c r="D225" s="230" t="s">
        <v>144</v>
      </c>
      <c r="E225" s="231" t="s">
        <v>1</v>
      </c>
      <c r="F225" s="232" t="s">
        <v>93</v>
      </c>
      <c r="G225" s="229"/>
      <c r="H225" s="233">
        <v>63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144</v>
      </c>
      <c r="AU225" s="239" t="s">
        <v>83</v>
      </c>
      <c r="AV225" s="13" t="s">
        <v>83</v>
      </c>
      <c r="AW225" s="13" t="s">
        <v>30</v>
      </c>
      <c r="AX225" s="13" t="s">
        <v>81</v>
      </c>
      <c r="AY225" s="239" t="s">
        <v>136</v>
      </c>
    </row>
    <row r="226" s="2" customFormat="1" ht="21.75" customHeight="1">
      <c r="A226" s="38"/>
      <c r="B226" s="39"/>
      <c r="C226" s="262" t="s">
        <v>290</v>
      </c>
      <c r="D226" s="262" t="s">
        <v>256</v>
      </c>
      <c r="E226" s="263" t="s">
        <v>291</v>
      </c>
      <c r="F226" s="264" t="s">
        <v>292</v>
      </c>
      <c r="G226" s="265" t="s">
        <v>86</v>
      </c>
      <c r="H226" s="266">
        <v>64.890000000000001</v>
      </c>
      <c r="I226" s="267"/>
      <c r="J226" s="268">
        <f>ROUND(I226*H226,2)</f>
        <v>0</v>
      </c>
      <c r="K226" s="264" t="s">
        <v>141</v>
      </c>
      <c r="L226" s="269"/>
      <c r="M226" s="270" t="s">
        <v>1</v>
      </c>
      <c r="N226" s="271" t="s">
        <v>38</v>
      </c>
      <c r="O226" s="91"/>
      <c r="P226" s="224">
        <f>O226*H226</f>
        <v>0</v>
      </c>
      <c r="Q226" s="224">
        <v>0.17599999999999999</v>
      </c>
      <c r="R226" s="224">
        <f>Q226*H226</f>
        <v>11.420639999999999</v>
      </c>
      <c r="S226" s="224">
        <v>0</v>
      </c>
      <c r="T226" s="22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6" t="s">
        <v>104</v>
      </c>
      <c r="AT226" s="226" t="s">
        <v>256</v>
      </c>
      <c r="AU226" s="226" t="s">
        <v>83</v>
      </c>
      <c r="AY226" s="17" t="s">
        <v>136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7" t="s">
        <v>81</v>
      </c>
      <c r="BK226" s="227">
        <f>ROUND(I226*H226,2)</f>
        <v>0</v>
      </c>
      <c r="BL226" s="17" t="s">
        <v>142</v>
      </c>
      <c r="BM226" s="226" t="s">
        <v>293</v>
      </c>
    </row>
    <row r="227" s="13" customFormat="1">
      <c r="A227" s="13"/>
      <c r="B227" s="228"/>
      <c r="C227" s="229"/>
      <c r="D227" s="230" t="s">
        <v>144</v>
      </c>
      <c r="E227" s="231" t="s">
        <v>1</v>
      </c>
      <c r="F227" s="232" t="s">
        <v>93</v>
      </c>
      <c r="G227" s="229"/>
      <c r="H227" s="233">
        <v>63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144</v>
      </c>
      <c r="AU227" s="239" t="s">
        <v>83</v>
      </c>
      <c r="AV227" s="13" t="s">
        <v>83</v>
      </c>
      <c r="AW227" s="13" t="s">
        <v>30</v>
      </c>
      <c r="AX227" s="13" t="s">
        <v>81</v>
      </c>
      <c r="AY227" s="239" t="s">
        <v>136</v>
      </c>
    </row>
    <row r="228" s="13" customFormat="1">
      <c r="A228" s="13"/>
      <c r="B228" s="228"/>
      <c r="C228" s="229"/>
      <c r="D228" s="230" t="s">
        <v>144</v>
      </c>
      <c r="E228" s="229"/>
      <c r="F228" s="232" t="s">
        <v>294</v>
      </c>
      <c r="G228" s="229"/>
      <c r="H228" s="233">
        <v>64.890000000000001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144</v>
      </c>
      <c r="AU228" s="239" t="s">
        <v>83</v>
      </c>
      <c r="AV228" s="13" t="s">
        <v>83</v>
      </c>
      <c r="AW228" s="13" t="s">
        <v>4</v>
      </c>
      <c r="AX228" s="13" t="s">
        <v>81</v>
      </c>
      <c r="AY228" s="239" t="s">
        <v>136</v>
      </c>
    </row>
    <row r="229" s="12" customFormat="1" ht="22.8" customHeight="1">
      <c r="A229" s="12"/>
      <c r="B229" s="199"/>
      <c r="C229" s="200"/>
      <c r="D229" s="201" t="s">
        <v>72</v>
      </c>
      <c r="E229" s="213" t="s">
        <v>177</v>
      </c>
      <c r="F229" s="213" t="s">
        <v>295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SUM(P230:P251)</f>
        <v>0</v>
      </c>
      <c r="Q229" s="207"/>
      <c r="R229" s="208">
        <f>SUM(R230:R251)</f>
        <v>15.165206080000001</v>
      </c>
      <c r="S229" s="207"/>
      <c r="T229" s="209">
        <f>SUM(T230:T251)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81</v>
      </c>
      <c r="AT229" s="211" t="s">
        <v>72</v>
      </c>
      <c r="AU229" s="211" t="s">
        <v>81</v>
      </c>
      <c r="AY229" s="210" t="s">
        <v>136</v>
      </c>
      <c r="BK229" s="212">
        <f>SUM(BK230:BK251)</f>
        <v>0</v>
      </c>
    </row>
    <row r="230" s="2" customFormat="1" ht="33" customHeight="1">
      <c r="A230" s="38"/>
      <c r="B230" s="39"/>
      <c r="C230" s="215" t="s">
        <v>296</v>
      </c>
      <c r="D230" s="215" t="s">
        <v>138</v>
      </c>
      <c r="E230" s="216" t="s">
        <v>297</v>
      </c>
      <c r="F230" s="217" t="s">
        <v>298</v>
      </c>
      <c r="G230" s="218" t="s">
        <v>165</v>
      </c>
      <c r="H230" s="219">
        <v>29</v>
      </c>
      <c r="I230" s="220"/>
      <c r="J230" s="221">
        <f>ROUND(I230*H230,2)</f>
        <v>0</v>
      </c>
      <c r="K230" s="217" t="s">
        <v>141</v>
      </c>
      <c r="L230" s="44"/>
      <c r="M230" s="222" t="s">
        <v>1</v>
      </c>
      <c r="N230" s="223" t="s">
        <v>38</v>
      </c>
      <c r="O230" s="91"/>
      <c r="P230" s="224">
        <f>O230*H230</f>
        <v>0</v>
      </c>
      <c r="Q230" s="224">
        <v>0.15539952000000001</v>
      </c>
      <c r="R230" s="224">
        <f>Q230*H230</f>
        <v>4.5065860799999999</v>
      </c>
      <c r="S230" s="224">
        <v>0</v>
      </c>
      <c r="T230" s="22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6" t="s">
        <v>142</v>
      </c>
      <c r="AT230" s="226" t="s">
        <v>138</v>
      </c>
      <c r="AU230" s="226" t="s">
        <v>83</v>
      </c>
      <c r="AY230" s="17" t="s">
        <v>136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7" t="s">
        <v>81</v>
      </c>
      <c r="BK230" s="227">
        <f>ROUND(I230*H230,2)</f>
        <v>0</v>
      </c>
      <c r="BL230" s="17" t="s">
        <v>142</v>
      </c>
      <c r="BM230" s="226" t="s">
        <v>299</v>
      </c>
    </row>
    <row r="231" s="13" customFormat="1">
      <c r="A231" s="13"/>
      <c r="B231" s="228"/>
      <c r="C231" s="229"/>
      <c r="D231" s="230" t="s">
        <v>144</v>
      </c>
      <c r="E231" s="231" t="s">
        <v>1</v>
      </c>
      <c r="F231" s="232" t="s">
        <v>300</v>
      </c>
      <c r="G231" s="229"/>
      <c r="H231" s="233">
        <v>9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144</v>
      </c>
      <c r="AU231" s="239" t="s">
        <v>83</v>
      </c>
      <c r="AV231" s="13" t="s">
        <v>83</v>
      </c>
      <c r="AW231" s="13" t="s">
        <v>30</v>
      </c>
      <c r="AX231" s="13" t="s">
        <v>73</v>
      </c>
      <c r="AY231" s="239" t="s">
        <v>136</v>
      </c>
    </row>
    <row r="232" s="13" customFormat="1">
      <c r="A232" s="13"/>
      <c r="B232" s="228"/>
      <c r="C232" s="229"/>
      <c r="D232" s="230" t="s">
        <v>144</v>
      </c>
      <c r="E232" s="231" t="s">
        <v>1</v>
      </c>
      <c r="F232" s="232" t="s">
        <v>301</v>
      </c>
      <c r="G232" s="229"/>
      <c r="H232" s="233">
        <v>20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144</v>
      </c>
      <c r="AU232" s="239" t="s">
        <v>83</v>
      </c>
      <c r="AV232" s="13" t="s">
        <v>83</v>
      </c>
      <c r="AW232" s="13" t="s">
        <v>30</v>
      </c>
      <c r="AX232" s="13" t="s">
        <v>73</v>
      </c>
      <c r="AY232" s="239" t="s">
        <v>136</v>
      </c>
    </row>
    <row r="233" s="14" customFormat="1">
      <c r="A233" s="14"/>
      <c r="B233" s="240"/>
      <c r="C233" s="241"/>
      <c r="D233" s="230" t="s">
        <v>144</v>
      </c>
      <c r="E233" s="242" t="s">
        <v>1</v>
      </c>
      <c r="F233" s="243" t="s">
        <v>153</v>
      </c>
      <c r="G233" s="241"/>
      <c r="H233" s="244">
        <v>29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144</v>
      </c>
      <c r="AU233" s="250" t="s">
        <v>83</v>
      </c>
      <c r="AV233" s="14" t="s">
        <v>142</v>
      </c>
      <c r="AW233" s="14" t="s">
        <v>30</v>
      </c>
      <c r="AX233" s="14" t="s">
        <v>81</v>
      </c>
      <c r="AY233" s="250" t="s">
        <v>136</v>
      </c>
    </row>
    <row r="234" s="2" customFormat="1" ht="24.15" customHeight="1">
      <c r="A234" s="38"/>
      <c r="B234" s="39"/>
      <c r="C234" s="262" t="s">
        <v>302</v>
      </c>
      <c r="D234" s="262" t="s">
        <v>256</v>
      </c>
      <c r="E234" s="263" t="s">
        <v>303</v>
      </c>
      <c r="F234" s="264" t="s">
        <v>304</v>
      </c>
      <c r="G234" s="265" t="s">
        <v>165</v>
      </c>
      <c r="H234" s="266">
        <v>20.399999999999999</v>
      </c>
      <c r="I234" s="267"/>
      <c r="J234" s="268">
        <f>ROUND(I234*H234,2)</f>
        <v>0</v>
      </c>
      <c r="K234" s="264" t="s">
        <v>141</v>
      </c>
      <c r="L234" s="269"/>
      <c r="M234" s="270" t="s">
        <v>1</v>
      </c>
      <c r="N234" s="271" t="s">
        <v>38</v>
      </c>
      <c r="O234" s="91"/>
      <c r="P234" s="224">
        <f>O234*H234</f>
        <v>0</v>
      </c>
      <c r="Q234" s="224">
        <v>0.048300000000000003</v>
      </c>
      <c r="R234" s="224">
        <f>Q234*H234</f>
        <v>0.98531999999999997</v>
      </c>
      <c r="S234" s="224">
        <v>0</v>
      </c>
      <c r="T234" s="22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6" t="s">
        <v>104</v>
      </c>
      <c r="AT234" s="226" t="s">
        <v>256</v>
      </c>
      <c r="AU234" s="226" t="s">
        <v>83</v>
      </c>
      <c r="AY234" s="17" t="s">
        <v>136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7" t="s">
        <v>81</v>
      </c>
      <c r="BK234" s="227">
        <f>ROUND(I234*H234,2)</f>
        <v>0</v>
      </c>
      <c r="BL234" s="17" t="s">
        <v>142</v>
      </c>
      <c r="BM234" s="226" t="s">
        <v>305</v>
      </c>
    </row>
    <row r="235" s="13" customFormat="1">
      <c r="A235" s="13"/>
      <c r="B235" s="228"/>
      <c r="C235" s="229"/>
      <c r="D235" s="230" t="s">
        <v>144</v>
      </c>
      <c r="E235" s="231" t="s">
        <v>1</v>
      </c>
      <c r="F235" s="232" t="s">
        <v>301</v>
      </c>
      <c r="G235" s="229"/>
      <c r="H235" s="233">
        <v>20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144</v>
      </c>
      <c r="AU235" s="239" t="s">
        <v>83</v>
      </c>
      <c r="AV235" s="13" t="s">
        <v>83</v>
      </c>
      <c r="AW235" s="13" t="s">
        <v>30</v>
      </c>
      <c r="AX235" s="13" t="s">
        <v>81</v>
      </c>
      <c r="AY235" s="239" t="s">
        <v>136</v>
      </c>
    </row>
    <row r="236" s="13" customFormat="1">
      <c r="A236" s="13"/>
      <c r="B236" s="228"/>
      <c r="C236" s="229"/>
      <c r="D236" s="230" t="s">
        <v>144</v>
      </c>
      <c r="E236" s="229"/>
      <c r="F236" s="232" t="s">
        <v>306</v>
      </c>
      <c r="G236" s="229"/>
      <c r="H236" s="233">
        <v>20.399999999999999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144</v>
      </c>
      <c r="AU236" s="239" t="s">
        <v>83</v>
      </c>
      <c r="AV236" s="13" t="s">
        <v>83</v>
      </c>
      <c r="AW236" s="13" t="s">
        <v>4</v>
      </c>
      <c r="AX236" s="13" t="s">
        <v>81</v>
      </c>
      <c r="AY236" s="239" t="s">
        <v>136</v>
      </c>
    </row>
    <row r="237" s="2" customFormat="1" ht="16.5" customHeight="1">
      <c r="A237" s="38"/>
      <c r="B237" s="39"/>
      <c r="C237" s="262" t="s">
        <v>307</v>
      </c>
      <c r="D237" s="262" t="s">
        <v>256</v>
      </c>
      <c r="E237" s="263" t="s">
        <v>308</v>
      </c>
      <c r="F237" s="264" t="s">
        <v>309</v>
      </c>
      <c r="G237" s="265" t="s">
        <v>165</v>
      </c>
      <c r="H237" s="266">
        <v>9.1799999999999997</v>
      </c>
      <c r="I237" s="267"/>
      <c r="J237" s="268">
        <f>ROUND(I237*H237,2)</f>
        <v>0</v>
      </c>
      <c r="K237" s="264" t="s">
        <v>141</v>
      </c>
      <c r="L237" s="269"/>
      <c r="M237" s="270" t="s">
        <v>1</v>
      </c>
      <c r="N237" s="271" t="s">
        <v>38</v>
      </c>
      <c r="O237" s="91"/>
      <c r="P237" s="224">
        <f>O237*H237</f>
        <v>0</v>
      </c>
      <c r="Q237" s="224">
        <v>0.085000000000000006</v>
      </c>
      <c r="R237" s="224">
        <f>Q237*H237</f>
        <v>0.78029999999999999</v>
      </c>
      <c r="S237" s="224">
        <v>0</v>
      </c>
      <c r="T237" s="22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6" t="s">
        <v>104</v>
      </c>
      <c r="AT237" s="226" t="s">
        <v>256</v>
      </c>
      <c r="AU237" s="226" t="s">
        <v>83</v>
      </c>
      <c r="AY237" s="17" t="s">
        <v>136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7" t="s">
        <v>81</v>
      </c>
      <c r="BK237" s="227">
        <f>ROUND(I237*H237,2)</f>
        <v>0</v>
      </c>
      <c r="BL237" s="17" t="s">
        <v>142</v>
      </c>
      <c r="BM237" s="226" t="s">
        <v>310</v>
      </c>
    </row>
    <row r="238" s="13" customFormat="1">
      <c r="A238" s="13"/>
      <c r="B238" s="228"/>
      <c r="C238" s="229"/>
      <c r="D238" s="230" t="s">
        <v>144</v>
      </c>
      <c r="E238" s="231" t="s">
        <v>1</v>
      </c>
      <c r="F238" s="232" t="s">
        <v>300</v>
      </c>
      <c r="G238" s="229"/>
      <c r="H238" s="233">
        <v>9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144</v>
      </c>
      <c r="AU238" s="239" t="s">
        <v>83</v>
      </c>
      <c r="AV238" s="13" t="s">
        <v>83</v>
      </c>
      <c r="AW238" s="13" t="s">
        <v>30</v>
      </c>
      <c r="AX238" s="13" t="s">
        <v>81</v>
      </c>
      <c r="AY238" s="239" t="s">
        <v>136</v>
      </c>
    </row>
    <row r="239" s="13" customFormat="1">
      <c r="A239" s="13"/>
      <c r="B239" s="228"/>
      <c r="C239" s="229"/>
      <c r="D239" s="230" t="s">
        <v>144</v>
      </c>
      <c r="E239" s="229"/>
      <c r="F239" s="232" t="s">
        <v>311</v>
      </c>
      <c r="G239" s="229"/>
      <c r="H239" s="233">
        <v>9.1799999999999997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144</v>
      </c>
      <c r="AU239" s="239" t="s">
        <v>83</v>
      </c>
      <c r="AV239" s="13" t="s">
        <v>83</v>
      </c>
      <c r="AW239" s="13" t="s">
        <v>4</v>
      </c>
      <c r="AX239" s="13" t="s">
        <v>81</v>
      </c>
      <c r="AY239" s="239" t="s">
        <v>136</v>
      </c>
    </row>
    <row r="240" s="2" customFormat="1" ht="33" customHeight="1">
      <c r="A240" s="38"/>
      <c r="B240" s="39"/>
      <c r="C240" s="215" t="s">
        <v>312</v>
      </c>
      <c r="D240" s="215" t="s">
        <v>138</v>
      </c>
      <c r="E240" s="216" t="s">
        <v>313</v>
      </c>
      <c r="F240" s="217" t="s">
        <v>314</v>
      </c>
      <c r="G240" s="218" t="s">
        <v>165</v>
      </c>
      <c r="H240" s="219">
        <v>36</v>
      </c>
      <c r="I240" s="220"/>
      <c r="J240" s="221">
        <f>ROUND(I240*H240,2)</f>
        <v>0</v>
      </c>
      <c r="K240" s="217" t="s">
        <v>141</v>
      </c>
      <c r="L240" s="44"/>
      <c r="M240" s="222" t="s">
        <v>1</v>
      </c>
      <c r="N240" s="223" t="s">
        <v>38</v>
      </c>
      <c r="O240" s="91"/>
      <c r="P240" s="224">
        <f>O240*H240</f>
        <v>0</v>
      </c>
      <c r="Q240" s="224">
        <v>0.1295</v>
      </c>
      <c r="R240" s="224">
        <f>Q240*H240</f>
        <v>4.6619999999999999</v>
      </c>
      <c r="S240" s="224">
        <v>0</v>
      </c>
      <c r="T240" s="22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6" t="s">
        <v>142</v>
      </c>
      <c r="AT240" s="226" t="s">
        <v>138</v>
      </c>
      <c r="AU240" s="226" t="s">
        <v>83</v>
      </c>
      <c r="AY240" s="17" t="s">
        <v>136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7" t="s">
        <v>81</v>
      </c>
      <c r="BK240" s="227">
        <f>ROUND(I240*H240,2)</f>
        <v>0</v>
      </c>
      <c r="BL240" s="17" t="s">
        <v>142</v>
      </c>
      <c r="BM240" s="226" t="s">
        <v>315</v>
      </c>
    </row>
    <row r="241" s="13" customFormat="1">
      <c r="A241" s="13"/>
      <c r="B241" s="228"/>
      <c r="C241" s="229"/>
      <c r="D241" s="230" t="s">
        <v>144</v>
      </c>
      <c r="E241" s="231" t="s">
        <v>1</v>
      </c>
      <c r="F241" s="232" t="s">
        <v>316</v>
      </c>
      <c r="G241" s="229"/>
      <c r="H241" s="233">
        <v>36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144</v>
      </c>
      <c r="AU241" s="239" t="s">
        <v>83</v>
      </c>
      <c r="AV241" s="13" t="s">
        <v>83</v>
      </c>
      <c r="AW241" s="13" t="s">
        <v>30</v>
      </c>
      <c r="AX241" s="13" t="s">
        <v>81</v>
      </c>
      <c r="AY241" s="239" t="s">
        <v>136</v>
      </c>
    </row>
    <row r="242" s="2" customFormat="1" ht="16.5" customHeight="1">
      <c r="A242" s="38"/>
      <c r="B242" s="39"/>
      <c r="C242" s="262" t="s">
        <v>317</v>
      </c>
      <c r="D242" s="262" t="s">
        <v>256</v>
      </c>
      <c r="E242" s="263" t="s">
        <v>318</v>
      </c>
      <c r="F242" s="264" t="s">
        <v>319</v>
      </c>
      <c r="G242" s="265" t="s">
        <v>165</v>
      </c>
      <c r="H242" s="266">
        <v>36.719999999999999</v>
      </c>
      <c r="I242" s="267"/>
      <c r="J242" s="268">
        <f>ROUND(I242*H242,2)</f>
        <v>0</v>
      </c>
      <c r="K242" s="264" t="s">
        <v>141</v>
      </c>
      <c r="L242" s="269"/>
      <c r="M242" s="270" t="s">
        <v>1</v>
      </c>
      <c r="N242" s="271" t="s">
        <v>38</v>
      </c>
      <c r="O242" s="91"/>
      <c r="P242" s="224">
        <f>O242*H242</f>
        <v>0</v>
      </c>
      <c r="Q242" s="224">
        <v>0.044999999999999998</v>
      </c>
      <c r="R242" s="224">
        <f>Q242*H242</f>
        <v>1.6523999999999999</v>
      </c>
      <c r="S242" s="224">
        <v>0</v>
      </c>
      <c r="T242" s="22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6" t="s">
        <v>104</v>
      </c>
      <c r="AT242" s="226" t="s">
        <v>256</v>
      </c>
      <c r="AU242" s="226" t="s">
        <v>83</v>
      </c>
      <c r="AY242" s="17" t="s">
        <v>136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7" t="s">
        <v>81</v>
      </c>
      <c r="BK242" s="227">
        <f>ROUND(I242*H242,2)</f>
        <v>0</v>
      </c>
      <c r="BL242" s="17" t="s">
        <v>142</v>
      </c>
      <c r="BM242" s="226" t="s">
        <v>320</v>
      </c>
    </row>
    <row r="243" s="13" customFormat="1">
      <c r="A243" s="13"/>
      <c r="B243" s="228"/>
      <c r="C243" s="229"/>
      <c r="D243" s="230" t="s">
        <v>144</v>
      </c>
      <c r="E243" s="231" t="s">
        <v>1</v>
      </c>
      <c r="F243" s="232" t="s">
        <v>316</v>
      </c>
      <c r="G243" s="229"/>
      <c r="H243" s="233">
        <v>36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144</v>
      </c>
      <c r="AU243" s="239" t="s">
        <v>83</v>
      </c>
      <c r="AV243" s="13" t="s">
        <v>83</v>
      </c>
      <c r="AW243" s="13" t="s">
        <v>30</v>
      </c>
      <c r="AX243" s="13" t="s">
        <v>81</v>
      </c>
      <c r="AY243" s="239" t="s">
        <v>136</v>
      </c>
    </row>
    <row r="244" s="13" customFormat="1">
      <c r="A244" s="13"/>
      <c r="B244" s="228"/>
      <c r="C244" s="229"/>
      <c r="D244" s="230" t="s">
        <v>144</v>
      </c>
      <c r="E244" s="229"/>
      <c r="F244" s="232" t="s">
        <v>321</v>
      </c>
      <c r="G244" s="229"/>
      <c r="H244" s="233">
        <v>36.719999999999999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144</v>
      </c>
      <c r="AU244" s="239" t="s">
        <v>83</v>
      </c>
      <c r="AV244" s="13" t="s">
        <v>83</v>
      </c>
      <c r="AW244" s="13" t="s">
        <v>4</v>
      </c>
      <c r="AX244" s="13" t="s">
        <v>81</v>
      </c>
      <c r="AY244" s="239" t="s">
        <v>136</v>
      </c>
    </row>
    <row r="245" s="2" customFormat="1" ht="24.15" customHeight="1">
      <c r="A245" s="38"/>
      <c r="B245" s="39"/>
      <c r="C245" s="215" t="s">
        <v>322</v>
      </c>
      <c r="D245" s="215" t="s">
        <v>138</v>
      </c>
      <c r="E245" s="216" t="s">
        <v>323</v>
      </c>
      <c r="F245" s="217" t="s">
        <v>324</v>
      </c>
      <c r="G245" s="218" t="s">
        <v>165</v>
      </c>
      <c r="H245" s="219">
        <v>20</v>
      </c>
      <c r="I245" s="220"/>
      <c r="J245" s="221">
        <f>ROUND(I245*H245,2)</f>
        <v>0</v>
      </c>
      <c r="K245" s="217" t="s">
        <v>141</v>
      </c>
      <c r="L245" s="44"/>
      <c r="M245" s="222" t="s">
        <v>1</v>
      </c>
      <c r="N245" s="223" t="s">
        <v>38</v>
      </c>
      <c r="O245" s="91"/>
      <c r="P245" s="224">
        <f>O245*H245</f>
        <v>0</v>
      </c>
      <c r="Q245" s="224">
        <v>0.10094599999999999</v>
      </c>
      <c r="R245" s="224">
        <f>Q245*H245</f>
        <v>2.01892</v>
      </c>
      <c r="S245" s="224">
        <v>0</v>
      </c>
      <c r="T245" s="22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6" t="s">
        <v>142</v>
      </c>
      <c r="AT245" s="226" t="s">
        <v>138</v>
      </c>
      <c r="AU245" s="226" t="s">
        <v>83</v>
      </c>
      <c r="AY245" s="17" t="s">
        <v>136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7" t="s">
        <v>81</v>
      </c>
      <c r="BK245" s="227">
        <f>ROUND(I245*H245,2)</f>
        <v>0</v>
      </c>
      <c r="BL245" s="17" t="s">
        <v>142</v>
      </c>
      <c r="BM245" s="226" t="s">
        <v>325</v>
      </c>
    </row>
    <row r="246" s="13" customFormat="1">
      <c r="A246" s="13"/>
      <c r="B246" s="228"/>
      <c r="C246" s="229"/>
      <c r="D246" s="230" t="s">
        <v>144</v>
      </c>
      <c r="E246" s="231" t="s">
        <v>1</v>
      </c>
      <c r="F246" s="232" t="s">
        <v>326</v>
      </c>
      <c r="G246" s="229"/>
      <c r="H246" s="233">
        <v>20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144</v>
      </c>
      <c r="AU246" s="239" t="s">
        <v>83</v>
      </c>
      <c r="AV246" s="13" t="s">
        <v>83</v>
      </c>
      <c r="AW246" s="13" t="s">
        <v>30</v>
      </c>
      <c r="AX246" s="13" t="s">
        <v>81</v>
      </c>
      <c r="AY246" s="239" t="s">
        <v>136</v>
      </c>
    </row>
    <row r="247" s="2" customFormat="1" ht="16.5" customHeight="1">
      <c r="A247" s="38"/>
      <c r="B247" s="39"/>
      <c r="C247" s="262" t="s">
        <v>327</v>
      </c>
      <c r="D247" s="262" t="s">
        <v>256</v>
      </c>
      <c r="E247" s="263" t="s">
        <v>328</v>
      </c>
      <c r="F247" s="264" t="s">
        <v>329</v>
      </c>
      <c r="G247" s="265" t="s">
        <v>165</v>
      </c>
      <c r="H247" s="266">
        <v>20.399999999999999</v>
      </c>
      <c r="I247" s="267"/>
      <c r="J247" s="268">
        <f>ROUND(I247*H247,2)</f>
        <v>0</v>
      </c>
      <c r="K247" s="264" t="s">
        <v>141</v>
      </c>
      <c r="L247" s="269"/>
      <c r="M247" s="270" t="s">
        <v>1</v>
      </c>
      <c r="N247" s="271" t="s">
        <v>38</v>
      </c>
      <c r="O247" s="91"/>
      <c r="P247" s="224">
        <f>O247*H247</f>
        <v>0</v>
      </c>
      <c r="Q247" s="224">
        <v>0.021999999999999999</v>
      </c>
      <c r="R247" s="224">
        <f>Q247*H247</f>
        <v>0.44879999999999992</v>
      </c>
      <c r="S247" s="224">
        <v>0</v>
      </c>
      <c r="T247" s="22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6" t="s">
        <v>104</v>
      </c>
      <c r="AT247" s="226" t="s">
        <v>256</v>
      </c>
      <c r="AU247" s="226" t="s">
        <v>83</v>
      </c>
      <c r="AY247" s="17" t="s">
        <v>136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7" t="s">
        <v>81</v>
      </c>
      <c r="BK247" s="227">
        <f>ROUND(I247*H247,2)</f>
        <v>0</v>
      </c>
      <c r="BL247" s="17" t="s">
        <v>142</v>
      </c>
      <c r="BM247" s="226" t="s">
        <v>330</v>
      </c>
    </row>
    <row r="248" s="13" customFormat="1">
      <c r="A248" s="13"/>
      <c r="B248" s="228"/>
      <c r="C248" s="229"/>
      <c r="D248" s="230" t="s">
        <v>144</v>
      </c>
      <c r="E248" s="229"/>
      <c r="F248" s="232" t="s">
        <v>306</v>
      </c>
      <c r="G248" s="229"/>
      <c r="H248" s="233">
        <v>20.399999999999999</v>
      </c>
      <c r="I248" s="234"/>
      <c r="J248" s="229"/>
      <c r="K248" s="229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144</v>
      </c>
      <c r="AU248" s="239" t="s">
        <v>83</v>
      </c>
      <c r="AV248" s="13" t="s">
        <v>83</v>
      </c>
      <c r="AW248" s="13" t="s">
        <v>4</v>
      </c>
      <c r="AX248" s="13" t="s">
        <v>81</v>
      </c>
      <c r="AY248" s="239" t="s">
        <v>136</v>
      </c>
    </row>
    <row r="249" s="2" customFormat="1" ht="24.15" customHeight="1">
      <c r="A249" s="38"/>
      <c r="B249" s="39"/>
      <c r="C249" s="215" t="s">
        <v>331</v>
      </c>
      <c r="D249" s="215" t="s">
        <v>138</v>
      </c>
      <c r="E249" s="216" t="s">
        <v>332</v>
      </c>
      <c r="F249" s="217" t="s">
        <v>333</v>
      </c>
      <c r="G249" s="218" t="s">
        <v>86</v>
      </c>
      <c r="H249" s="219">
        <v>8</v>
      </c>
      <c r="I249" s="220"/>
      <c r="J249" s="221">
        <f>ROUND(I249*H249,2)</f>
        <v>0</v>
      </c>
      <c r="K249" s="217" t="s">
        <v>141</v>
      </c>
      <c r="L249" s="44"/>
      <c r="M249" s="222" t="s">
        <v>1</v>
      </c>
      <c r="N249" s="223" t="s">
        <v>38</v>
      </c>
      <c r="O249" s="91"/>
      <c r="P249" s="224">
        <f>O249*H249</f>
        <v>0</v>
      </c>
      <c r="Q249" s="224">
        <v>0.013860000000000001</v>
      </c>
      <c r="R249" s="224">
        <f>Q249*H249</f>
        <v>0.11088000000000001</v>
      </c>
      <c r="S249" s="224">
        <v>0</v>
      </c>
      <c r="T249" s="22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6" t="s">
        <v>142</v>
      </c>
      <c r="AT249" s="226" t="s">
        <v>138</v>
      </c>
      <c r="AU249" s="226" t="s">
        <v>83</v>
      </c>
      <c r="AY249" s="17" t="s">
        <v>136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7" t="s">
        <v>81</v>
      </c>
      <c r="BK249" s="227">
        <f>ROUND(I249*H249,2)</f>
        <v>0</v>
      </c>
      <c r="BL249" s="17" t="s">
        <v>142</v>
      </c>
      <c r="BM249" s="226" t="s">
        <v>334</v>
      </c>
    </row>
    <row r="250" s="13" customFormat="1">
      <c r="A250" s="13"/>
      <c r="B250" s="228"/>
      <c r="C250" s="229"/>
      <c r="D250" s="230" t="s">
        <v>144</v>
      </c>
      <c r="E250" s="231" t="s">
        <v>1</v>
      </c>
      <c r="F250" s="232" t="s">
        <v>102</v>
      </c>
      <c r="G250" s="229"/>
      <c r="H250" s="233">
        <v>8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144</v>
      </c>
      <c r="AU250" s="239" t="s">
        <v>83</v>
      </c>
      <c r="AV250" s="13" t="s">
        <v>83</v>
      </c>
      <c r="AW250" s="13" t="s">
        <v>30</v>
      </c>
      <c r="AX250" s="13" t="s">
        <v>81</v>
      </c>
      <c r="AY250" s="239" t="s">
        <v>136</v>
      </c>
    </row>
    <row r="251" s="2" customFormat="1" ht="21.75" customHeight="1">
      <c r="A251" s="38"/>
      <c r="B251" s="39"/>
      <c r="C251" s="215" t="s">
        <v>91</v>
      </c>
      <c r="D251" s="215" t="s">
        <v>138</v>
      </c>
      <c r="E251" s="216" t="s">
        <v>335</v>
      </c>
      <c r="F251" s="217" t="s">
        <v>336</v>
      </c>
      <c r="G251" s="218" t="s">
        <v>165</v>
      </c>
      <c r="H251" s="219">
        <v>28</v>
      </c>
      <c r="I251" s="220"/>
      <c r="J251" s="221">
        <f>ROUND(I251*H251,2)</f>
        <v>0</v>
      </c>
      <c r="K251" s="217" t="s">
        <v>141</v>
      </c>
      <c r="L251" s="44"/>
      <c r="M251" s="222" t="s">
        <v>1</v>
      </c>
      <c r="N251" s="223" t="s">
        <v>38</v>
      </c>
      <c r="O251" s="91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6" t="s">
        <v>142</v>
      </c>
      <c r="AT251" s="226" t="s">
        <v>138</v>
      </c>
      <c r="AU251" s="226" t="s">
        <v>83</v>
      </c>
      <c r="AY251" s="17" t="s">
        <v>136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7" t="s">
        <v>81</v>
      </c>
      <c r="BK251" s="227">
        <f>ROUND(I251*H251,2)</f>
        <v>0</v>
      </c>
      <c r="BL251" s="17" t="s">
        <v>142</v>
      </c>
      <c r="BM251" s="226" t="s">
        <v>337</v>
      </c>
    </row>
    <row r="252" s="12" customFormat="1" ht="22.8" customHeight="1">
      <c r="A252" s="12"/>
      <c r="B252" s="199"/>
      <c r="C252" s="200"/>
      <c r="D252" s="201" t="s">
        <v>72</v>
      </c>
      <c r="E252" s="213" t="s">
        <v>338</v>
      </c>
      <c r="F252" s="213" t="s">
        <v>339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SUM(P253:P260)</f>
        <v>0</v>
      </c>
      <c r="Q252" s="207"/>
      <c r="R252" s="208">
        <f>SUM(R253:R260)</f>
        <v>0</v>
      </c>
      <c r="S252" s="207"/>
      <c r="T252" s="209">
        <f>SUM(T253:T260)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81</v>
      </c>
      <c r="AT252" s="211" t="s">
        <v>72</v>
      </c>
      <c r="AU252" s="211" t="s">
        <v>81</v>
      </c>
      <c r="AY252" s="210" t="s">
        <v>136</v>
      </c>
      <c r="BK252" s="212">
        <f>SUM(BK253:BK260)</f>
        <v>0</v>
      </c>
    </row>
    <row r="253" s="2" customFormat="1" ht="37.8" customHeight="1">
      <c r="A253" s="38"/>
      <c r="B253" s="39"/>
      <c r="C253" s="215" t="s">
        <v>340</v>
      </c>
      <c r="D253" s="215" t="s">
        <v>138</v>
      </c>
      <c r="E253" s="216" t="s">
        <v>341</v>
      </c>
      <c r="F253" s="217" t="s">
        <v>342</v>
      </c>
      <c r="G253" s="218" t="s">
        <v>208</v>
      </c>
      <c r="H253" s="219">
        <v>32.390000000000001</v>
      </c>
      <c r="I253" s="220"/>
      <c r="J253" s="221">
        <f>ROUND(I253*H253,2)</f>
        <v>0</v>
      </c>
      <c r="K253" s="217" t="s">
        <v>141</v>
      </c>
      <c r="L253" s="44"/>
      <c r="M253" s="222" t="s">
        <v>1</v>
      </c>
      <c r="N253" s="223" t="s">
        <v>38</v>
      </c>
      <c r="O253" s="91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6" t="s">
        <v>142</v>
      </c>
      <c r="AT253" s="226" t="s">
        <v>138</v>
      </c>
      <c r="AU253" s="226" t="s">
        <v>83</v>
      </c>
      <c r="AY253" s="17" t="s">
        <v>136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7" t="s">
        <v>81</v>
      </c>
      <c r="BK253" s="227">
        <f>ROUND(I253*H253,2)</f>
        <v>0</v>
      </c>
      <c r="BL253" s="17" t="s">
        <v>142</v>
      </c>
      <c r="BM253" s="226" t="s">
        <v>343</v>
      </c>
    </row>
    <row r="254" s="13" customFormat="1">
      <c r="A254" s="13"/>
      <c r="B254" s="228"/>
      <c r="C254" s="229"/>
      <c r="D254" s="230" t="s">
        <v>144</v>
      </c>
      <c r="E254" s="231" t="s">
        <v>1</v>
      </c>
      <c r="F254" s="232" t="s">
        <v>344</v>
      </c>
      <c r="G254" s="229"/>
      <c r="H254" s="233">
        <v>32.390000000000001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144</v>
      </c>
      <c r="AU254" s="239" t="s">
        <v>83</v>
      </c>
      <c r="AV254" s="13" t="s">
        <v>83</v>
      </c>
      <c r="AW254" s="13" t="s">
        <v>30</v>
      </c>
      <c r="AX254" s="13" t="s">
        <v>81</v>
      </c>
      <c r="AY254" s="239" t="s">
        <v>136</v>
      </c>
    </row>
    <row r="255" s="2" customFormat="1" ht="44.25" customHeight="1">
      <c r="A255" s="38"/>
      <c r="B255" s="39"/>
      <c r="C255" s="215" t="s">
        <v>345</v>
      </c>
      <c r="D255" s="215" t="s">
        <v>138</v>
      </c>
      <c r="E255" s="216" t="s">
        <v>346</v>
      </c>
      <c r="F255" s="217" t="s">
        <v>347</v>
      </c>
      <c r="G255" s="218" t="s">
        <v>208</v>
      </c>
      <c r="H255" s="219">
        <v>24.68</v>
      </c>
      <c r="I255" s="220"/>
      <c r="J255" s="221">
        <f>ROUND(I255*H255,2)</f>
        <v>0</v>
      </c>
      <c r="K255" s="217" t="s">
        <v>141</v>
      </c>
      <c r="L255" s="44"/>
      <c r="M255" s="222" t="s">
        <v>1</v>
      </c>
      <c r="N255" s="223" t="s">
        <v>38</v>
      </c>
      <c r="O255" s="91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6" t="s">
        <v>142</v>
      </c>
      <c r="AT255" s="226" t="s">
        <v>138</v>
      </c>
      <c r="AU255" s="226" t="s">
        <v>83</v>
      </c>
      <c r="AY255" s="17" t="s">
        <v>136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7" t="s">
        <v>81</v>
      </c>
      <c r="BK255" s="227">
        <f>ROUND(I255*H255,2)</f>
        <v>0</v>
      </c>
      <c r="BL255" s="17" t="s">
        <v>142</v>
      </c>
      <c r="BM255" s="226" t="s">
        <v>348</v>
      </c>
    </row>
    <row r="256" s="13" customFormat="1">
      <c r="A256" s="13"/>
      <c r="B256" s="228"/>
      <c r="C256" s="229"/>
      <c r="D256" s="230" t="s">
        <v>144</v>
      </c>
      <c r="E256" s="231" t="s">
        <v>1</v>
      </c>
      <c r="F256" s="232" t="s">
        <v>349</v>
      </c>
      <c r="G256" s="229"/>
      <c r="H256" s="233">
        <v>24.68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144</v>
      </c>
      <c r="AU256" s="239" t="s">
        <v>83</v>
      </c>
      <c r="AV256" s="13" t="s">
        <v>83</v>
      </c>
      <c r="AW256" s="13" t="s">
        <v>30</v>
      </c>
      <c r="AX256" s="13" t="s">
        <v>81</v>
      </c>
      <c r="AY256" s="239" t="s">
        <v>136</v>
      </c>
    </row>
    <row r="257" s="2" customFormat="1" ht="44.25" customHeight="1">
      <c r="A257" s="38"/>
      <c r="B257" s="39"/>
      <c r="C257" s="215" t="s">
        <v>350</v>
      </c>
      <c r="D257" s="215" t="s">
        <v>138</v>
      </c>
      <c r="E257" s="216" t="s">
        <v>351</v>
      </c>
      <c r="F257" s="217" t="s">
        <v>352</v>
      </c>
      <c r="G257" s="218" t="s">
        <v>208</v>
      </c>
      <c r="H257" s="219">
        <v>1.8959999999999999</v>
      </c>
      <c r="I257" s="220"/>
      <c r="J257" s="221">
        <f>ROUND(I257*H257,2)</f>
        <v>0</v>
      </c>
      <c r="K257" s="217" t="s">
        <v>141</v>
      </c>
      <c r="L257" s="44"/>
      <c r="M257" s="222" t="s">
        <v>1</v>
      </c>
      <c r="N257" s="223" t="s">
        <v>38</v>
      </c>
      <c r="O257" s="91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6" t="s">
        <v>142</v>
      </c>
      <c r="AT257" s="226" t="s">
        <v>138</v>
      </c>
      <c r="AU257" s="226" t="s">
        <v>83</v>
      </c>
      <c r="AY257" s="17" t="s">
        <v>136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7" t="s">
        <v>81</v>
      </c>
      <c r="BK257" s="227">
        <f>ROUND(I257*H257,2)</f>
        <v>0</v>
      </c>
      <c r="BL257" s="17" t="s">
        <v>142</v>
      </c>
      <c r="BM257" s="226" t="s">
        <v>353</v>
      </c>
    </row>
    <row r="258" s="2" customFormat="1" ht="21.75" customHeight="1">
      <c r="A258" s="38"/>
      <c r="B258" s="39"/>
      <c r="C258" s="215" t="s">
        <v>354</v>
      </c>
      <c r="D258" s="215" t="s">
        <v>138</v>
      </c>
      <c r="E258" s="216" t="s">
        <v>355</v>
      </c>
      <c r="F258" s="217" t="s">
        <v>356</v>
      </c>
      <c r="G258" s="218" t="s">
        <v>208</v>
      </c>
      <c r="H258" s="219">
        <v>58.966000000000001</v>
      </c>
      <c r="I258" s="220"/>
      <c r="J258" s="221">
        <f>ROUND(I258*H258,2)</f>
        <v>0</v>
      </c>
      <c r="K258" s="217" t="s">
        <v>141</v>
      </c>
      <c r="L258" s="44"/>
      <c r="M258" s="222" t="s">
        <v>1</v>
      </c>
      <c r="N258" s="223" t="s">
        <v>38</v>
      </c>
      <c r="O258" s="91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6" t="s">
        <v>142</v>
      </c>
      <c r="AT258" s="226" t="s">
        <v>138</v>
      </c>
      <c r="AU258" s="226" t="s">
        <v>83</v>
      </c>
      <c r="AY258" s="17" t="s">
        <v>136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7" t="s">
        <v>81</v>
      </c>
      <c r="BK258" s="227">
        <f>ROUND(I258*H258,2)</f>
        <v>0</v>
      </c>
      <c r="BL258" s="17" t="s">
        <v>142</v>
      </c>
      <c r="BM258" s="226" t="s">
        <v>357</v>
      </c>
    </row>
    <row r="259" s="2" customFormat="1" ht="24.15" customHeight="1">
      <c r="A259" s="38"/>
      <c r="B259" s="39"/>
      <c r="C259" s="215" t="s">
        <v>358</v>
      </c>
      <c r="D259" s="215" t="s">
        <v>138</v>
      </c>
      <c r="E259" s="216" t="s">
        <v>359</v>
      </c>
      <c r="F259" s="217" t="s">
        <v>360</v>
      </c>
      <c r="G259" s="218" t="s">
        <v>208</v>
      </c>
      <c r="H259" s="219">
        <v>1120.354</v>
      </c>
      <c r="I259" s="220"/>
      <c r="J259" s="221">
        <f>ROUND(I259*H259,2)</f>
        <v>0</v>
      </c>
      <c r="K259" s="217" t="s">
        <v>141</v>
      </c>
      <c r="L259" s="44"/>
      <c r="M259" s="222" t="s">
        <v>1</v>
      </c>
      <c r="N259" s="223" t="s">
        <v>38</v>
      </c>
      <c r="O259" s="91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6" t="s">
        <v>142</v>
      </c>
      <c r="AT259" s="226" t="s">
        <v>138</v>
      </c>
      <c r="AU259" s="226" t="s">
        <v>83</v>
      </c>
      <c r="AY259" s="17" t="s">
        <v>136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7" t="s">
        <v>81</v>
      </c>
      <c r="BK259" s="227">
        <f>ROUND(I259*H259,2)</f>
        <v>0</v>
      </c>
      <c r="BL259" s="17" t="s">
        <v>142</v>
      </c>
      <c r="BM259" s="226" t="s">
        <v>361</v>
      </c>
    </row>
    <row r="260" s="13" customFormat="1">
      <c r="A260" s="13"/>
      <c r="B260" s="228"/>
      <c r="C260" s="229"/>
      <c r="D260" s="230" t="s">
        <v>144</v>
      </c>
      <c r="E260" s="229"/>
      <c r="F260" s="232" t="s">
        <v>362</v>
      </c>
      <c r="G260" s="229"/>
      <c r="H260" s="233">
        <v>1120.354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144</v>
      </c>
      <c r="AU260" s="239" t="s">
        <v>83</v>
      </c>
      <c r="AV260" s="13" t="s">
        <v>83</v>
      </c>
      <c r="AW260" s="13" t="s">
        <v>4</v>
      </c>
      <c r="AX260" s="13" t="s">
        <v>81</v>
      </c>
      <c r="AY260" s="239" t="s">
        <v>136</v>
      </c>
    </row>
    <row r="261" s="12" customFormat="1" ht="22.8" customHeight="1">
      <c r="A261" s="12"/>
      <c r="B261" s="199"/>
      <c r="C261" s="200"/>
      <c r="D261" s="201" t="s">
        <v>72</v>
      </c>
      <c r="E261" s="213" t="s">
        <v>363</v>
      </c>
      <c r="F261" s="213" t="s">
        <v>364</v>
      </c>
      <c r="G261" s="200"/>
      <c r="H261" s="200"/>
      <c r="I261" s="203"/>
      <c r="J261" s="214">
        <f>BK261</f>
        <v>0</v>
      </c>
      <c r="K261" s="200"/>
      <c r="L261" s="205"/>
      <c r="M261" s="206"/>
      <c r="N261" s="207"/>
      <c r="O261" s="207"/>
      <c r="P261" s="208">
        <f>SUM(P262:P265)</f>
        <v>0</v>
      </c>
      <c r="Q261" s="207"/>
      <c r="R261" s="208">
        <f>SUM(R262:R265)</f>
        <v>0</v>
      </c>
      <c r="S261" s="207"/>
      <c r="T261" s="209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81</v>
      </c>
      <c r="AT261" s="211" t="s">
        <v>72</v>
      </c>
      <c r="AU261" s="211" t="s">
        <v>81</v>
      </c>
      <c r="AY261" s="210" t="s">
        <v>136</v>
      </c>
      <c r="BK261" s="212">
        <f>SUM(BK262:BK265)</f>
        <v>0</v>
      </c>
    </row>
    <row r="262" s="2" customFormat="1" ht="33" customHeight="1">
      <c r="A262" s="38"/>
      <c r="B262" s="39"/>
      <c r="C262" s="215" t="s">
        <v>365</v>
      </c>
      <c r="D262" s="215" t="s">
        <v>138</v>
      </c>
      <c r="E262" s="216" t="s">
        <v>366</v>
      </c>
      <c r="F262" s="217" t="s">
        <v>367</v>
      </c>
      <c r="G262" s="218" t="s">
        <v>208</v>
      </c>
      <c r="H262" s="219">
        <v>162.358</v>
      </c>
      <c r="I262" s="220"/>
      <c r="J262" s="221">
        <f>ROUND(I262*H262,2)</f>
        <v>0</v>
      </c>
      <c r="K262" s="217" t="s">
        <v>141</v>
      </c>
      <c r="L262" s="44"/>
      <c r="M262" s="222" t="s">
        <v>1</v>
      </c>
      <c r="N262" s="223" t="s">
        <v>38</v>
      </c>
      <c r="O262" s="91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6" t="s">
        <v>142</v>
      </c>
      <c r="AT262" s="226" t="s">
        <v>138</v>
      </c>
      <c r="AU262" s="226" t="s">
        <v>83</v>
      </c>
      <c r="AY262" s="17" t="s">
        <v>136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7" t="s">
        <v>81</v>
      </c>
      <c r="BK262" s="227">
        <f>ROUND(I262*H262,2)</f>
        <v>0</v>
      </c>
      <c r="BL262" s="17" t="s">
        <v>142</v>
      </c>
      <c r="BM262" s="226" t="s">
        <v>368</v>
      </c>
    </row>
    <row r="263" s="2" customFormat="1" ht="33" customHeight="1">
      <c r="A263" s="38"/>
      <c r="B263" s="39"/>
      <c r="C263" s="215" t="s">
        <v>369</v>
      </c>
      <c r="D263" s="215" t="s">
        <v>138</v>
      </c>
      <c r="E263" s="216" t="s">
        <v>370</v>
      </c>
      <c r="F263" s="217" t="s">
        <v>371</v>
      </c>
      <c r="G263" s="218" t="s">
        <v>208</v>
      </c>
      <c r="H263" s="219">
        <v>162.358</v>
      </c>
      <c r="I263" s="220"/>
      <c r="J263" s="221">
        <f>ROUND(I263*H263,2)</f>
        <v>0</v>
      </c>
      <c r="K263" s="217" t="s">
        <v>141</v>
      </c>
      <c r="L263" s="44"/>
      <c r="M263" s="222" t="s">
        <v>1</v>
      </c>
      <c r="N263" s="223" t="s">
        <v>38</v>
      </c>
      <c r="O263" s="91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6" t="s">
        <v>142</v>
      </c>
      <c r="AT263" s="226" t="s">
        <v>138</v>
      </c>
      <c r="AU263" s="226" t="s">
        <v>83</v>
      </c>
      <c r="AY263" s="17" t="s">
        <v>136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7" t="s">
        <v>81</v>
      </c>
      <c r="BK263" s="227">
        <f>ROUND(I263*H263,2)</f>
        <v>0</v>
      </c>
      <c r="BL263" s="17" t="s">
        <v>142</v>
      </c>
      <c r="BM263" s="226" t="s">
        <v>372</v>
      </c>
    </row>
    <row r="264" s="2" customFormat="1" ht="33" customHeight="1">
      <c r="A264" s="38"/>
      <c r="B264" s="39"/>
      <c r="C264" s="215" t="s">
        <v>373</v>
      </c>
      <c r="D264" s="215" t="s">
        <v>138</v>
      </c>
      <c r="E264" s="216" t="s">
        <v>374</v>
      </c>
      <c r="F264" s="217" t="s">
        <v>375</v>
      </c>
      <c r="G264" s="218" t="s">
        <v>208</v>
      </c>
      <c r="H264" s="219">
        <v>487.07400000000001</v>
      </c>
      <c r="I264" s="220"/>
      <c r="J264" s="221">
        <f>ROUND(I264*H264,2)</f>
        <v>0</v>
      </c>
      <c r="K264" s="217" t="s">
        <v>141</v>
      </c>
      <c r="L264" s="44"/>
      <c r="M264" s="222" t="s">
        <v>1</v>
      </c>
      <c r="N264" s="223" t="s">
        <v>38</v>
      </c>
      <c r="O264" s="91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6" t="s">
        <v>142</v>
      </c>
      <c r="AT264" s="226" t="s">
        <v>138</v>
      </c>
      <c r="AU264" s="226" t="s">
        <v>83</v>
      </c>
      <c r="AY264" s="17" t="s">
        <v>136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7" t="s">
        <v>81</v>
      </c>
      <c r="BK264" s="227">
        <f>ROUND(I264*H264,2)</f>
        <v>0</v>
      </c>
      <c r="BL264" s="17" t="s">
        <v>142</v>
      </c>
      <c r="BM264" s="226" t="s">
        <v>376</v>
      </c>
    </row>
    <row r="265" s="13" customFormat="1">
      <c r="A265" s="13"/>
      <c r="B265" s="228"/>
      <c r="C265" s="229"/>
      <c r="D265" s="230" t="s">
        <v>144</v>
      </c>
      <c r="E265" s="229"/>
      <c r="F265" s="232" t="s">
        <v>377</v>
      </c>
      <c r="G265" s="229"/>
      <c r="H265" s="233">
        <v>487.07400000000001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144</v>
      </c>
      <c r="AU265" s="239" t="s">
        <v>83</v>
      </c>
      <c r="AV265" s="13" t="s">
        <v>83</v>
      </c>
      <c r="AW265" s="13" t="s">
        <v>4</v>
      </c>
      <c r="AX265" s="13" t="s">
        <v>81</v>
      </c>
      <c r="AY265" s="239" t="s">
        <v>136</v>
      </c>
    </row>
    <row r="266" s="12" customFormat="1" ht="25.92" customHeight="1">
      <c r="A266" s="12"/>
      <c r="B266" s="199"/>
      <c r="C266" s="200"/>
      <c r="D266" s="201" t="s">
        <v>72</v>
      </c>
      <c r="E266" s="202" t="s">
        <v>378</v>
      </c>
      <c r="F266" s="202" t="s">
        <v>379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P267+P276</f>
        <v>0</v>
      </c>
      <c r="Q266" s="207"/>
      <c r="R266" s="208">
        <f>R267+R276</f>
        <v>0</v>
      </c>
      <c r="S266" s="207"/>
      <c r="T266" s="209">
        <f>T267+T276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158</v>
      </c>
      <c r="AT266" s="211" t="s">
        <v>72</v>
      </c>
      <c r="AU266" s="211" t="s">
        <v>73</v>
      </c>
      <c r="AY266" s="210" t="s">
        <v>136</v>
      </c>
      <c r="BK266" s="212">
        <f>BK267+BK276</f>
        <v>0</v>
      </c>
    </row>
    <row r="267" s="12" customFormat="1" ht="22.8" customHeight="1">
      <c r="A267" s="12"/>
      <c r="B267" s="199"/>
      <c r="C267" s="200"/>
      <c r="D267" s="201" t="s">
        <v>72</v>
      </c>
      <c r="E267" s="213" t="s">
        <v>380</v>
      </c>
      <c r="F267" s="213" t="s">
        <v>381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SUM(P268:P275)</f>
        <v>0</v>
      </c>
      <c r="Q267" s="207"/>
      <c r="R267" s="208">
        <f>SUM(R268:R275)</f>
        <v>0</v>
      </c>
      <c r="S267" s="207"/>
      <c r="T267" s="209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158</v>
      </c>
      <c r="AT267" s="211" t="s">
        <v>72</v>
      </c>
      <c r="AU267" s="211" t="s">
        <v>81</v>
      </c>
      <c r="AY267" s="210" t="s">
        <v>136</v>
      </c>
      <c r="BK267" s="212">
        <f>SUM(BK268:BK275)</f>
        <v>0</v>
      </c>
    </row>
    <row r="268" s="2" customFormat="1" ht="16.5" customHeight="1">
      <c r="A268" s="38"/>
      <c r="B268" s="39"/>
      <c r="C268" s="215" t="s">
        <v>382</v>
      </c>
      <c r="D268" s="215" t="s">
        <v>138</v>
      </c>
      <c r="E268" s="216" t="s">
        <v>383</v>
      </c>
      <c r="F268" s="217" t="s">
        <v>384</v>
      </c>
      <c r="G268" s="218" t="s">
        <v>385</v>
      </c>
      <c r="H268" s="219">
        <v>1</v>
      </c>
      <c r="I268" s="220"/>
      <c r="J268" s="221">
        <f>ROUND(I268*H268,2)</f>
        <v>0</v>
      </c>
      <c r="K268" s="217" t="s">
        <v>141</v>
      </c>
      <c r="L268" s="44"/>
      <c r="M268" s="222" t="s">
        <v>1</v>
      </c>
      <c r="N268" s="223" t="s">
        <v>38</v>
      </c>
      <c r="O268" s="91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6" t="s">
        <v>386</v>
      </c>
      <c r="AT268" s="226" t="s">
        <v>138</v>
      </c>
      <c r="AU268" s="226" t="s">
        <v>83</v>
      </c>
      <c r="AY268" s="17" t="s">
        <v>136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7" t="s">
        <v>81</v>
      </c>
      <c r="BK268" s="227">
        <f>ROUND(I268*H268,2)</f>
        <v>0</v>
      </c>
      <c r="BL268" s="17" t="s">
        <v>386</v>
      </c>
      <c r="BM268" s="226" t="s">
        <v>387</v>
      </c>
    </row>
    <row r="269" s="2" customFormat="1">
      <c r="A269" s="38"/>
      <c r="B269" s="39"/>
      <c r="C269" s="40"/>
      <c r="D269" s="230" t="s">
        <v>283</v>
      </c>
      <c r="E269" s="40"/>
      <c r="F269" s="272" t="s">
        <v>388</v>
      </c>
      <c r="G269" s="40"/>
      <c r="H269" s="40"/>
      <c r="I269" s="273"/>
      <c r="J269" s="40"/>
      <c r="K269" s="40"/>
      <c r="L269" s="44"/>
      <c r="M269" s="274"/>
      <c r="N269" s="27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283</v>
      </c>
      <c r="AU269" s="17" t="s">
        <v>83</v>
      </c>
    </row>
    <row r="270" s="2" customFormat="1" ht="16.5" customHeight="1">
      <c r="A270" s="38"/>
      <c r="B270" s="39"/>
      <c r="C270" s="215" t="s">
        <v>389</v>
      </c>
      <c r="D270" s="215" t="s">
        <v>138</v>
      </c>
      <c r="E270" s="216" t="s">
        <v>390</v>
      </c>
      <c r="F270" s="217" t="s">
        <v>391</v>
      </c>
      <c r="G270" s="218" t="s">
        <v>385</v>
      </c>
      <c r="H270" s="219">
        <v>1</v>
      </c>
      <c r="I270" s="220"/>
      <c r="J270" s="221">
        <f>ROUND(I270*H270,2)</f>
        <v>0</v>
      </c>
      <c r="K270" s="217" t="s">
        <v>223</v>
      </c>
      <c r="L270" s="44"/>
      <c r="M270" s="222" t="s">
        <v>1</v>
      </c>
      <c r="N270" s="223" t="s">
        <v>38</v>
      </c>
      <c r="O270" s="91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6" t="s">
        <v>142</v>
      </c>
      <c r="AT270" s="226" t="s">
        <v>138</v>
      </c>
      <c r="AU270" s="226" t="s">
        <v>83</v>
      </c>
      <c r="AY270" s="17" t="s">
        <v>136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7" t="s">
        <v>81</v>
      </c>
      <c r="BK270" s="227">
        <f>ROUND(I270*H270,2)</f>
        <v>0</v>
      </c>
      <c r="BL270" s="17" t="s">
        <v>142</v>
      </c>
      <c r="BM270" s="226" t="s">
        <v>392</v>
      </c>
    </row>
    <row r="271" s="2" customFormat="1">
      <c r="A271" s="38"/>
      <c r="B271" s="39"/>
      <c r="C271" s="40"/>
      <c r="D271" s="230" t="s">
        <v>283</v>
      </c>
      <c r="E271" s="40"/>
      <c r="F271" s="272" t="s">
        <v>393</v>
      </c>
      <c r="G271" s="40"/>
      <c r="H271" s="40"/>
      <c r="I271" s="273"/>
      <c r="J271" s="40"/>
      <c r="K271" s="40"/>
      <c r="L271" s="44"/>
      <c r="M271" s="274"/>
      <c r="N271" s="27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283</v>
      </c>
      <c r="AU271" s="17" t="s">
        <v>83</v>
      </c>
    </row>
    <row r="272" s="2" customFormat="1" ht="16.5" customHeight="1">
      <c r="A272" s="38"/>
      <c r="B272" s="39"/>
      <c r="C272" s="215" t="s">
        <v>394</v>
      </c>
      <c r="D272" s="215" t="s">
        <v>138</v>
      </c>
      <c r="E272" s="216" t="s">
        <v>395</v>
      </c>
      <c r="F272" s="217" t="s">
        <v>396</v>
      </c>
      <c r="G272" s="218" t="s">
        <v>385</v>
      </c>
      <c r="H272" s="219">
        <v>1</v>
      </c>
      <c r="I272" s="220"/>
      <c r="J272" s="221">
        <f>ROUND(I272*H272,2)</f>
        <v>0</v>
      </c>
      <c r="K272" s="217" t="s">
        <v>141</v>
      </c>
      <c r="L272" s="44"/>
      <c r="M272" s="222" t="s">
        <v>1</v>
      </c>
      <c r="N272" s="223" t="s">
        <v>38</v>
      </c>
      <c r="O272" s="91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6" t="s">
        <v>386</v>
      </c>
      <c r="AT272" s="226" t="s">
        <v>138</v>
      </c>
      <c r="AU272" s="226" t="s">
        <v>83</v>
      </c>
      <c r="AY272" s="17" t="s">
        <v>136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7" t="s">
        <v>81</v>
      </c>
      <c r="BK272" s="227">
        <f>ROUND(I272*H272,2)</f>
        <v>0</v>
      </c>
      <c r="BL272" s="17" t="s">
        <v>386</v>
      </c>
      <c r="BM272" s="226" t="s">
        <v>397</v>
      </c>
    </row>
    <row r="273" s="2" customFormat="1">
      <c r="A273" s="38"/>
      <c r="B273" s="39"/>
      <c r="C273" s="40"/>
      <c r="D273" s="230" t="s">
        <v>283</v>
      </c>
      <c r="E273" s="40"/>
      <c r="F273" s="272" t="s">
        <v>398</v>
      </c>
      <c r="G273" s="40"/>
      <c r="H273" s="40"/>
      <c r="I273" s="273"/>
      <c r="J273" s="40"/>
      <c r="K273" s="40"/>
      <c r="L273" s="44"/>
      <c r="M273" s="274"/>
      <c r="N273" s="27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283</v>
      </c>
      <c r="AU273" s="17" t="s">
        <v>83</v>
      </c>
    </row>
    <row r="274" s="2" customFormat="1" ht="16.5" customHeight="1">
      <c r="A274" s="38"/>
      <c r="B274" s="39"/>
      <c r="C274" s="215" t="s">
        <v>399</v>
      </c>
      <c r="D274" s="215" t="s">
        <v>138</v>
      </c>
      <c r="E274" s="216" t="s">
        <v>400</v>
      </c>
      <c r="F274" s="217" t="s">
        <v>401</v>
      </c>
      <c r="G274" s="218" t="s">
        <v>402</v>
      </c>
      <c r="H274" s="219">
        <v>1</v>
      </c>
      <c r="I274" s="220"/>
      <c r="J274" s="221">
        <f>ROUND(I274*H274,2)</f>
        <v>0</v>
      </c>
      <c r="K274" s="217" t="s">
        <v>223</v>
      </c>
      <c r="L274" s="44"/>
      <c r="M274" s="222" t="s">
        <v>1</v>
      </c>
      <c r="N274" s="223" t="s">
        <v>38</v>
      </c>
      <c r="O274" s="91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6" t="s">
        <v>142</v>
      </c>
      <c r="AT274" s="226" t="s">
        <v>138</v>
      </c>
      <c r="AU274" s="226" t="s">
        <v>83</v>
      </c>
      <c r="AY274" s="17" t="s">
        <v>136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7" t="s">
        <v>81</v>
      </c>
      <c r="BK274" s="227">
        <f>ROUND(I274*H274,2)</f>
        <v>0</v>
      </c>
      <c r="BL274" s="17" t="s">
        <v>142</v>
      </c>
      <c r="BM274" s="226" t="s">
        <v>403</v>
      </c>
    </row>
    <row r="275" s="2" customFormat="1">
      <c r="A275" s="38"/>
      <c r="B275" s="39"/>
      <c r="C275" s="40"/>
      <c r="D275" s="230" t="s">
        <v>283</v>
      </c>
      <c r="E275" s="40"/>
      <c r="F275" s="272" t="s">
        <v>404</v>
      </c>
      <c r="G275" s="40"/>
      <c r="H275" s="40"/>
      <c r="I275" s="273"/>
      <c r="J275" s="40"/>
      <c r="K275" s="40"/>
      <c r="L275" s="44"/>
      <c r="M275" s="274"/>
      <c r="N275" s="27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283</v>
      </c>
      <c r="AU275" s="17" t="s">
        <v>83</v>
      </c>
    </row>
    <row r="276" s="12" customFormat="1" ht="22.8" customHeight="1">
      <c r="A276" s="12"/>
      <c r="B276" s="199"/>
      <c r="C276" s="200"/>
      <c r="D276" s="201" t="s">
        <v>72</v>
      </c>
      <c r="E276" s="213" t="s">
        <v>405</v>
      </c>
      <c r="F276" s="213" t="s">
        <v>406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SUM(P277:P278)</f>
        <v>0</v>
      </c>
      <c r="Q276" s="207"/>
      <c r="R276" s="208">
        <f>SUM(R277:R278)</f>
        <v>0</v>
      </c>
      <c r="S276" s="207"/>
      <c r="T276" s="209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158</v>
      </c>
      <c r="AT276" s="211" t="s">
        <v>72</v>
      </c>
      <c r="AU276" s="211" t="s">
        <v>81</v>
      </c>
      <c r="AY276" s="210" t="s">
        <v>136</v>
      </c>
      <c r="BK276" s="212">
        <f>SUM(BK277:BK278)</f>
        <v>0</v>
      </c>
    </row>
    <row r="277" s="2" customFormat="1" ht="16.5" customHeight="1">
      <c r="A277" s="38"/>
      <c r="B277" s="39"/>
      <c r="C277" s="215" t="s">
        <v>407</v>
      </c>
      <c r="D277" s="215" t="s">
        <v>138</v>
      </c>
      <c r="E277" s="216" t="s">
        <v>408</v>
      </c>
      <c r="F277" s="217" t="s">
        <v>409</v>
      </c>
      <c r="G277" s="218" t="s">
        <v>385</v>
      </c>
      <c r="H277" s="219">
        <v>1</v>
      </c>
      <c r="I277" s="220"/>
      <c r="J277" s="221">
        <f>ROUND(I277*H277,2)</f>
        <v>0</v>
      </c>
      <c r="K277" s="217" t="s">
        <v>141</v>
      </c>
      <c r="L277" s="44"/>
      <c r="M277" s="222" t="s">
        <v>1</v>
      </c>
      <c r="N277" s="223" t="s">
        <v>38</v>
      </c>
      <c r="O277" s="91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6" t="s">
        <v>386</v>
      </c>
      <c r="AT277" s="226" t="s">
        <v>138</v>
      </c>
      <c r="AU277" s="226" t="s">
        <v>83</v>
      </c>
      <c r="AY277" s="17" t="s">
        <v>136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7" t="s">
        <v>81</v>
      </c>
      <c r="BK277" s="227">
        <f>ROUND(I277*H277,2)</f>
        <v>0</v>
      </c>
      <c r="BL277" s="17" t="s">
        <v>386</v>
      </c>
      <c r="BM277" s="226" t="s">
        <v>410</v>
      </c>
    </row>
    <row r="278" s="2" customFormat="1">
      <c r="A278" s="38"/>
      <c r="B278" s="39"/>
      <c r="C278" s="40"/>
      <c r="D278" s="230" t="s">
        <v>283</v>
      </c>
      <c r="E278" s="40"/>
      <c r="F278" s="272" t="s">
        <v>411</v>
      </c>
      <c r="G278" s="40"/>
      <c r="H278" s="40"/>
      <c r="I278" s="273"/>
      <c r="J278" s="40"/>
      <c r="K278" s="40"/>
      <c r="L278" s="44"/>
      <c r="M278" s="276"/>
      <c r="N278" s="277"/>
      <c r="O278" s="278"/>
      <c r="P278" s="278"/>
      <c r="Q278" s="278"/>
      <c r="R278" s="278"/>
      <c r="S278" s="278"/>
      <c r="T278" s="279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283</v>
      </c>
      <c r="AU278" s="17" t="s">
        <v>83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Wqr/aM4XZuKuYODR9cAMTm0mMLD3A0Jx+09XzRsnjoFrXjsWIuT/gpFwDjUvgDbRpFjY2zEextAyURcZ3Csaaw==" hashValue="d2TW6CuzPehjc/4sgjCzYNpLtNe2cTOdCZA669RQ//RIk9TKVZxQfUakFOCTXW4rsO4HnGFSpY51stif8tHvDA==" algorithmName="SHA-512" password="C5A2"/>
  <autoFilter ref="C124:K2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412</v>
      </c>
      <c r="H4" s="20"/>
    </row>
    <row r="5" s="1" customFormat="1" ht="12" customHeight="1">
      <c r="B5" s="20"/>
      <c r="C5" s="280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81" t="s">
        <v>16</v>
      </c>
      <c r="D6" s="282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29. 8. 2022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8"/>
      <c r="B9" s="283"/>
      <c r="C9" s="284" t="s">
        <v>54</v>
      </c>
      <c r="D9" s="285" t="s">
        <v>55</v>
      </c>
      <c r="E9" s="285" t="s">
        <v>123</v>
      </c>
      <c r="F9" s="286" t="s">
        <v>413</v>
      </c>
      <c r="G9" s="188"/>
      <c r="H9" s="283"/>
    </row>
    <row r="10" s="2" customFormat="1" ht="26.4" customHeight="1">
      <c r="A10" s="38"/>
      <c r="B10" s="44"/>
      <c r="C10" s="287" t="s">
        <v>414</v>
      </c>
      <c r="D10" s="287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288" t="s">
        <v>84</v>
      </c>
      <c r="D11" s="289" t="s">
        <v>85</v>
      </c>
      <c r="E11" s="290" t="s">
        <v>86</v>
      </c>
      <c r="F11" s="291">
        <v>498</v>
      </c>
      <c r="G11" s="38"/>
      <c r="H11" s="44"/>
    </row>
    <row r="12" s="2" customFormat="1" ht="16.8" customHeight="1">
      <c r="A12" s="38"/>
      <c r="B12" s="44"/>
      <c r="C12" s="292" t="s">
        <v>1</v>
      </c>
      <c r="D12" s="292" t="s">
        <v>87</v>
      </c>
      <c r="E12" s="17" t="s">
        <v>1</v>
      </c>
      <c r="F12" s="293">
        <v>498</v>
      </c>
      <c r="G12" s="38"/>
      <c r="H12" s="44"/>
    </row>
    <row r="13" s="2" customFormat="1" ht="16.8" customHeight="1">
      <c r="A13" s="38"/>
      <c r="B13" s="44"/>
      <c r="C13" s="294" t="s">
        <v>415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92" t="s">
        <v>217</v>
      </c>
      <c r="D14" s="292" t="s">
        <v>218</v>
      </c>
      <c r="E14" s="17" t="s">
        <v>86</v>
      </c>
      <c r="F14" s="293">
        <v>639</v>
      </c>
      <c r="G14" s="38"/>
      <c r="H14" s="44"/>
    </row>
    <row r="15" s="2" customFormat="1" ht="16.8" customHeight="1">
      <c r="A15" s="38"/>
      <c r="B15" s="44"/>
      <c r="C15" s="292" t="s">
        <v>234</v>
      </c>
      <c r="D15" s="292" t="s">
        <v>235</v>
      </c>
      <c r="E15" s="17" t="s">
        <v>86</v>
      </c>
      <c r="F15" s="293">
        <v>498</v>
      </c>
      <c r="G15" s="38"/>
      <c r="H15" s="44"/>
    </row>
    <row r="16" s="2" customFormat="1" ht="16.8" customHeight="1">
      <c r="A16" s="38"/>
      <c r="B16" s="44"/>
      <c r="C16" s="292" t="s">
        <v>262</v>
      </c>
      <c r="D16" s="292" t="s">
        <v>263</v>
      </c>
      <c r="E16" s="17" t="s">
        <v>86</v>
      </c>
      <c r="F16" s="293">
        <v>498</v>
      </c>
      <c r="G16" s="38"/>
      <c r="H16" s="44"/>
    </row>
    <row r="17" s="2" customFormat="1" ht="16.8" customHeight="1">
      <c r="A17" s="38"/>
      <c r="B17" s="44"/>
      <c r="C17" s="292" t="s">
        <v>266</v>
      </c>
      <c r="D17" s="292" t="s">
        <v>267</v>
      </c>
      <c r="E17" s="17" t="s">
        <v>86</v>
      </c>
      <c r="F17" s="293">
        <v>507.95999999999998</v>
      </c>
      <c r="G17" s="38"/>
      <c r="H17" s="44"/>
    </row>
    <row r="18" s="2" customFormat="1" ht="16.8" customHeight="1">
      <c r="A18" s="38"/>
      <c r="B18" s="44"/>
      <c r="C18" s="288" t="s">
        <v>89</v>
      </c>
      <c r="D18" s="289" t="s">
        <v>90</v>
      </c>
      <c r="E18" s="290" t="s">
        <v>86</v>
      </c>
      <c r="F18" s="291">
        <v>42</v>
      </c>
      <c r="G18" s="38"/>
      <c r="H18" s="44"/>
    </row>
    <row r="19" s="2" customFormat="1" ht="16.8" customHeight="1">
      <c r="A19" s="38"/>
      <c r="B19" s="44"/>
      <c r="C19" s="292" t="s">
        <v>1</v>
      </c>
      <c r="D19" s="292" t="s">
        <v>91</v>
      </c>
      <c r="E19" s="17" t="s">
        <v>1</v>
      </c>
      <c r="F19" s="293">
        <v>42</v>
      </c>
      <c r="G19" s="38"/>
      <c r="H19" s="44"/>
    </row>
    <row r="20" s="2" customFormat="1" ht="16.8" customHeight="1">
      <c r="A20" s="38"/>
      <c r="B20" s="44"/>
      <c r="C20" s="294" t="s">
        <v>415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92" t="s">
        <v>217</v>
      </c>
      <c r="D21" s="292" t="s">
        <v>218</v>
      </c>
      <c r="E21" s="17" t="s">
        <v>86</v>
      </c>
      <c r="F21" s="293">
        <v>639</v>
      </c>
      <c r="G21" s="38"/>
      <c r="H21" s="44"/>
    </row>
    <row r="22" s="2" customFormat="1" ht="16.8" customHeight="1">
      <c r="A22" s="38"/>
      <c r="B22" s="44"/>
      <c r="C22" s="292" t="s">
        <v>227</v>
      </c>
      <c r="D22" s="292" t="s">
        <v>228</v>
      </c>
      <c r="E22" s="17" t="s">
        <v>86</v>
      </c>
      <c r="F22" s="293">
        <v>60</v>
      </c>
      <c r="G22" s="38"/>
      <c r="H22" s="44"/>
    </row>
    <row r="23" s="2" customFormat="1" ht="16.8" customHeight="1">
      <c r="A23" s="38"/>
      <c r="B23" s="44"/>
      <c r="C23" s="292" t="s">
        <v>271</v>
      </c>
      <c r="D23" s="292" t="s">
        <v>272</v>
      </c>
      <c r="E23" s="17" t="s">
        <v>86</v>
      </c>
      <c r="F23" s="293">
        <v>52</v>
      </c>
      <c r="G23" s="38"/>
      <c r="H23" s="44"/>
    </row>
    <row r="24" s="2" customFormat="1" ht="16.8" customHeight="1">
      <c r="A24" s="38"/>
      <c r="B24" s="44"/>
      <c r="C24" s="292" t="s">
        <v>280</v>
      </c>
      <c r="D24" s="292" t="s">
        <v>281</v>
      </c>
      <c r="E24" s="17" t="s">
        <v>86</v>
      </c>
      <c r="F24" s="293">
        <v>43.259999999999998</v>
      </c>
      <c r="G24" s="38"/>
      <c r="H24" s="44"/>
    </row>
    <row r="25" s="2" customFormat="1" ht="16.8" customHeight="1">
      <c r="A25" s="38"/>
      <c r="B25" s="44"/>
      <c r="C25" s="288" t="s">
        <v>96</v>
      </c>
      <c r="D25" s="289" t="s">
        <v>97</v>
      </c>
      <c r="E25" s="290" t="s">
        <v>86</v>
      </c>
      <c r="F25" s="291">
        <v>10</v>
      </c>
      <c r="G25" s="38"/>
      <c r="H25" s="44"/>
    </row>
    <row r="26" s="2" customFormat="1" ht="16.8" customHeight="1">
      <c r="A26" s="38"/>
      <c r="B26" s="44"/>
      <c r="C26" s="292" t="s">
        <v>1</v>
      </c>
      <c r="D26" s="292" t="s">
        <v>98</v>
      </c>
      <c r="E26" s="17" t="s">
        <v>1</v>
      </c>
      <c r="F26" s="293">
        <v>10</v>
      </c>
      <c r="G26" s="38"/>
      <c r="H26" s="44"/>
    </row>
    <row r="27" s="2" customFormat="1" ht="16.8" customHeight="1">
      <c r="A27" s="38"/>
      <c r="B27" s="44"/>
      <c r="C27" s="294" t="s">
        <v>415</v>
      </c>
      <c r="D27" s="38"/>
      <c r="E27" s="38"/>
      <c r="F27" s="38"/>
      <c r="G27" s="38"/>
      <c r="H27" s="44"/>
    </row>
    <row r="28" s="2" customFormat="1" ht="16.8" customHeight="1">
      <c r="A28" s="38"/>
      <c r="B28" s="44"/>
      <c r="C28" s="292" t="s">
        <v>217</v>
      </c>
      <c r="D28" s="292" t="s">
        <v>218</v>
      </c>
      <c r="E28" s="17" t="s">
        <v>86</v>
      </c>
      <c r="F28" s="293">
        <v>639</v>
      </c>
      <c r="G28" s="38"/>
      <c r="H28" s="44"/>
    </row>
    <row r="29" s="2" customFormat="1" ht="16.8" customHeight="1">
      <c r="A29" s="38"/>
      <c r="B29" s="44"/>
      <c r="C29" s="292" t="s">
        <v>227</v>
      </c>
      <c r="D29" s="292" t="s">
        <v>228</v>
      </c>
      <c r="E29" s="17" t="s">
        <v>86</v>
      </c>
      <c r="F29" s="293">
        <v>60</v>
      </c>
      <c r="G29" s="38"/>
      <c r="H29" s="44"/>
    </row>
    <row r="30" s="2" customFormat="1" ht="16.8" customHeight="1">
      <c r="A30" s="38"/>
      <c r="B30" s="44"/>
      <c r="C30" s="292" t="s">
        <v>252</v>
      </c>
      <c r="D30" s="292" t="s">
        <v>253</v>
      </c>
      <c r="E30" s="17" t="s">
        <v>86</v>
      </c>
      <c r="F30" s="293">
        <v>10</v>
      </c>
      <c r="G30" s="38"/>
      <c r="H30" s="44"/>
    </row>
    <row r="31" s="2" customFormat="1" ht="16.8" customHeight="1">
      <c r="A31" s="38"/>
      <c r="B31" s="44"/>
      <c r="C31" s="292" t="s">
        <v>271</v>
      </c>
      <c r="D31" s="292" t="s">
        <v>272</v>
      </c>
      <c r="E31" s="17" t="s">
        <v>86</v>
      </c>
      <c r="F31" s="293">
        <v>52</v>
      </c>
      <c r="G31" s="38"/>
      <c r="H31" s="44"/>
    </row>
    <row r="32" s="2" customFormat="1" ht="16.8" customHeight="1">
      <c r="A32" s="38"/>
      <c r="B32" s="44"/>
      <c r="C32" s="292" t="s">
        <v>257</v>
      </c>
      <c r="D32" s="292" t="s">
        <v>258</v>
      </c>
      <c r="E32" s="17" t="s">
        <v>86</v>
      </c>
      <c r="F32" s="293">
        <v>10.199999999999999</v>
      </c>
      <c r="G32" s="38"/>
      <c r="H32" s="44"/>
    </row>
    <row r="33" s="2" customFormat="1" ht="16.8" customHeight="1">
      <c r="A33" s="38"/>
      <c r="B33" s="44"/>
      <c r="C33" s="288" t="s">
        <v>93</v>
      </c>
      <c r="D33" s="289" t="s">
        <v>94</v>
      </c>
      <c r="E33" s="290" t="s">
        <v>86</v>
      </c>
      <c r="F33" s="291">
        <v>63</v>
      </c>
      <c r="G33" s="38"/>
      <c r="H33" s="44"/>
    </row>
    <row r="34" s="2" customFormat="1" ht="16.8" customHeight="1">
      <c r="A34" s="38"/>
      <c r="B34" s="44"/>
      <c r="C34" s="292" t="s">
        <v>1</v>
      </c>
      <c r="D34" s="292" t="s">
        <v>95</v>
      </c>
      <c r="E34" s="17" t="s">
        <v>1</v>
      </c>
      <c r="F34" s="293">
        <v>63</v>
      </c>
      <c r="G34" s="38"/>
      <c r="H34" s="44"/>
    </row>
    <row r="35" s="2" customFormat="1" ht="16.8" customHeight="1">
      <c r="A35" s="38"/>
      <c r="B35" s="44"/>
      <c r="C35" s="294" t="s">
        <v>415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292" t="s">
        <v>217</v>
      </c>
      <c r="D36" s="292" t="s">
        <v>218</v>
      </c>
      <c r="E36" s="17" t="s">
        <v>86</v>
      </c>
      <c r="F36" s="293">
        <v>639</v>
      </c>
      <c r="G36" s="38"/>
      <c r="H36" s="44"/>
    </row>
    <row r="37" s="2" customFormat="1" ht="16.8" customHeight="1">
      <c r="A37" s="38"/>
      <c r="B37" s="44"/>
      <c r="C37" s="292" t="s">
        <v>231</v>
      </c>
      <c r="D37" s="292" t="s">
        <v>232</v>
      </c>
      <c r="E37" s="17" t="s">
        <v>86</v>
      </c>
      <c r="F37" s="293">
        <v>81</v>
      </c>
      <c r="G37" s="38"/>
      <c r="H37" s="44"/>
    </row>
    <row r="38" s="2" customFormat="1">
      <c r="A38" s="38"/>
      <c r="B38" s="44"/>
      <c r="C38" s="292" t="s">
        <v>287</v>
      </c>
      <c r="D38" s="292" t="s">
        <v>288</v>
      </c>
      <c r="E38" s="17" t="s">
        <v>86</v>
      </c>
      <c r="F38" s="293">
        <v>63</v>
      </c>
      <c r="G38" s="38"/>
      <c r="H38" s="44"/>
    </row>
    <row r="39" s="2" customFormat="1" ht="16.8" customHeight="1">
      <c r="A39" s="38"/>
      <c r="B39" s="44"/>
      <c r="C39" s="292" t="s">
        <v>291</v>
      </c>
      <c r="D39" s="292" t="s">
        <v>292</v>
      </c>
      <c r="E39" s="17" t="s">
        <v>86</v>
      </c>
      <c r="F39" s="293">
        <v>64.890000000000001</v>
      </c>
      <c r="G39" s="38"/>
      <c r="H39" s="44"/>
    </row>
    <row r="40" s="2" customFormat="1" ht="16.8" customHeight="1">
      <c r="A40" s="38"/>
      <c r="B40" s="44"/>
      <c r="C40" s="288" t="s">
        <v>99</v>
      </c>
      <c r="D40" s="289" t="s">
        <v>100</v>
      </c>
      <c r="E40" s="290" t="s">
        <v>86</v>
      </c>
      <c r="F40" s="291">
        <v>18</v>
      </c>
      <c r="G40" s="38"/>
      <c r="H40" s="44"/>
    </row>
    <row r="41" s="2" customFormat="1" ht="16.8" customHeight="1">
      <c r="A41" s="38"/>
      <c r="B41" s="44"/>
      <c r="C41" s="292" t="s">
        <v>1</v>
      </c>
      <c r="D41" s="292" t="s">
        <v>101</v>
      </c>
      <c r="E41" s="17" t="s">
        <v>1</v>
      </c>
      <c r="F41" s="293">
        <v>18</v>
      </c>
      <c r="G41" s="38"/>
      <c r="H41" s="44"/>
    </row>
    <row r="42" s="2" customFormat="1" ht="16.8" customHeight="1">
      <c r="A42" s="38"/>
      <c r="B42" s="44"/>
      <c r="C42" s="294" t="s">
        <v>415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292" t="s">
        <v>217</v>
      </c>
      <c r="D43" s="292" t="s">
        <v>218</v>
      </c>
      <c r="E43" s="17" t="s">
        <v>86</v>
      </c>
      <c r="F43" s="293">
        <v>639</v>
      </c>
      <c r="G43" s="38"/>
      <c r="H43" s="44"/>
    </row>
    <row r="44" s="2" customFormat="1" ht="16.8" customHeight="1">
      <c r="A44" s="38"/>
      <c r="B44" s="44"/>
      <c r="C44" s="292" t="s">
        <v>231</v>
      </c>
      <c r="D44" s="292" t="s">
        <v>232</v>
      </c>
      <c r="E44" s="17" t="s">
        <v>86</v>
      </c>
      <c r="F44" s="293">
        <v>81</v>
      </c>
      <c r="G44" s="38"/>
      <c r="H44" s="44"/>
    </row>
    <row r="45" s="2" customFormat="1" ht="16.8" customHeight="1">
      <c r="A45" s="38"/>
      <c r="B45" s="44"/>
      <c r="C45" s="292" t="s">
        <v>275</v>
      </c>
      <c r="D45" s="292" t="s">
        <v>276</v>
      </c>
      <c r="E45" s="17" t="s">
        <v>86</v>
      </c>
      <c r="F45" s="293">
        <v>18.539999999999999</v>
      </c>
      <c r="G45" s="38"/>
      <c r="H45" s="44"/>
    </row>
    <row r="46" s="2" customFormat="1" ht="16.8" customHeight="1">
      <c r="A46" s="38"/>
      <c r="B46" s="44"/>
      <c r="C46" s="288" t="s">
        <v>102</v>
      </c>
      <c r="D46" s="289" t="s">
        <v>103</v>
      </c>
      <c r="E46" s="290" t="s">
        <v>86</v>
      </c>
      <c r="F46" s="291">
        <v>8</v>
      </c>
      <c r="G46" s="38"/>
      <c r="H46" s="44"/>
    </row>
    <row r="47" s="2" customFormat="1" ht="16.8" customHeight="1">
      <c r="A47" s="38"/>
      <c r="B47" s="44"/>
      <c r="C47" s="292" t="s">
        <v>1</v>
      </c>
      <c r="D47" s="292" t="s">
        <v>104</v>
      </c>
      <c r="E47" s="17" t="s">
        <v>1</v>
      </c>
      <c r="F47" s="293">
        <v>8</v>
      </c>
      <c r="G47" s="38"/>
      <c r="H47" s="44"/>
    </row>
    <row r="48" s="2" customFormat="1" ht="16.8" customHeight="1">
      <c r="A48" s="38"/>
      <c r="B48" s="44"/>
      <c r="C48" s="294" t="s">
        <v>415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92" t="s">
        <v>217</v>
      </c>
      <c r="D49" s="292" t="s">
        <v>218</v>
      </c>
      <c r="E49" s="17" t="s">
        <v>86</v>
      </c>
      <c r="F49" s="293">
        <v>639</v>
      </c>
      <c r="G49" s="38"/>
      <c r="H49" s="44"/>
    </row>
    <row r="50" s="2" customFormat="1" ht="16.8" customHeight="1">
      <c r="A50" s="38"/>
      <c r="B50" s="44"/>
      <c r="C50" s="292" t="s">
        <v>227</v>
      </c>
      <c r="D50" s="292" t="s">
        <v>228</v>
      </c>
      <c r="E50" s="17" t="s">
        <v>86</v>
      </c>
      <c r="F50" s="293">
        <v>60</v>
      </c>
      <c r="G50" s="38"/>
      <c r="H50" s="44"/>
    </row>
    <row r="51" s="2" customFormat="1" ht="16.8" customHeight="1">
      <c r="A51" s="38"/>
      <c r="B51" s="44"/>
      <c r="C51" s="292" t="s">
        <v>243</v>
      </c>
      <c r="D51" s="292" t="s">
        <v>244</v>
      </c>
      <c r="E51" s="17" t="s">
        <v>86</v>
      </c>
      <c r="F51" s="293">
        <v>8</v>
      </c>
      <c r="G51" s="38"/>
      <c r="H51" s="44"/>
    </row>
    <row r="52" s="2" customFormat="1" ht="16.8" customHeight="1">
      <c r="A52" s="38"/>
      <c r="B52" s="44"/>
      <c r="C52" s="292" t="s">
        <v>247</v>
      </c>
      <c r="D52" s="292" t="s">
        <v>248</v>
      </c>
      <c r="E52" s="17" t="s">
        <v>86</v>
      </c>
      <c r="F52" s="293">
        <v>16</v>
      </c>
      <c r="G52" s="38"/>
      <c r="H52" s="44"/>
    </row>
    <row r="53" s="2" customFormat="1" ht="16.8" customHeight="1">
      <c r="A53" s="38"/>
      <c r="B53" s="44"/>
      <c r="C53" s="292" t="s">
        <v>332</v>
      </c>
      <c r="D53" s="292" t="s">
        <v>333</v>
      </c>
      <c r="E53" s="17" t="s">
        <v>86</v>
      </c>
      <c r="F53" s="293">
        <v>8</v>
      </c>
      <c r="G53" s="38"/>
      <c r="H53" s="44"/>
    </row>
    <row r="54" s="2" customFormat="1" ht="7.44" customHeight="1">
      <c r="A54" s="38"/>
      <c r="B54" s="167"/>
      <c r="C54" s="168"/>
      <c r="D54" s="168"/>
      <c r="E54" s="168"/>
      <c r="F54" s="168"/>
      <c r="G54" s="168"/>
      <c r="H54" s="44"/>
    </row>
    <row r="55" s="2" customFormat="1">
      <c r="A55" s="38"/>
      <c r="B55" s="38"/>
      <c r="C55" s="38"/>
      <c r="D55" s="38"/>
      <c r="E55" s="38"/>
      <c r="F55" s="38"/>
      <c r="G55" s="38"/>
      <c r="H55" s="38"/>
    </row>
  </sheetData>
  <sheetProtection sheet="1" formatColumns="0" formatRows="0" objects="1" scenarios="1" spinCount="100000" saltValue="4xpHH1KSzjfGJIJfmO6kvVKat+BCGjkyQ/j09wEo6/i09bFHlg+gZpPOkPplm/1MCHx52yNnE3W+pRKEwuZ6aQ==" hashValue="D3ja46JBBIVp9RThEFeMJ7tbdTKIV3Mi5d+CSUd9CER/9smqoo2e9GTaYtKgLXnxj60M8UlOzZHt3zL03EO1RA==" algorithmName="SHA-512" password="C5A2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Doležal Stanislav</dc:creator>
  <cp:lastModifiedBy>Doležal Stanislav</cp:lastModifiedBy>
  <dcterms:created xsi:type="dcterms:W3CDTF">2022-09-02T12:49:31Z</dcterms:created>
  <dcterms:modified xsi:type="dcterms:W3CDTF">2022-09-02T12:49:35Z</dcterms:modified>
</cp:coreProperties>
</file>