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František Bažant\Desktop\kros - excel\"/>
    </mc:Choice>
  </mc:AlternateContent>
  <bookViews>
    <workbookView xWindow="0" yWindow="0" windowWidth="0" windowHeight="0"/>
  </bookViews>
  <sheets>
    <sheet name="Rekapitulace stavby" sheetId="1" r:id="rId1"/>
    <sheet name="01 - stavební část" sheetId="2" r:id="rId2"/>
    <sheet name="02 - elektroinstalace" sheetId="3" r:id="rId3"/>
    <sheet name="03 - zdravotní instalace" sheetId="4" r:id="rId4"/>
    <sheet name="04 - vytápění" sheetId="5" r:id="rId5"/>
    <sheet name="05 - vzduchotechnika" sheetId="6" r:id="rId6"/>
    <sheet name="99 - vedlejší a ostatní n..." sheetId="7" r:id="rId7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'01 - stavební část'!$C$139:$K$1623</definedName>
    <definedName name="_xlnm.Print_Area" localSheetId="1">'01 - stavební část'!$C$4:$J$76,'01 - stavební část'!$C$82:$J$121,'01 - stavební část'!$C$127:$K$1623</definedName>
    <definedName name="_xlnm.Print_Titles" localSheetId="1">'01 - stavební část'!$139:$139</definedName>
    <definedName name="_xlnm._FilterDatabase" localSheetId="2" hidden="1">'02 - elektroinstalace'!$C$132:$K$454</definedName>
    <definedName name="_xlnm.Print_Area" localSheetId="2">'02 - elektroinstalace'!$C$4:$J$76,'02 - elektroinstalace'!$C$82:$J$114,'02 - elektroinstalace'!$C$120:$K$454</definedName>
    <definedName name="_xlnm.Print_Titles" localSheetId="2">'02 - elektroinstalace'!$132:$132</definedName>
    <definedName name="_xlnm._FilterDatabase" localSheetId="3" hidden="1">'03 - zdravotní instalace'!$C$136:$K$885</definedName>
    <definedName name="_xlnm.Print_Area" localSheetId="3">'03 - zdravotní instalace'!$C$4:$J$76,'03 - zdravotní instalace'!$C$82:$J$118,'03 - zdravotní instalace'!$C$124:$K$885</definedName>
    <definedName name="_xlnm.Print_Titles" localSheetId="3">'03 - zdravotní instalace'!$136:$136</definedName>
    <definedName name="_xlnm._FilterDatabase" localSheetId="4" hidden="1">'04 - vytápění'!$C$122:$K$246</definedName>
    <definedName name="_xlnm.Print_Area" localSheetId="4">'04 - vytápění'!$C$4:$J$76,'04 - vytápění'!$C$82:$J$104,'04 - vytápění'!$C$110:$K$246</definedName>
    <definedName name="_xlnm.Print_Titles" localSheetId="4">'04 - vytápění'!$122:$122</definedName>
    <definedName name="_xlnm._FilterDatabase" localSheetId="5" hidden="1">'05 - vzduchotechnika'!$C$117:$K$166</definedName>
    <definedName name="_xlnm.Print_Area" localSheetId="5">'05 - vzduchotechnika'!$C$4:$J$76,'05 - vzduchotechnika'!$C$82:$J$99,'05 - vzduchotechnika'!$C$105:$K$166</definedName>
    <definedName name="_xlnm.Print_Titles" localSheetId="5">'05 - vzduchotechnika'!$117:$117</definedName>
    <definedName name="_xlnm._FilterDatabase" localSheetId="6" hidden="1">'99 - vedlejší a ostatní n...'!$C$122:$K$158</definedName>
    <definedName name="_xlnm.Print_Area" localSheetId="6">'99 - vedlejší a ostatní n...'!$C$4:$J$76,'99 - vedlejší a ostatní n...'!$C$82:$J$104,'99 - vedlejší a ostatní n...'!$C$110:$K$158</definedName>
    <definedName name="_xlnm.Print_Titles" localSheetId="6">'99 - vedlejší a ostatní n...'!$122:$122</definedName>
  </definedNames>
  <calcPr/>
</workbook>
</file>

<file path=xl/calcChain.xml><?xml version="1.0" encoding="utf-8"?>
<calcChain xmlns="http://schemas.openxmlformats.org/spreadsheetml/2006/main">
  <c i="7" l="1" r="J124"/>
  <c r="J37"/>
  <c r="J36"/>
  <c i="1" r="AY100"/>
  <c i="7" r="J35"/>
  <c i="1" r="AX100"/>
  <c i="7" r="BI155"/>
  <c r="BH155"/>
  <c r="BG155"/>
  <c r="BE155"/>
  <c r="T155"/>
  <c r="T154"/>
  <c r="R155"/>
  <c r="R154"/>
  <c r="P155"/>
  <c r="P154"/>
  <c r="BI149"/>
  <c r="BH149"/>
  <c r="BG149"/>
  <c r="BE149"/>
  <c r="T149"/>
  <c r="R149"/>
  <c r="P149"/>
  <c r="BI146"/>
  <c r="BH146"/>
  <c r="BG146"/>
  <c r="BE146"/>
  <c r="T146"/>
  <c r="R146"/>
  <c r="P146"/>
  <c r="BI141"/>
  <c r="BH141"/>
  <c r="BG141"/>
  <c r="BE141"/>
  <c r="T141"/>
  <c r="T140"/>
  <c r="R141"/>
  <c r="R140"/>
  <c r="P141"/>
  <c r="P140"/>
  <c r="BI138"/>
  <c r="BH138"/>
  <c r="BG138"/>
  <c r="BE138"/>
  <c r="T138"/>
  <c r="T137"/>
  <c r="R138"/>
  <c r="R137"/>
  <c r="P138"/>
  <c r="P137"/>
  <c r="BI135"/>
  <c r="BH135"/>
  <c r="BG135"/>
  <c r="BE135"/>
  <c r="T135"/>
  <c r="R135"/>
  <c r="P135"/>
  <c r="BI133"/>
  <c r="BH133"/>
  <c r="BG133"/>
  <c r="BE133"/>
  <c r="T133"/>
  <c r="R133"/>
  <c r="P133"/>
  <c r="BI130"/>
  <c r="BH130"/>
  <c r="BG130"/>
  <c r="BE130"/>
  <c r="T130"/>
  <c r="R130"/>
  <c r="P130"/>
  <c r="BI128"/>
  <c r="BH128"/>
  <c r="BG128"/>
  <c r="BE128"/>
  <c r="T128"/>
  <c r="R128"/>
  <c r="P128"/>
  <c r="BI126"/>
  <c r="BH126"/>
  <c r="BG126"/>
  <c r="BE126"/>
  <c r="T126"/>
  <c r="R126"/>
  <c r="P126"/>
  <c r="J97"/>
  <c r="F117"/>
  <c r="E115"/>
  <c r="F89"/>
  <c r="E87"/>
  <c r="J24"/>
  <c r="E24"/>
  <c r="J92"/>
  <c r="J23"/>
  <c r="J21"/>
  <c r="E21"/>
  <c r="J119"/>
  <c r="J20"/>
  <c r="J18"/>
  <c r="E18"/>
  <c r="F120"/>
  <c r="J17"/>
  <c r="J15"/>
  <c r="E15"/>
  <c r="F119"/>
  <c r="J14"/>
  <c r="J12"/>
  <c r="J89"/>
  <c r="E7"/>
  <c r="E113"/>
  <c i="6" r="J37"/>
  <c r="J36"/>
  <c i="1" r="AY99"/>
  <c i="6" r="J35"/>
  <c i="1" r="AX99"/>
  <c i="6"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7"/>
  <c r="BH137"/>
  <c r="BG137"/>
  <c r="BE137"/>
  <c r="T137"/>
  <c r="R137"/>
  <c r="P137"/>
  <c r="BI135"/>
  <c r="BH135"/>
  <c r="BG135"/>
  <c r="BE135"/>
  <c r="T135"/>
  <c r="R135"/>
  <c r="P135"/>
  <c r="BI133"/>
  <c r="BH133"/>
  <c r="BG133"/>
  <c r="BE133"/>
  <c r="T133"/>
  <c r="R133"/>
  <c r="P133"/>
  <c r="BI131"/>
  <c r="BH131"/>
  <c r="BG131"/>
  <c r="BE131"/>
  <c r="T131"/>
  <c r="R131"/>
  <c r="P131"/>
  <c r="BI129"/>
  <c r="BH129"/>
  <c r="BG129"/>
  <c r="BE129"/>
  <c r="T129"/>
  <c r="R129"/>
  <c r="P129"/>
  <c r="BI127"/>
  <c r="BH127"/>
  <c r="BG127"/>
  <c r="BE127"/>
  <c r="T127"/>
  <c r="R127"/>
  <c r="P127"/>
  <c r="BI125"/>
  <c r="BH125"/>
  <c r="BG125"/>
  <c r="BE125"/>
  <c r="T125"/>
  <c r="R125"/>
  <c r="P125"/>
  <c r="BI121"/>
  <c r="BH121"/>
  <c r="BG121"/>
  <c r="BE121"/>
  <c r="T121"/>
  <c r="R121"/>
  <c r="P121"/>
  <c r="F112"/>
  <c r="E110"/>
  <c r="F89"/>
  <c r="E87"/>
  <c r="J24"/>
  <c r="E24"/>
  <c r="J115"/>
  <c r="J23"/>
  <c r="J21"/>
  <c r="E21"/>
  <c r="J114"/>
  <c r="J20"/>
  <c r="J18"/>
  <c r="E18"/>
  <c r="F115"/>
  <c r="J17"/>
  <c r="J15"/>
  <c r="E15"/>
  <c r="F91"/>
  <c r="J14"/>
  <c r="J12"/>
  <c r="J112"/>
  <c r="E7"/>
  <c r="E108"/>
  <c i="5" r="J37"/>
  <c r="J36"/>
  <c i="1" r="AY98"/>
  <c i="5" r="J35"/>
  <c i="1" r="AX98"/>
  <c i="5" r="BI244"/>
  <c r="BH244"/>
  <c r="BG244"/>
  <c r="BE244"/>
  <c r="T244"/>
  <c r="R244"/>
  <c r="P244"/>
  <c r="BI242"/>
  <c r="BH242"/>
  <c r="BG242"/>
  <c r="BE242"/>
  <c r="T242"/>
  <c r="R242"/>
  <c r="P242"/>
  <c r="BI240"/>
  <c r="BH240"/>
  <c r="BG240"/>
  <c r="BE240"/>
  <c r="T240"/>
  <c r="R240"/>
  <c r="P240"/>
  <c r="BI237"/>
  <c r="BH237"/>
  <c r="BG237"/>
  <c r="BE237"/>
  <c r="T237"/>
  <c r="R237"/>
  <c r="P237"/>
  <c r="BI235"/>
  <c r="BH235"/>
  <c r="BG235"/>
  <c r="BE235"/>
  <c r="T235"/>
  <c r="R235"/>
  <c r="P235"/>
  <c r="BI233"/>
  <c r="BH233"/>
  <c r="BG233"/>
  <c r="BE233"/>
  <c r="T233"/>
  <c r="R233"/>
  <c r="P233"/>
  <c r="BI231"/>
  <c r="BH231"/>
  <c r="BG231"/>
  <c r="BE231"/>
  <c r="T231"/>
  <c r="R231"/>
  <c r="P231"/>
  <c r="BI229"/>
  <c r="BH229"/>
  <c r="BG229"/>
  <c r="BE229"/>
  <c r="T229"/>
  <c r="R229"/>
  <c r="P229"/>
  <c r="BI225"/>
  <c r="BH225"/>
  <c r="BG225"/>
  <c r="BE225"/>
  <c r="T225"/>
  <c r="R225"/>
  <c r="P225"/>
  <c r="BI222"/>
  <c r="BH222"/>
  <c r="BG222"/>
  <c r="BE222"/>
  <c r="T222"/>
  <c r="R222"/>
  <c r="P222"/>
  <c r="BI219"/>
  <c r="BH219"/>
  <c r="BG219"/>
  <c r="BE219"/>
  <c r="T219"/>
  <c r="R219"/>
  <c r="P219"/>
  <c r="BI216"/>
  <c r="BH216"/>
  <c r="BG216"/>
  <c r="BE216"/>
  <c r="T216"/>
  <c r="R216"/>
  <c r="P216"/>
  <c r="BI213"/>
  <c r="BH213"/>
  <c r="BG213"/>
  <c r="BE213"/>
  <c r="T213"/>
  <c r="R213"/>
  <c r="P213"/>
  <c r="BI211"/>
  <c r="BH211"/>
  <c r="BG211"/>
  <c r="BE211"/>
  <c r="T211"/>
  <c r="R211"/>
  <c r="P211"/>
  <c r="BI208"/>
  <c r="BH208"/>
  <c r="BG208"/>
  <c r="BE208"/>
  <c r="T208"/>
  <c r="R208"/>
  <c r="P208"/>
  <c r="BI204"/>
  <c r="BH204"/>
  <c r="BG204"/>
  <c r="BE204"/>
  <c r="T204"/>
  <c r="R204"/>
  <c r="P204"/>
  <c r="BI199"/>
  <c r="BH199"/>
  <c r="BG199"/>
  <c r="BE199"/>
  <c r="T199"/>
  <c r="R199"/>
  <c r="P199"/>
  <c r="BI194"/>
  <c r="BH194"/>
  <c r="BG194"/>
  <c r="BE194"/>
  <c r="T194"/>
  <c r="R194"/>
  <c r="P194"/>
  <c r="BI188"/>
  <c r="BH188"/>
  <c r="BG188"/>
  <c r="BE188"/>
  <c r="T188"/>
  <c r="R188"/>
  <c r="P188"/>
  <c r="BI185"/>
  <c r="BH185"/>
  <c r="BG185"/>
  <c r="BE185"/>
  <c r="T185"/>
  <c r="R185"/>
  <c r="P185"/>
  <c r="BI182"/>
  <c r="BH182"/>
  <c r="BG182"/>
  <c r="BE182"/>
  <c r="T182"/>
  <c r="R182"/>
  <c r="P182"/>
  <c r="BI179"/>
  <c r="BH179"/>
  <c r="BG179"/>
  <c r="BE179"/>
  <c r="T179"/>
  <c r="R179"/>
  <c r="P179"/>
  <c r="BI175"/>
  <c r="BH175"/>
  <c r="BG175"/>
  <c r="BE175"/>
  <c r="T175"/>
  <c r="R175"/>
  <c r="P175"/>
  <c r="BI172"/>
  <c r="BH172"/>
  <c r="BG172"/>
  <c r="BE172"/>
  <c r="T172"/>
  <c r="R172"/>
  <c r="P172"/>
  <c r="BI169"/>
  <c r="BH169"/>
  <c r="BG169"/>
  <c r="BE169"/>
  <c r="T169"/>
  <c r="R169"/>
  <c r="P169"/>
  <c r="BI166"/>
  <c r="BH166"/>
  <c r="BG166"/>
  <c r="BE166"/>
  <c r="T166"/>
  <c r="R166"/>
  <c r="P166"/>
  <c r="BI163"/>
  <c r="BH163"/>
  <c r="BG163"/>
  <c r="BE163"/>
  <c r="T163"/>
  <c r="R163"/>
  <c r="P163"/>
  <c r="BI160"/>
  <c r="BH160"/>
  <c r="BG160"/>
  <c r="BE160"/>
  <c r="T160"/>
  <c r="R160"/>
  <c r="P160"/>
  <c r="BI156"/>
  <c r="BH156"/>
  <c r="BG156"/>
  <c r="BE156"/>
  <c r="T156"/>
  <c r="R156"/>
  <c r="P156"/>
  <c r="BI154"/>
  <c r="BH154"/>
  <c r="BG154"/>
  <c r="BE154"/>
  <c r="T154"/>
  <c r="R154"/>
  <c r="P154"/>
  <c r="BI152"/>
  <c r="BH152"/>
  <c r="BG152"/>
  <c r="BE152"/>
  <c r="T152"/>
  <c r="R152"/>
  <c r="P152"/>
  <c r="BI149"/>
  <c r="BH149"/>
  <c r="BG149"/>
  <c r="BE149"/>
  <c r="T149"/>
  <c r="R149"/>
  <c r="P149"/>
  <c r="BI146"/>
  <c r="BH146"/>
  <c r="BG146"/>
  <c r="BE146"/>
  <c r="T146"/>
  <c r="R146"/>
  <c r="P146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6"/>
  <c r="BH136"/>
  <c r="BG136"/>
  <c r="BE136"/>
  <c r="T136"/>
  <c r="R136"/>
  <c r="P136"/>
  <c r="BI134"/>
  <c r="BH134"/>
  <c r="BG134"/>
  <c r="BE134"/>
  <c r="T134"/>
  <c r="R134"/>
  <c r="P134"/>
  <c r="BI131"/>
  <c r="BH131"/>
  <c r="BG131"/>
  <c r="BE131"/>
  <c r="T131"/>
  <c r="R131"/>
  <c r="P131"/>
  <c r="BI126"/>
  <c r="BH126"/>
  <c r="BG126"/>
  <c r="BE126"/>
  <c r="T126"/>
  <c r="R126"/>
  <c r="P126"/>
  <c r="F117"/>
  <c r="E115"/>
  <c r="F89"/>
  <c r="E87"/>
  <c r="J24"/>
  <c r="E24"/>
  <c r="J92"/>
  <c r="J23"/>
  <c r="J21"/>
  <c r="E21"/>
  <c r="J119"/>
  <c r="J20"/>
  <c r="J18"/>
  <c r="E18"/>
  <c r="F120"/>
  <c r="J17"/>
  <c r="J15"/>
  <c r="E15"/>
  <c r="F119"/>
  <c r="J14"/>
  <c r="J12"/>
  <c r="J117"/>
  <c r="E7"/>
  <c r="E85"/>
  <c i="4" r="J37"/>
  <c r="J36"/>
  <c i="1" r="AY97"/>
  <c i="4" r="J35"/>
  <c i="1" r="AX97"/>
  <c i="4" r="BI883"/>
  <c r="BH883"/>
  <c r="BG883"/>
  <c r="BE883"/>
  <c r="T883"/>
  <c r="R883"/>
  <c r="P883"/>
  <c r="BI880"/>
  <c r="BH880"/>
  <c r="BG880"/>
  <c r="BE880"/>
  <c r="T880"/>
  <c r="R880"/>
  <c r="P880"/>
  <c r="BI877"/>
  <c r="BH877"/>
  <c r="BG877"/>
  <c r="BE877"/>
  <c r="T877"/>
  <c r="R877"/>
  <c r="P877"/>
  <c r="BI873"/>
  <c r="BH873"/>
  <c r="BG873"/>
  <c r="BE873"/>
  <c r="T873"/>
  <c r="R873"/>
  <c r="P873"/>
  <c r="BI870"/>
  <c r="BH870"/>
  <c r="BG870"/>
  <c r="BE870"/>
  <c r="T870"/>
  <c r="R870"/>
  <c r="P870"/>
  <c r="BI867"/>
  <c r="BH867"/>
  <c r="BG867"/>
  <c r="BE867"/>
  <c r="T867"/>
  <c r="R867"/>
  <c r="P867"/>
  <c r="BI864"/>
  <c r="BH864"/>
  <c r="BG864"/>
  <c r="BE864"/>
  <c r="T864"/>
  <c r="R864"/>
  <c r="P864"/>
  <c r="BI859"/>
  <c r="BH859"/>
  <c r="BG859"/>
  <c r="BE859"/>
  <c r="T859"/>
  <c r="R859"/>
  <c r="P859"/>
  <c r="BI856"/>
  <c r="BH856"/>
  <c r="BG856"/>
  <c r="BE856"/>
  <c r="T856"/>
  <c r="R856"/>
  <c r="P856"/>
  <c r="BI852"/>
  <c r="BH852"/>
  <c r="BG852"/>
  <c r="BE852"/>
  <c r="T852"/>
  <c r="R852"/>
  <c r="P852"/>
  <c r="BI846"/>
  <c r="BH846"/>
  <c r="BG846"/>
  <c r="BE846"/>
  <c r="T846"/>
  <c r="R846"/>
  <c r="P846"/>
  <c r="BI842"/>
  <c r="BH842"/>
  <c r="BG842"/>
  <c r="BE842"/>
  <c r="T842"/>
  <c r="R842"/>
  <c r="P842"/>
  <c r="BI840"/>
  <c r="BH840"/>
  <c r="BG840"/>
  <c r="BE840"/>
  <c r="T840"/>
  <c r="R840"/>
  <c r="P840"/>
  <c r="BI838"/>
  <c r="BH838"/>
  <c r="BG838"/>
  <c r="BE838"/>
  <c r="T838"/>
  <c r="R838"/>
  <c r="P838"/>
  <c r="BI832"/>
  <c r="BH832"/>
  <c r="BG832"/>
  <c r="BE832"/>
  <c r="T832"/>
  <c r="R832"/>
  <c r="P832"/>
  <c r="BI826"/>
  <c r="BH826"/>
  <c r="BG826"/>
  <c r="BE826"/>
  <c r="T826"/>
  <c r="R826"/>
  <c r="P826"/>
  <c r="BI820"/>
  <c r="BH820"/>
  <c r="BG820"/>
  <c r="BE820"/>
  <c r="T820"/>
  <c r="R820"/>
  <c r="P820"/>
  <c r="BI814"/>
  <c r="BH814"/>
  <c r="BG814"/>
  <c r="BE814"/>
  <c r="T814"/>
  <c r="R814"/>
  <c r="P814"/>
  <c r="BI808"/>
  <c r="BH808"/>
  <c r="BG808"/>
  <c r="BE808"/>
  <c r="T808"/>
  <c r="R808"/>
  <c r="P808"/>
  <c r="BI802"/>
  <c r="BH802"/>
  <c r="BG802"/>
  <c r="BE802"/>
  <c r="T802"/>
  <c r="R802"/>
  <c r="P802"/>
  <c r="BI796"/>
  <c r="BH796"/>
  <c r="BG796"/>
  <c r="BE796"/>
  <c r="T796"/>
  <c r="R796"/>
  <c r="P796"/>
  <c r="BI790"/>
  <c r="BH790"/>
  <c r="BG790"/>
  <c r="BE790"/>
  <c r="T790"/>
  <c r="R790"/>
  <c r="P790"/>
  <c r="BI784"/>
  <c r="BH784"/>
  <c r="BG784"/>
  <c r="BE784"/>
  <c r="T784"/>
  <c r="R784"/>
  <c r="P784"/>
  <c r="BI780"/>
  <c r="BH780"/>
  <c r="BG780"/>
  <c r="BE780"/>
  <c r="T780"/>
  <c r="T779"/>
  <c r="R780"/>
  <c r="R779"/>
  <c r="P780"/>
  <c r="P779"/>
  <c r="BI776"/>
  <c r="BH776"/>
  <c r="BG776"/>
  <c r="BE776"/>
  <c r="T776"/>
  <c r="R776"/>
  <c r="P776"/>
  <c r="BI773"/>
  <c r="BH773"/>
  <c r="BG773"/>
  <c r="BE773"/>
  <c r="T773"/>
  <c r="R773"/>
  <c r="P773"/>
  <c r="BI770"/>
  <c r="BH770"/>
  <c r="BG770"/>
  <c r="BE770"/>
  <c r="T770"/>
  <c r="R770"/>
  <c r="P770"/>
  <c r="BI767"/>
  <c r="BH767"/>
  <c r="BG767"/>
  <c r="BE767"/>
  <c r="T767"/>
  <c r="R767"/>
  <c r="P767"/>
  <c r="BI764"/>
  <c r="BH764"/>
  <c r="BG764"/>
  <c r="BE764"/>
  <c r="T764"/>
  <c r="R764"/>
  <c r="P764"/>
  <c r="BI759"/>
  <c r="BH759"/>
  <c r="BG759"/>
  <c r="BE759"/>
  <c r="T759"/>
  <c r="R759"/>
  <c r="P759"/>
  <c r="BI756"/>
  <c r="BH756"/>
  <c r="BG756"/>
  <c r="BE756"/>
  <c r="T756"/>
  <c r="R756"/>
  <c r="P756"/>
  <c r="BI753"/>
  <c r="BH753"/>
  <c r="BG753"/>
  <c r="BE753"/>
  <c r="T753"/>
  <c r="R753"/>
  <c r="P753"/>
  <c r="BI750"/>
  <c r="BH750"/>
  <c r="BG750"/>
  <c r="BE750"/>
  <c r="T750"/>
  <c r="R750"/>
  <c r="P750"/>
  <c r="BI744"/>
  <c r="BH744"/>
  <c r="BG744"/>
  <c r="BE744"/>
  <c r="T744"/>
  <c r="R744"/>
  <c r="P744"/>
  <c r="BI741"/>
  <c r="BH741"/>
  <c r="BG741"/>
  <c r="BE741"/>
  <c r="T741"/>
  <c r="R741"/>
  <c r="P741"/>
  <c r="BI737"/>
  <c r="BH737"/>
  <c r="BG737"/>
  <c r="BE737"/>
  <c r="T737"/>
  <c r="R737"/>
  <c r="P737"/>
  <c r="BI734"/>
  <c r="BH734"/>
  <c r="BG734"/>
  <c r="BE734"/>
  <c r="T734"/>
  <c r="R734"/>
  <c r="P734"/>
  <c r="BI731"/>
  <c r="BH731"/>
  <c r="BG731"/>
  <c r="BE731"/>
  <c r="T731"/>
  <c r="R731"/>
  <c r="P731"/>
  <c r="BI726"/>
  <c r="BH726"/>
  <c r="BG726"/>
  <c r="BE726"/>
  <c r="T726"/>
  <c r="R726"/>
  <c r="P726"/>
  <c r="BI720"/>
  <c r="BH720"/>
  <c r="BG720"/>
  <c r="BE720"/>
  <c r="T720"/>
  <c r="R720"/>
  <c r="P720"/>
  <c r="BI714"/>
  <c r="BH714"/>
  <c r="BG714"/>
  <c r="BE714"/>
  <c r="T714"/>
  <c r="R714"/>
  <c r="P714"/>
  <c r="BI708"/>
  <c r="BH708"/>
  <c r="BG708"/>
  <c r="BE708"/>
  <c r="T708"/>
  <c r="R708"/>
  <c r="P708"/>
  <c r="BI702"/>
  <c r="BH702"/>
  <c r="BG702"/>
  <c r="BE702"/>
  <c r="T702"/>
  <c r="R702"/>
  <c r="P702"/>
  <c r="BI699"/>
  <c r="BH699"/>
  <c r="BG699"/>
  <c r="BE699"/>
  <c r="T699"/>
  <c r="R699"/>
  <c r="P699"/>
  <c r="BI696"/>
  <c r="BH696"/>
  <c r="BG696"/>
  <c r="BE696"/>
  <c r="T696"/>
  <c r="R696"/>
  <c r="P696"/>
  <c r="BI690"/>
  <c r="BH690"/>
  <c r="BG690"/>
  <c r="BE690"/>
  <c r="T690"/>
  <c r="R690"/>
  <c r="P690"/>
  <c r="BI681"/>
  <c r="BH681"/>
  <c r="BG681"/>
  <c r="BE681"/>
  <c r="T681"/>
  <c r="R681"/>
  <c r="P681"/>
  <c r="BI678"/>
  <c r="BH678"/>
  <c r="BG678"/>
  <c r="BE678"/>
  <c r="T678"/>
  <c r="R678"/>
  <c r="P678"/>
  <c r="BI669"/>
  <c r="BH669"/>
  <c r="BG669"/>
  <c r="BE669"/>
  <c r="T669"/>
  <c r="R669"/>
  <c r="P669"/>
  <c r="BI664"/>
  <c r="BH664"/>
  <c r="BG664"/>
  <c r="BE664"/>
  <c r="T664"/>
  <c r="R664"/>
  <c r="P664"/>
  <c r="BI659"/>
  <c r="BH659"/>
  <c r="BG659"/>
  <c r="BE659"/>
  <c r="T659"/>
  <c r="R659"/>
  <c r="P659"/>
  <c r="BI652"/>
  <c r="BH652"/>
  <c r="BG652"/>
  <c r="BE652"/>
  <c r="T652"/>
  <c r="R652"/>
  <c r="P652"/>
  <c r="BI647"/>
  <c r="BH647"/>
  <c r="BG647"/>
  <c r="BE647"/>
  <c r="T647"/>
  <c r="R647"/>
  <c r="P647"/>
  <c r="BI644"/>
  <c r="BH644"/>
  <c r="BG644"/>
  <c r="BE644"/>
  <c r="T644"/>
  <c r="R644"/>
  <c r="P644"/>
  <c r="BI637"/>
  <c r="BH637"/>
  <c r="BG637"/>
  <c r="BE637"/>
  <c r="T637"/>
  <c r="R637"/>
  <c r="P637"/>
  <c r="BI629"/>
  <c r="BH629"/>
  <c r="BG629"/>
  <c r="BE629"/>
  <c r="T629"/>
  <c r="R629"/>
  <c r="P629"/>
  <c r="BI616"/>
  <c r="BH616"/>
  <c r="BG616"/>
  <c r="BE616"/>
  <c r="T616"/>
  <c r="R616"/>
  <c r="P616"/>
  <c r="BI602"/>
  <c r="BH602"/>
  <c r="BG602"/>
  <c r="BE602"/>
  <c r="T602"/>
  <c r="R602"/>
  <c r="P602"/>
  <c r="BI599"/>
  <c r="BH599"/>
  <c r="BG599"/>
  <c r="BE599"/>
  <c r="T599"/>
  <c r="R599"/>
  <c r="P599"/>
  <c r="BI595"/>
  <c r="BH595"/>
  <c r="BG595"/>
  <c r="BE595"/>
  <c r="T595"/>
  <c r="R595"/>
  <c r="P595"/>
  <c r="BI592"/>
  <c r="BH592"/>
  <c r="BG592"/>
  <c r="BE592"/>
  <c r="T592"/>
  <c r="R592"/>
  <c r="P592"/>
  <c r="BI589"/>
  <c r="BH589"/>
  <c r="BG589"/>
  <c r="BE589"/>
  <c r="T589"/>
  <c r="R589"/>
  <c r="P589"/>
  <c r="BI583"/>
  <c r="BH583"/>
  <c r="BG583"/>
  <c r="BE583"/>
  <c r="T583"/>
  <c r="R583"/>
  <c r="P583"/>
  <c r="BI580"/>
  <c r="BH580"/>
  <c r="BG580"/>
  <c r="BE580"/>
  <c r="T580"/>
  <c r="R580"/>
  <c r="P580"/>
  <c r="BI573"/>
  <c r="BH573"/>
  <c r="BG573"/>
  <c r="BE573"/>
  <c r="T573"/>
  <c r="R573"/>
  <c r="P573"/>
  <c r="BI568"/>
  <c r="BH568"/>
  <c r="BG568"/>
  <c r="BE568"/>
  <c r="T568"/>
  <c r="R568"/>
  <c r="P568"/>
  <c r="BI563"/>
  <c r="BH563"/>
  <c r="BG563"/>
  <c r="BE563"/>
  <c r="T563"/>
  <c r="R563"/>
  <c r="P563"/>
  <c r="BI558"/>
  <c r="BH558"/>
  <c r="BG558"/>
  <c r="BE558"/>
  <c r="T558"/>
  <c r="R558"/>
  <c r="P558"/>
  <c r="BI553"/>
  <c r="BH553"/>
  <c r="BG553"/>
  <c r="BE553"/>
  <c r="T553"/>
  <c r="R553"/>
  <c r="P553"/>
  <c r="BI549"/>
  <c r="BH549"/>
  <c r="BG549"/>
  <c r="BE549"/>
  <c r="T549"/>
  <c r="R549"/>
  <c r="P549"/>
  <c r="BI547"/>
  <c r="BH547"/>
  <c r="BG547"/>
  <c r="BE547"/>
  <c r="T547"/>
  <c r="R547"/>
  <c r="P547"/>
  <c r="BI540"/>
  <c r="BH540"/>
  <c r="BG540"/>
  <c r="BE540"/>
  <c r="T540"/>
  <c r="R540"/>
  <c r="P540"/>
  <c r="BI534"/>
  <c r="BH534"/>
  <c r="BG534"/>
  <c r="BE534"/>
  <c r="T534"/>
  <c r="R534"/>
  <c r="P534"/>
  <c r="BI528"/>
  <c r="BH528"/>
  <c r="BG528"/>
  <c r="BE528"/>
  <c r="T528"/>
  <c r="R528"/>
  <c r="P528"/>
  <c r="BI520"/>
  <c r="BH520"/>
  <c r="BG520"/>
  <c r="BE520"/>
  <c r="T520"/>
  <c r="R520"/>
  <c r="P520"/>
  <c r="BI514"/>
  <c r="BH514"/>
  <c r="BG514"/>
  <c r="BE514"/>
  <c r="T514"/>
  <c r="R514"/>
  <c r="P514"/>
  <c r="BI508"/>
  <c r="BH508"/>
  <c r="BG508"/>
  <c r="BE508"/>
  <c r="T508"/>
  <c r="R508"/>
  <c r="P508"/>
  <c r="BI502"/>
  <c r="BH502"/>
  <c r="BG502"/>
  <c r="BE502"/>
  <c r="T502"/>
  <c r="R502"/>
  <c r="P502"/>
  <c r="BI496"/>
  <c r="BH496"/>
  <c r="BG496"/>
  <c r="BE496"/>
  <c r="T496"/>
  <c r="R496"/>
  <c r="P496"/>
  <c r="BI490"/>
  <c r="BH490"/>
  <c r="BG490"/>
  <c r="BE490"/>
  <c r="T490"/>
  <c r="R490"/>
  <c r="P490"/>
  <c r="BI484"/>
  <c r="BH484"/>
  <c r="BG484"/>
  <c r="BE484"/>
  <c r="T484"/>
  <c r="R484"/>
  <c r="P484"/>
  <c r="BI478"/>
  <c r="BH478"/>
  <c r="BG478"/>
  <c r="BE478"/>
  <c r="T478"/>
  <c r="R478"/>
  <c r="P478"/>
  <c r="BI469"/>
  <c r="BH469"/>
  <c r="BG469"/>
  <c r="BE469"/>
  <c r="T469"/>
  <c r="R469"/>
  <c r="P469"/>
  <c r="BI462"/>
  <c r="BH462"/>
  <c r="BG462"/>
  <c r="BE462"/>
  <c r="T462"/>
  <c r="R462"/>
  <c r="P462"/>
  <c r="BI456"/>
  <c r="BH456"/>
  <c r="BG456"/>
  <c r="BE456"/>
  <c r="T456"/>
  <c r="R456"/>
  <c r="P456"/>
  <c r="BI448"/>
  <c r="BH448"/>
  <c r="BG448"/>
  <c r="BE448"/>
  <c r="T448"/>
  <c r="R448"/>
  <c r="P448"/>
  <c r="BI442"/>
  <c r="BH442"/>
  <c r="BG442"/>
  <c r="BE442"/>
  <c r="T442"/>
  <c r="R442"/>
  <c r="P442"/>
  <c r="BI436"/>
  <c r="BH436"/>
  <c r="BG436"/>
  <c r="BE436"/>
  <c r="T436"/>
  <c r="R436"/>
  <c r="P436"/>
  <c r="BI430"/>
  <c r="BH430"/>
  <c r="BG430"/>
  <c r="BE430"/>
  <c r="T430"/>
  <c r="R430"/>
  <c r="P430"/>
  <c r="BI424"/>
  <c r="BH424"/>
  <c r="BG424"/>
  <c r="BE424"/>
  <c r="T424"/>
  <c r="R424"/>
  <c r="P424"/>
  <c r="BI418"/>
  <c r="BH418"/>
  <c r="BG418"/>
  <c r="BE418"/>
  <c r="T418"/>
  <c r="R418"/>
  <c r="P418"/>
  <c r="BI415"/>
  <c r="BH415"/>
  <c r="BG415"/>
  <c r="BE415"/>
  <c r="T415"/>
  <c r="R415"/>
  <c r="P415"/>
  <c r="BI411"/>
  <c r="BH411"/>
  <c r="BG411"/>
  <c r="BE411"/>
  <c r="T411"/>
  <c r="R411"/>
  <c r="P411"/>
  <c r="BI409"/>
  <c r="BH409"/>
  <c r="BG409"/>
  <c r="BE409"/>
  <c r="T409"/>
  <c r="R409"/>
  <c r="P409"/>
  <c r="BI407"/>
  <c r="BH407"/>
  <c r="BG407"/>
  <c r="BE407"/>
  <c r="T407"/>
  <c r="R407"/>
  <c r="P407"/>
  <c r="BI402"/>
  <c r="BH402"/>
  <c r="BG402"/>
  <c r="BE402"/>
  <c r="T402"/>
  <c r="R402"/>
  <c r="P402"/>
  <c r="BI397"/>
  <c r="BH397"/>
  <c r="BG397"/>
  <c r="BE397"/>
  <c r="T397"/>
  <c r="T396"/>
  <c r="R397"/>
  <c r="R396"/>
  <c r="P397"/>
  <c r="P396"/>
  <c r="BI393"/>
  <c r="BH393"/>
  <c r="BG393"/>
  <c r="BE393"/>
  <c r="T393"/>
  <c r="R393"/>
  <c r="P393"/>
  <c r="BI390"/>
  <c r="BH390"/>
  <c r="BG390"/>
  <c r="BE390"/>
  <c r="T390"/>
  <c r="R390"/>
  <c r="P390"/>
  <c r="BI387"/>
  <c r="BH387"/>
  <c r="BG387"/>
  <c r="BE387"/>
  <c r="T387"/>
  <c r="R387"/>
  <c r="P387"/>
  <c r="BI384"/>
  <c r="BH384"/>
  <c r="BG384"/>
  <c r="BE384"/>
  <c r="T384"/>
  <c r="R384"/>
  <c r="P384"/>
  <c r="BI381"/>
  <c r="BH381"/>
  <c r="BG381"/>
  <c r="BE381"/>
  <c r="T381"/>
  <c r="R381"/>
  <c r="P381"/>
  <c r="BI378"/>
  <c r="BH378"/>
  <c r="BG378"/>
  <c r="BE378"/>
  <c r="T378"/>
  <c r="R378"/>
  <c r="P378"/>
  <c r="BI374"/>
  <c r="BH374"/>
  <c r="BG374"/>
  <c r="BE374"/>
  <c r="T374"/>
  <c r="R374"/>
  <c r="P374"/>
  <c r="BI371"/>
  <c r="BH371"/>
  <c r="BG371"/>
  <c r="BE371"/>
  <c r="T371"/>
  <c r="R371"/>
  <c r="P371"/>
  <c r="BI367"/>
  <c r="BH367"/>
  <c r="BG367"/>
  <c r="BE367"/>
  <c r="T367"/>
  <c r="R367"/>
  <c r="P367"/>
  <c r="BI364"/>
  <c r="BH364"/>
  <c r="BG364"/>
  <c r="BE364"/>
  <c r="T364"/>
  <c r="R364"/>
  <c r="P364"/>
  <c r="BI360"/>
  <c r="BH360"/>
  <c r="BG360"/>
  <c r="BE360"/>
  <c r="T360"/>
  <c r="R360"/>
  <c r="P360"/>
  <c r="BI354"/>
  <c r="BH354"/>
  <c r="BG354"/>
  <c r="BE354"/>
  <c r="T354"/>
  <c r="R354"/>
  <c r="P354"/>
  <c r="BI348"/>
  <c r="BH348"/>
  <c r="BG348"/>
  <c r="BE348"/>
  <c r="T348"/>
  <c r="R348"/>
  <c r="P348"/>
  <c r="BI342"/>
  <c r="BH342"/>
  <c r="BG342"/>
  <c r="BE342"/>
  <c r="T342"/>
  <c r="R342"/>
  <c r="P342"/>
  <c r="BI336"/>
  <c r="BH336"/>
  <c r="BG336"/>
  <c r="BE336"/>
  <c r="T336"/>
  <c r="R336"/>
  <c r="P336"/>
  <c r="BI330"/>
  <c r="BH330"/>
  <c r="BG330"/>
  <c r="BE330"/>
  <c r="T330"/>
  <c r="R330"/>
  <c r="P330"/>
  <c r="BI326"/>
  <c r="BH326"/>
  <c r="BG326"/>
  <c r="BE326"/>
  <c r="T326"/>
  <c r="R326"/>
  <c r="P326"/>
  <c r="BI322"/>
  <c r="BH322"/>
  <c r="BG322"/>
  <c r="BE322"/>
  <c r="T322"/>
  <c r="R322"/>
  <c r="P322"/>
  <c r="BI318"/>
  <c r="BH318"/>
  <c r="BG318"/>
  <c r="BE318"/>
  <c r="T318"/>
  <c r="R318"/>
  <c r="P318"/>
  <c r="BI313"/>
  <c r="BH313"/>
  <c r="BG313"/>
  <c r="BE313"/>
  <c r="T313"/>
  <c r="R313"/>
  <c r="P313"/>
  <c r="BI310"/>
  <c r="BH310"/>
  <c r="BG310"/>
  <c r="BE310"/>
  <c r="T310"/>
  <c r="R310"/>
  <c r="P310"/>
  <c r="BI307"/>
  <c r="BH307"/>
  <c r="BG307"/>
  <c r="BE307"/>
  <c r="T307"/>
  <c r="R307"/>
  <c r="P307"/>
  <c r="BI304"/>
  <c r="BH304"/>
  <c r="BG304"/>
  <c r="BE304"/>
  <c r="T304"/>
  <c r="R304"/>
  <c r="P304"/>
  <c r="BI298"/>
  <c r="BH298"/>
  <c r="BG298"/>
  <c r="BE298"/>
  <c r="T298"/>
  <c r="R298"/>
  <c r="P298"/>
  <c r="BI296"/>
  <c r="BH296"/>
  <c r="BG296"/>
  <c r="BE296"/>
  <c r="T296"/>
  <c r="R296"/>
  <c r="P296"/>
  <c r="BI294"/>
  <c r="BH294"/>
  <c r="BG294"/>
  <c r="BE294"/>
  <c r="T294"/>
  <c r="R294"/>
  <c r="P294"/>
  <c r="BI291"/>
  <c r="BH291"/>
  <c r="BG291"/>
  <c r="BE291"/>
  <c r="T291"/>
  <c r="R291"/>
  <c r="P291"/>
  <c r="BI289"/>
  <c r="BH289"/>
  <c r="BG289"/>
  <c r="BE289"/>
  <c r="T289"/>
  <c r="R289"/>
  <c r="P289"/>
  <c r="BI284"/>
  <c r="BH284"/>
  <c r="BG284"/>
  <c r="BE284"/>
  <c r="T284"/>
  <c r="R284"/>
  <c r="P284"/>
  <c r="BI277"/>
  <c r="BH277"/>
  <c r="BG277"/>
  <c r="BE277"/>
  <c r="T277"/>
  <c r="T276"/>
  <c r="R277"/>
  <c r="R276"/>
  <c r="P277"/>
  <c r="P276"/>
  <c r="BI270"/>
  <c r="BH270"/>
  <c r="BG270"/>
  <c r="BE270"/>
  <c r="T270"/>
  <c r="R270"/>
  <c r="P270"/>
  <c r="BI264"/>
  <c r="BH264"/>
  <c r="BG264"/>
  <c r="BE264"/>
  <c r="T264"/>
  <c r="R264"/>
  <c r="P264"/>
  <c r="BI258"/>
  <c r="BH258"/>
  <c r="BG258"/>
  <c r="BE258"/>
  <c r="T258"/>
  <c r="R258"/>
  <c r="P258"/>
  <c r="BI255"/>
  <c r="BH255"/>
  <c r="BG255"/>
  <c r="BE255"/>
  <c r="T255"/>
  <c r="R255"/>
  <c r="P255"/>
  <c r="BI249"/>
  <c r="BH249"/>
  <c r="BG249"/>
  <c r="BE249"/>
  <c r="T249"/>
  <c r="R249"/>
  <c r="P249"/>
  <c r="BI240"/>
  <c r="BH240"/>
  <c r="BG240"/>
  <c r="BE240"/>
  <c r="T240"/>
  <c r="T239"/>
  <c r="R240"/>
  <c r="R239"/>
  <c r="P240"/>
  <c r="P239"/>
  <c r="BI236"/>
  <c r="BH236"/>
  <c r="BG236"/>
  <c r="BE236"/>
  <c r="T236"/>
  <c r="R236"/>
  <c r="P236"/>
  <c r="BI228"/>
  <c r="BH228"/>
  <c r="BG228"/>
  <c r="BE228"/>
  <c r="T228"/>
  <c r="R228"/>
  <c r="P228"/>
  <c r="BI225"/>
  <c r="BH225"/>
  <c r="BG225"/>
  <c r="BE225"/>
  <c r="T225"/>
  <c r="R225"/>
  <c r="P225"/>
  <c r="BI219"/>
  <c r="BH219"/>
  <c r="BG219"/>
  <c r="BE219"/>
  <c r="T219"/>
  <c r="R219"/>
  <c r="P219"/>
  <c r="BI211"/>
  <c r="BH211"/>
  <c r="BG211"/>
  <c r="BE211"/>
  <c r="T211"/>
  <c r="R211"/>
  <c r="P211"/>
  <c r="BI206"/>
  <c r="BH206"/>
  <c r="BG206"/>
  <c r="BE206"/>
  <c r="T206"/>
  <c r="R206"/>
  <c r="P206"/>
  <c r="BI203"/>
  <c r="BH203"/>
  <c r="BG203"/>
  <c r="BE203"/>
  <c r="T203"/>
  <c r="R203"/>
  <c r="P203"/>
  <c r="BI199"/>
  <c r="BH199"/>
  <c r="BG199"/>
  <c r="BE199"/>
  <c r="T199"/>
  <c r="R199"/>
  <c r="P199"/>
  <c r="BI195"/>
  <c r="BH195"/>
  <c r="BG195"/>
  <c r="BE195"/>
  <c r="T195"/>
  <c r="R195"/>
  <c r="P195"/>
  <c r="BI192"/>
  <c r="BH192"/>
  <c r="BG192"/>
  <c r="BE192"/>
  <c r="T192"/>
  <c r="R192"/>
  <c r="P192"/>
  <c r="BI188"/>
  <c r="BH188"/>
  <c r="BG188"/>
  <c r="BE188"/>
  <c r="T188"/>
  <c r="R188"/>
  <c r="P188"/>
  <c r="BI183"/>
  <c r="BH183"/>
  <c r="BG183"/>
  <c r="BE183"/>
  <c r="T183"/>
  <c r="R183"/>
  <c r="P183"/>
  <c r="BI180"/>
  <c r="BH180"/>
  <c r="BG180"/>
  <c r="BE180"/>
  <c r="T180"/>
  <c r="R180"/>
  <c r="P180"/>
  <c r="BI173"/>
  <c r="BH173"/>
  <c r="BG173"/>
  <c r="BE173"/>
  <c r="T173"/>
  <c r="R173"/>
  <c r="P173"/>
  <c r="BI166"/>
  <c r="BH166"/>
  <c r="BG166"/>
  <c r="BE166"/>
  <c r="T166"/>
  <c r="R166"/>
  <c r="P166"/>
  <c r="BI160"/>
  <c r="BH160"/>
  <c r="BG160"/>
  <c r="BE160"/>
  <c r="T160"/>
  <c r="R160"/>
  <c r="P160"/>
  <c r="BI154"/>
  <c r="BH154"/>
  <c r="BG154"/>
  <c r="BE154"/>
  <c r="T154"/>
  <c r="R154"/>
  <c r="P154"/>
  <c r="BI151"/>
  <c r="BH151"/>
  <c r="BG151"/>
  <c r="BE151"/>
  <c r="T151"/>
  <c r="R151"/>
  <c r="P151"/>
  <c r="BI146"/>
  <c r="BH146"/>
  <c r="BG146"/>
  <c r="BE146"/>
  <c r="T146"/>
  <c r="R146"/>
  <c r="P146"/>
  <c r="BI140"/>
  <c r="BH140"/>
  <c r="BG140"/>
  <c r="BE140"/>
  <c r="T140"/>
  <c r="R140"/>
  <c r="P140"/>
  <c r="F131"/>
  <c r="E129"/>
  <c r="F89"/>
  <c r="E87"/>
  <c r="J24"/>
  <c r="E24"/>
  <c r="J134"/>
  <c r="J23"/>
  <c r="J21"/>
  <c r="E21"/>
  <c r="J91"/>
  <c r="J20"/>
  <c r="J18"/>
  <c r="E18"/>
  <c r="F134"/>
  <c r="J17"/>
  <c r="J15"/>
  <c r="E15"/>
  <c r="F133"/>
  <c r="J14"/>
  <c r="J12"/>
  <c r="J89"/>
  <c r="E7"/>
  <c r="E127"/>
  <c i="3" r="J431"/>
  <c r="J134"/>
  <c r="J37"/>
  <c r="J36"/>
  <c i="1" r="AY96"/>
  <c i="3" r="J35"/>
  <c i="1" r="AX96"/>
  <c i="3" r="BI453"/>
  <c r="BH453"/>
  <c r="BG453"/>
  <c r="BE453"/>
  <c r="T453"/>
  <c r="R453"/>
  <c r="P453"/>
  <c r="BI451"/>
  <c r="BH451"/>
  <c r="BG451"/>
  <c r="BE451"/>
  <c r="T451"/>
  <c r="R451"/>
  <c r="P451"/>
  <c r="BI448"/>
  <c r="BH448"/>
  <c r="BG448"/>
  <c r="BE448"/>
  <c r="T448"/>
  <c r="R448"/>
  <c r="P448"/>
  <c r="BI446"/>
  <c r="BH446"/>
  <c r="BG446"/>
  <c r="BE446"/>
  <c r="T446"/>
  <c r="R446"/>
  <c r="P446"/>
  <c r="BI444"/>
  <c r="BH444"/>
  <c r="BG444"/>
  <c r="BE444"/>
  <c r="T444"/>
  <c r="R444"/>
  <c r="P444"/>
  <c r="BI441"/>
  <c r="BH441"/>
  <c r="BG441"/>
  <c r="BE441"/>
  <c r="T441"/>
  <c r="R441"/>
  <c r="P441"/>
  <c r="BI439"/>
  <c r="BH439"/>
  <c r="BG439"/>
  <c r="BE439"/>
  <c r="T439"/>
  <c r="R439"/>
  <c r="P439"/>
  <c r="BI437"/>
  <c r="BH437"/>
  <c r="BG437"/>
  <c r="BE437"/>
  <c r="T437"/>
  <c r="R437"/>
  <c r="P437"/>
  <c r="BI435"/>
  <c r="BH435"/>
  <c r="BG435"/>
  <c r="BE435"/>
  <c r="T435"/>
  <c r="R435"/>
  <c r="P435"/>
  <c r="BI433"/>
  <c r="BH433"/>
  <c r="BG433"/>
  <c r="BE433"/>
  <c r="T433"/>
  <c r="R433"/>
  <c r="P433"/>
  <c r="J110"/>
  <c r="BI429"/>
  <c r="BH429"/>
  <c r="BG429"/>
  <c r="BE429"/>
  <c r="T429"/>
  <c r="R429"/>
  <c r="P429"/>
  <c r="BI427"/>
  <c r="BH427"/>
  <c r="BG427"/>
  <c r="BE427"/>
  <c r="T427"/>
  <c r="R427"/>
  <c r="P427"/>
  <c r="BI425"/>
  <c r="BH425"/>
  <c r="BG425"/>
  <c r="BE425"/>
  <c r="T425"/>
  <c r="R425"/>
  <c r="P425"/>
  <c r="BI423"/>
  <c r="BH423"/>
  <c r="BG423"/>
  <c r="BE423"/>
  <c r="T423"/>
  <c r="R423"/>
  <c r="P423"/>
  <c r="BI421"/>
  <c r="BH421"/>
  <c r="BG421"/>
  <c r="BE421"/>
  <c r="T421"/>
  <c r="R421"/>
  <c r="P421"/>
  <c r="BI419"/>
  <c r="BH419"/>
  <c r="BG419"/>
  <c r="BE419"/>
  <c r="T419"/>
  <c r="R419"/>
  <c r="P419"/>
  <c r="BI417"/>
  <c r="BH417"/>
  <c r="BG417"/>
  <c r="BE417"/>
  <c r="T417"/>
  <c r="R417"/>
  <c r="P417"/>
  <c r="BI415"/>
  <c r="BH415"/>
  <c r="BG415"/>
  <c r="BE415"/>
  <c r="T415"/>
  <c r="R415"/>
  <c r="P415"/>
  <c r="BI413"/>
  <c r="BH413"/>
  <c r="BG413"/>
  <c r="BE413"/>
  <c r="T413"/>
  <c r="R413"/>
  <c r="P413"/>
  <c r="BI410"/>
  <c r="BH410"/>
  <c r="BG410"/>
  <c r="BE410"/>
  <c r="T410"/>
  <c r="R410"/>
  <c r="P410"/>
  <c r="BI408"/>
  <c r="BH408"/>
  <c r="BG408"/>
  <c r="BE408"/>
  <c r="T408"/>
  <c r="R408"/>
  <c r="P408"/>
  <c r="BI406"/>
  <c r="BH406"/>
  <c r="BG406"/>
  <c r="BE406"/>
  <c r="T406"/>
  <c r="R406"/>
  <c r="P406"/>
  <c r="BI404"/>
  <c r="BH404"/>
  <c r="BG404"/>
  <c r="BE404"/>
  <c r="T404"/>
  <c r="R404"/>
  <c r="P404"/>
  <c r="BI402"/>
  <c r="BH402"/>
  <c r="BG402"/>
  <c r="BE402"/>
  <c r="T402"/>
  <c r="R402"/>
  <c r="P402"/>
  <c r="BI400"/>
  <c r="BH400"/>
  <c r="BG400"/>
  <c r="BE400"/>
  <c r="T400"/>
  <c r="R400"/>
  <c r="P400"/>
  <c r="BI398"/>
  <c r="BH398"/>
  <c r="BG398"/>
  <c r="BE398"/>
  <c r="T398"/>
  <c r="R398"/>
  <c r="P398"/>
  <c r="BI396"/>
  <c r="BH396"/>
  <c r="BG396"/>
  <c r="BE396"/>
  <c r="T396"/>
  <c r="R396"/>
  <c r="P396"/>
  <c r="BI393"/>
  <c r="BH393"/>
  <c r="BG393"/>
  <c r="BE393"/>
  <c r="T393"/>
  <c r="R393"/>
  <c r="P393"/>
  <c r="BI391"/>
  <c r="BH391"/>
  <c r="BG391"/>
  <c r="BE391"/>
  <c r="T391"/>
  <c r="R391"/>
  <c r="P391"/>
  <c r="BI389"/>
  <c r="BH389"/>
  <c r="BG389"/>
  <c r="BE389"/>
  <c r="T389"/>
  <c r="R389"/>
  <c r="P389"/>
  <c r="BI387"/>
  <c r="BH387"/>
  <c r="BG387"/>
  <c r="BE387"/>
  <c r="T387"/>
  <c r="R387"/>
  <c r="P387"/>
  <c r="BI385"/>
  <c r="BH385"/>
  <c r="BG385"/>
  <c r="BE385"/>
  <c r="T385"/>
  <c r="R385"/>
  <c r="P385"/>
  <c r="BI383"/>
  <c r="BH383"/>
  <c r="BG383"/>
  <c r="BE383"/>
  <c r="T383"/>
  <c r="R383"/>
  <c r="P383"/>
  <c r="BI381"/>
  <c r="BH381"/>
  <c r="BG381"/>
  <c r="BE381"/>
  <c r="T381"/>
  <c r="R381"/>
  <c r="P381"/>
  <c r="BI379"/>
  <c r="BH379"/>
  <c r="BG379"/>
  <c r="BE379"/>
  <c r="T379"/>
  <c r="R379"/>
  <c r="P379"/>
  <c r="BI377"/>
  <c r="BH377"/>
  <c r="BG377"/>
  <c r="BE377"/>
  <c r="T377"/>
  <c r="R377"/>
  <c r="P377"/>
  <c r="BI375"/>
  <c r="BH375"/>
  <c r="BG375"/>
  <c r="BE375"/>
  <c r="T375"/>
  <c r="R375"/>
  <c r="P375"/>
  <c r="BI373"/>
  <c r="BH373"/>
  <c r="BG373"/>
  <c r="BE373"/>
  <c r="T373"/>
  <c r="R373"/>
  <c r="P373"/>
  <c r="BI371"/>
  <c r="BH371"/>
  <c r="BG371"/>
  <c r="BE371"/>
  <c r="T371"/>
  <c r="R371"/>
  <c r="P371"/>
  <c r="BI369"/>
  <c r="BH369"/>
  <c r="BG369"/>
  <c r="BE369"/>
  <c r="T369"/>
  <c r="R369"/>
  <c r="P369"/>
  <c r="BI367"/>
  <c r="BH367"/>
  <c r="BG367"/>
  <c r="BE367"/>
  <c r="T367"/>
  <c r="R367"/>
  <c r="P367"/>
  <c r="BI365"/>
  <c r="BH365"/>
  <c r="BG365"/>
  <c r="BE365"/>
  <c r="T365"/>
  <c r="R365"/>
  <c r="P365"/>
  <c r="BI363"/>
  <c r="BH363"/>
  <c r="BG363"/>
  <c r="BE363"/>
  <c r="T363"/>
  <c r="R363"/>
  <c r="P363"/>
  <c r="BI361"/>
  <c r="BH361"/>
  <c r="BG361"/>
  <c r="BE361"/>
  <c r="T361"/>
  <c r="R361"/>
  <c r="P361"/>
  <c r="BI358"/>
  <c r="BH358"/>
  <c r="BG358"/>
  <c r="BE358"/>
  <c r="T358"/>
  <c r="R358"/>
  <c r="P358"/>
  <c r="BI356"/>
  <c r="BH356"/>
  <c r="BG356"/>
  <c r="BE356"/>
  <c r="T356"/>
  <c r="R356"/>
  <c r="P356"/>
  <c r="BI353"/>
  <c r="BH353"/>
  <c r="BG353"/>
  <c r="BE353"/>
  <c r="T353"/>
  <c r="R353"/>
  <c r="P353"/>
  <c r="BI351"/>
  <c r="BH351"/>
  <c r="BG351"/>
  <c r="BE351"/>
  <c r="T351"/>
  <c r="R351"/>
  <c r="P351"/>
  <c r="BI349"/>
  <c r="BH349"/>
  <c r="BG349"/>
  <c r="BE349"/>
  <c r="T349"/>
  <c r="R349"/>
  <c r="P349"/>
  <c r="BI346"/>
  <c r="BH346"/>
  <c r="BG346"/>
  <c r="BE346"/>
  <c r="T346"/>
  <c r="R346"/>
  <c r="P346"/>
  <c r="BI344"/>
  <c r="BH344"/>
  <c r="BG344"/>
  <c r="BE344"/>
  <c r="T344"/>
  <c r="R344"/>
  <c r="P344"/>
  <c r="BI342"/>
  <c r="BH342"/>
  <c r="BG342"/>
  <c r="BE342"/>
  <c r="T342"/>
  <c r="R342"/>
  <c r="P342"/>
  <c r="BI340"/>
  <c r="BH340"/>
  <c r="BG340"/>
  <c r="BE340"/>
  <c r="T340"/>
  <c r="R340"/>
  <c r="P340"/>
  <c r="BI338"/>
  <c r="BH338"/>
  <c r="BG338"/>
  <c r="BE338"/>
  <c r="T338"/>
  <c r="R338"/>
  <c r="P338"/>
  <c r="BI336"/>
  <c r="BH336"/>
  <c r="BG336"/>
  <c r="BE336"/>
  <c r="T336"/>
  <c r="R336"/>
  <c r="P336"/>
  <c r="BI333"/>
  <c r="BH333"/>
  <c r="BG333"/>
  <c r="BE333"/>
  <c r="T333"/>
  <c r="R333"/>
  <c r="P333"/>
  <c r="BI331"/>
  <c r="BH331"/>
  <c r="BG331"/>
  <c r="BE331"/>
  <c r="T331"/>
  <c r="R331"/>
  <c r="P331"/>
  <c r="BI328"/>
  <c r="BH328"/>
  <c r="BG328"/>
  <c r="BE328"/>
  <c r="T328"/>
  <c r="R328"/>
  <c r="P328"/>
  <c r="BI326"/>
  <c r="BH326"/>
  <c r="BG326"/>
  <c r="BE326"/>
  <c r="T326"/>
  <c r="R326"/>
  <c r="P326"/>
  <c r="BI323"/>
  <c r="BH323"/>
  <c r="BG323"/>
  <c r="BE323"/>
  <c r="T323"/>
  <c r="R323"/>
  <c r="P323"/>
  <c r="BI320"/>
  <c r="BH320"/>
  <c r="BG320"/>
  <c r="BE320"/>
  <c r="T320"/>
  <c r="R320"/>
  <c r="P320"/>
  <c r="BI318"/>
  <c r="BH318"/>
  <c r="BG318"/>
  <c r="BE318"/>
  <c r="T318"/>
  <c r="R318"/>
  <c r="P318"/>
  <c r="BI316"/>
  <c r="BH316"/>
  <c r="BG316"/>
  <c r="BE316"/>
  <c r="T316"/>
  <c r="R316"/>
  <c r="P316"/>
  <c r="BI313"/>
  <c r="BH313"/>
  <c r="BG313"/>
  <c r="BE313"/>
  <c r="T313"/>
  <c r="R313"/>
  <c r="P313"/>
  <c r="BI311"/>
  <c r="BH311"/>
  <c r="BG311"/>
  <c r="BE311"/>
  <c r="T311"/>
  <c r="R311"/>
  <c r="P311"/>
  <c r="BI309"/>
  <c r="BH309"/>
  <c r="BG309"/>
  <c r="BE309"/>
  <c r="T309"/>
  <c r="R309"/>
  <c r="P309"/>
  <c r="BI307"/>
  <c r="BH307"/>
  <c r="BG307"/>
  <c r="BE307"/>
  <c r="T307"/>
  <c r="R307"/>
  <c r="P307"/>
  <c r="BI305"/>
  <c r="BH305"/>
  <c r="BG305"/>
  <c r="BE305"/>
  <c r="T305"/>
  <c r="R305"/>
  <c r="P305"/>
  <c r="BI303"/>
  <c r="BH303"/>
  <c r="BG303"/>
  <c r="BE303"/>
  <c r="T303"/>
  <c r="R303"/>
  <c r="P303"/>
  <c r="BI300"/>
  <c r="BH300"/>
  <c r="BG300"/>
  <c r="BE300"/>
  <c r="T300"/>
  <c r="R300"/>
  <c r="P300"/>
  <c r="BI298"/>
  <c r="BH298"/>
  <c r="BG298"/>
  <c r="BE298"/>
  <c r="T298"/>
  <c r="R298"/>
  <c r="P298"/>
  <c r="BI295"/>
  <c r="BH295"/>
  <c r="BG295"/>
  <c r="BE295"/>
  <c r="T295"/>
  <c r="R295"/>
  <c r="P295"/>
  <c r="BI293"/>
  <c r="BH293"/>
  <c r="BG293"/>
  <c r="BE293"/>
  <c r="T293"/>
  <c r="R293"/>
  <c r="P293"/>
  <c r="BI290"/>
  <c r="BH290"/>
  <c r="BG290"/>
  <c r="BE290"/>
  <c r="T290"/>
  <c r="R290"/>
  <c r="P290"/>
  <c r="BI287"/>
  <c r="BH287"/>
  <c r="BG287"/>
  <c r="BE287"/>
  <c r="T287"/>
  <c r="R287"/>
  <c r="P287"/>
  <c r="BI285"/>
  <c r="BH285"/>
  <c r="BG285"/>
  <c r="BE285"/>
  <c r="T285"/>
  <c r="R285"/>
  <c r="P285"/>
  <c r="BI283"/>
  <c r="BH283"/>
  <c r="BG283"/>
  <c r="BE283"/>
  <c r="T283"/>
  <c r="R283"/>
  <c r="P283"/>
  <c r="BI281"/>
  <c r="BH281"/>
  <c r="BG281"/>
  <c r="BE281"/>
  <c r="T281"/>
  <c r="R281"/>
  <c r="P281"/>
  <c r="BI278"/>
  <c r="BH278"/>
  <c r="BG278"/>
  <c r="BE278"/>
  <c r="T278"/>
  <c r="R278"/>
  <c r="P278"/>
  <c r="BI276"/>
  <c r="BH276"/>
  <c r="BG276"/>
  <c r="BE276"/>
  <c r="T276"/>
  <c r="R276"/>
  <c r="P276"/>
  <c r="BI274"/>
  <c r="BH274"/>
  <c r="BG274"/>
  <c r="BE274"/>
  <c r="T274"/>
  <c r="R274"/>
  <c r="P274"/>
  <c r="BI272"/>
  <c r="BH272"/>
  <c r="BG272"/>
  <c r="BE272"/>
  <c r="T272"/>
  <c r="R272"/>
  <c r="P272"/>
  <c r="BI270"/>
  <c r="BH270"/>
  <c r="BG270"/>
  <c r="BE270"/>
  <c r="T270"/>
  <c r="R270"/>
  <c r="P270"/>
  <c r="BI268"/>
  <c r="BH268"/>
  <c r="BG268"/>
  <c r="BE268"/>
  <c r="T268"/>
  <c r="R268"/>
  <c r="P268"/>
  <c r="BI265"/>
  <c r="BH265"/>
  <c r="BG265"/>
  <c r="BE265"/>
  <c r="T265"/>
  <c r="R265"/>
  <c r="P265"/>
  <c r="BI263"/>
  <c r="BH263"/>
  <c r="BG263"/>
  <c r="BE263"/>
  <c r="T263"/>
  <c r="R263"/>
  <c r="P263"/>
  <c r="BI261"/>
  <c r="BH261"/>
  <c r="BG261"/>
  <c r="BE261"/>
  <c r="T261"/>
  <c r="R261"/>
  <c r="P261"/>
  <c r="BI259"/>
  <c r="BH259"/>
  <c r="BG259"/>
  <c r="BE259"/>
  <c r="T259"/>
  <c r="R259"/>
  <c r="P259"/>
  <c r="BI257"/>
  <c r="BH257"/>
  <c r="BG257"/>
  <c r="BE257"/>
  <c r="T257"/>
  <c r="R257"/>
  <c r="P257"/>
  <c r="BI255"/>
  <c r="BH255"/>
  <c r="BG255"/>
  <c r="BE255"/>
  <c r="T255"/>
  <c r="R255"/>
  <c r="P255"/>
  <c r="BI252"/>
  <c r="BH252"/>
  <c r="BG252"/>
  <c r="BE252"/>
  <c r="T252"/>
  <c r="R252"/>
  <c r="P252"/>
  <c r="BI250"/>
  <c r="BH250"/>
  <c r="BG250"/>
  <c r="BE250"/>
  <c r="T250"/>
  <c r="R250"/>
  <c r="P250"/>
  <c r="BI247"/>
  <c r="BH247"/>
  <c r="BG247"/>
  <c r="BE247"/>
  <c r="T247"/>
  <c r="R247"/>
  <c r="P247"/>
  <c r="BI243"/>
  <c r="BH243"/>
  <c r="BG243"/>
  <c r="BE243"/>
  <c r="T243"/>
  <c r="R243"/>
  <c r="P243"/>
  <c r="BI240"/>
  <c r="BH240"/>
  <c r="BG240"/>
  <c r="BE240"/>
  <c r="T240"/>
  <c r="R240"/>
  <c r="P240"/>
  <c r="BI238"/>
  <c r="BH238"/>
  <c r="BG238"/>
  <c r="BE238"/>
  <c r="T238"/>
  <c r="R238"/>
  <c r="P238"/>
  <c r="BI236"/>
  <c r="BH236"/>
  <c r="BG236"/>
  <c r="BE236"/>
  <c r="T236"/>
  <c r="R236"/>
  <c r="P236"/>
  <c r="BI234"/>
  <c r="BH234"/>
  <c r="BG234"/>
  <c r="BE234"/>
  <c r="T234"/>
  <c r="R234"/>
  <c r="P234"/>
  <c r="BI232"/>
  <c r="BH232"/>
  <c r="BG232"/>
  <c r="BE232"/>
  <c r="T232"/>
  <c r="R232"/>
  <c r="P232"/>
  <c r="BI230"/>
  <c r="BH230"/>
  <c r="BG230"/>
  <c r="BE230"/>
  <c r="T230"/>
  <c r="R230"/>
  <c r="P230"/>
  <c r="BI228"/>
  <c r="BH228"/>
  <c r="BG228"/>
  <c r="BE228"/>
  <c r="T228"/>
  <c r="R228"/>
  <c r="P228"/>
  <c r="BI226"/>
  <c r="BH226"/>
  <c r="BG226"/>
  <c r="BE226"/>
  <c r="T226"/>
  <c r="R226"/>
  <c r="P226"/>
  <c r="BI223"/>
  <c r="BH223"/>
  <c r="BG223"/>
  <c r="BE223"/>
  <c r="T223"/>
  <c r="R223"/>
  <c r="P223"/>
  <c r="BI221"/>
  <c r="BH221"/>
  <c r="BG221"/>
  <c r="BE221"/>
  <c r="T221"/>
  <c r="R221"/>
  <c r="P221"/>
  <c r="BI219"/>
  <c r="BH219"/>
  <c r="BG219"/>
  <c r="BE219"/>
  <c r="T219"/>
  <c r="R219"/>
  <c r="P219"/>
  <c r="BI217"/>
  <c r="BH217"/>
  <c r="BG217"/>
  <c r="BE217"/>
  <c r="T217"/>
  <c r="R217"/>
  <c r="P217"/>
  <c r="BI215"/>
  <c r="BH215"/>
  <c r="BG215"/>
  <c r="BE215"/>
  <c r="T215"/>
  <c r="R215"/>
  <c r="P215"/>
  <c r="BI213"/>
  <c r="BH213"/>
  <c r="BG213"/>
  <c r="BE213"/>
  <c r="T213"/>
  <c r="R213"/>
  <c r="P213"/>
  <c r="BI211"/>
  <c r="BH211"/>
  <c r="BG211"/>
  <c r="BE211"/>
  <c r="T211"/>
  <c r="R211"/>
  <c r="P211"/>
  <c r="BI209"/>
  <c r="BH209"/>
  <c r="BG209"/>
  <c r="BE209"/>
  <c r="T209"/>
  <c r="R209"/>
  <c r="P209"/>
  <c r="BI206"/>
  <c r="BH206"/>
  <c r="BG206"/>
  <c r="BE206"/>
  <c r="T206"/>
  <c r="R206"/>
  <c r="P206"/>
  <c r="BI203"/>
  <c r="BH203"/>
  <c r="BG203"/>
  <c r="BE203"/>
  <c r="T203"/>
  <c r="R203"/>
  <c r="P203"/>
  <c r="BI201"/>
  <c r="BH201"/>
  <c r="BG201"/>
  <c r="BE201"/>
  <c r="T201"/>
  <c r="R201"/>
  <c r="P201"/>
  <c r="BI199"/>
  <c r="BH199"/>
  <c r="BG199"/>
  <c r="BE199"/>
  <c r="T199"/>
  <c r="R199"/>
  <c r="P199"/>
  <c r="BI197"/>
  <c r="BH197"/>
  <c r="BG197"/>
  <c r="BE197"/>
  <c r="T197"/>
  <c r="R197"/>
  <c r="P197"/>
  <c r="BI195"/>
  <c r="BH195"/>
  <c r="BG195"/>
  <c r="BE195"/>
  <c r="T195"/>
  <c r="R195"/>
  <c r="P195"/>
  <c r="BI193"/>
  <c r="BH193"/>
  <c r="BG193"/>
  <c r="BE193"/>
  <c r="T193"/>
  <c r="R193"/>
  <c r="P193"/>
  <c r="BI191"/>
  <c r="BH191"/>
  <c r="BG191"/>
  <c r="BE191"/>
  <c r="T191"/>
  <c r="R191"/>
  <c r="P191"/>
  <c r="BI189"/>
  <c r="BH189"/>
  <c r="BG189"/>
  <c r="BE189"/>
  <c r="T189"/>
  <c r="R189"/>
  <c r="P189"/>
  <c r="BI187"/>
  <c r="BH187"/>
  <c r="BG187"/>
  <c r="BE187"/>
  <c r="T187"/>
  <c r="R187"/>
  <c r="P187"/>
  <c r="BI185"/>
  <c r="BH185"/>
  <c r="BG185"/>
  <c r="BE185"/>
  <c r="T185"/>
  <c r="R185"/>
  <c r="P185"/>
  <c r="BI183"/>
  <c r="BH183"/>
  <c r="BG183"/>
  <c r="BE183"/>
  <c r="T183"/>
  <c r="R183"/>
  <c r="P183"/>
  <c r="BI181"/>
  <c r="BH181"/>
  <c r="BG181"/>
  <c r="BE181"/>
  <c r="T181"/>
  <c r="R181"/>
  <c r="P181"/>
  <c r="BI179"/>
  <c r="BH179"/>
  <c r="BG179"/>
  <c r="BE179"/>
  <c r="T179"/>
  <c r="R179"/>
  <c r="P179"/>
  <c r="BI177"/>
  <c r="BH177"/>
  <c r="BG177"/>
  <c r="BE177"/>
  <c r="T177"/>
  <c r="R177"/>
  <c r="P177"/>
  <c r="BI174"/>
  <c r="BH174"/>
  <c r="BG174"/>
  <c r="BE174"/>
  <c r="T174"/>
  <c r="T173"/>
  <c r="R174"/>
  <c r="R173"/>
  <c r="P174"/>
  <c r="P173"/>
  <c r="BI171"/>
  <c r="BH171"/>
  <c r="BG171"/>
  <c r="BE171"/>
  <c r="T171"/>
  <c r="R171"/>
  <c r="P171"/>
  <c r="BI169"/>
  <c r="BH169"/>
  <c r="BG169"/>
  <c r="BE169"/>
  <c r="T169"/>
  <c r="R169"/>
  <c r="P169"/>
  <c r="BI167"/>
  <c r="BH167"/>
  <c r="BG167"/>
  <c r="BE167"/>
  <c r="T167"/>
  <c r="R167"/>
  <c r="P167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J97"/>
  <c r="F127"/>
  <c r="E125"/>
  <c r="F89"/>
  <c r="E87"/>
  <c r="J24"/>
  <c r="E24"/>
  <c r="J92"/>
  <c r="J23"/>
  <c r="J21"/>
  <c r="E21"/>
  <c r="J129"/>
  <c r="J20"/>
  <c r="J18"/>
  <c r="E18"/>
  <c r="F92"/>
  <c r="J17"/>
  <c r="J15"/>
  <c r="E15"/>
  <c r="F91"/>
  <c r="J14"/>
  <c r="J12"/>
  <c r="J127"/>
  <c r="E7"/>
  <c r="E123"/>
  <c i="2" r="J37"/>
  <c r="J36"/>
  <c i="1" r="AY95"/>
  <c i="2" r="J35"/>
  <c i="1" r="AX95"/>
  <c i="2" r="BI1618"/>
  <c r="BH1618"/>
  <c r="BG1618"/>
  <c r="BE1618"/>
  <c r="T1618"/>
  <c r="T1617"/>
  <c r="R1618"/>
  <c r="R1617"/>
  <c r="P1618"/>
  <c r="P1617"/>
  <c r="BI1614"/>
  <c r="BH1614"/>
  <c r="BG1614"/>
  <c r="BE1614"/>
  <c r="T1614"/>
  <c r="T1606"/>
  <c r="R1614"/>
  <c r="R1606"/>
  <c r="P1614"/>
  <c r="P1606"/>
  <c r="BI1607"/>
  <c r="BH1607"/>
  <c r="BG1607"/>
  <c r="BE1607"/>
  <c r="T1607"/>
  <c r="R1607"/>
  <c r="P1607"/>
  <c r="BI1603"/>
  <c r="BH1603"/>
  <c r="BG1603"/>
  <c r="BE1603"/>
  <c r="T1603"/>
  <c r="R1603"/>
  <c r="P1603"/>
  <c r="BI1600"/>
  <c r="BH1600"/>
  <c r="BG1600"/>
  <c r="BE1600"/>
  <c r="T1600"/>
  <c r="R1600"/>
  <c r="P1600"/>
  <c r="BI1594"/>
  <c r="BH1594"/>
  <c r="BG1594"/>
  <c r="BE1594"/>
  <c r="T1594"/>
  <c r="R1594"/>
  <c r="P1594"/>
  <c r="BI1588"/>
  <c r="BH1588"/>
  <c r="BG1588"/>
  <c r="BE1588"/>
  <c r="T1588"/>
  <c r="R1588"/>
  <c r="P1588"/>
  <c r="BI1583"/>
  <c r="BH1583"/>
  <c r="BG1583"/>
  <c r="BE1583"/>
  <c r="T1583"/>
  <c r="R1583"/>
  <c r="P1583"/>
  <c r="BI1579"/>
  <c r="BH1579"/>
  <c r="BG1579"/>
  <c r="BE1579"/>
  <c r="T1579"/>
  <c r="R1579"/>
  <c r="P1579"/>
  <c r="BI1576"/>
  <c r="BH1576"/>
  <c r="BG1576"/>
  <c r="BE1576"/>
  <c r="T1576"/>
  <c r="R1576"/>
  <c r="P1576"/>
  <c r="BI1573"/>
  <c r="BH1573"/>
  <c r="BG1573"/>
  <c r="BE1573"/>
  <c r="T1573"/>
  <c r="R1573"/>
  <c r="P1573"/>
  <c r="BI1570"/>
  <c r="BH1570"/>
  <c r="BG1570"/>
  <c r="BE1570"/>
  <c r="T1570"/>
  <c r="R1570"/>
  <c r="P1570"/>
  <c r="BI1567"/>
  <c r="BH1567"/>
  <c r="BG1567"/>
  <c r="BE1567"/>
  <c r="T1567"/>
  <c r="R1567"/>
  <c r="P1567"/>
  <c r="BI1564"/>
  <c r="BH1564"/>
  <c r="BG1564"/>
  <c r="BE1564"/>
  <c r="T1564"/>
  <c r="R1564"/>
  <c r="P1564"/>
  <c r="BI1561"/>
  <c r="BH1561"/>
  <c r="BG1561"/>
  <c r="BE1561"/>
  <c r="T1561"/>
  <c r="R1561"/>
  <c r="P1561"/>
  <c r="BI1558"/>
  <c r="BH1558"/>
  <c r="BG1558"/>
  <c r="BE1558"/>
  <c r="T1558"/>
  <c r="R1558"/>
  <c r="P1558"/>
  <c r="BI1555"/>
  <c r="BH1555"/>
  <c r="BG1555"/>
  <c r="BE1555"/>
  <c r="T1555"/>
  <c r="R1555"/>
  <c r="P1555"/>
  <c r="BI1552"/>
  <c r="BH1552"/>
  <c r="BG1552"/>
  <c r="BE1552"/>
  <c r="T1552"/>
  <c r="R1552"/>
  <c r="P1552"/>
  <c r="BI1549"/>
  <c r="BH1549"/>
  <c r="BG1549"/>
  <c r="BE1549"/>
  <c r="T1549"/>
  <c r="R1549"/>
  <c r="P1549"/>
  <c r="BI1541"/>
  <c r="BH1541"/>
  <c r="BG1541"/>
  <c r="BE1541"/>
  <c r="T1541"/>
  <c r="R1541"/>
  <c r="P1541"/>
  <c r="BI1537"/>
  <c r="BH1537"/>
  <c r="BG1537"/>
  <c r="BE1537"/>
  <c r="T1537"/>
  <c r="R1537"/>
  <c r="P1537"/>
  <c r="BI1534"/>
  <c r="BH1534"/>
  <c r="BG1534"/>
  <c r="BE1534"/>
  <c r="T1534"/>
  <c r="R1534"/>
  <c r="P1534"/>
  <c r="BI1531"/>
  <c r="BH1531"/>
  <c r="BG1531"/>
  <c r="BE1531"/>
  <c r="T1531"/>
  <c r="R1531"/>
  <c r="P1531"/>
  <c r="BI1528"/>
  <c r="BH1528"/>
  <c r="BG1528"/>
  <c r="BE1528"/>
  <c r="T1528"/>
  <c r="R1528"/>
  <c r="P1528"/>
  <c r="BI1522"/>
  <c r="BH1522"/>
  <c r="BG1522"/>
  <c r="BE1522"/>
  <c r="T1522"/>
  <c r="R1522"/>
  <c r="P1522"/>
  <c r="BI1519"/>
  <c r="BH1519"/>
  <c r="BG1519"/>
  <c r="BE1519"/>
  <c r="T1519"/>
  <c r="R1519"/>
  <c r="P1519"/>
  <c r="BI1509"/>
  <c r="BH1509"/>
  <c r="BG1509"/>
  <c r="BE1509"/>
  <c r="T1509"/>
  <c r="R1509"/>
  <c r="P1509"/>
  <c r="BI1503"/>
  <c r="BH1503"/>
  <c r="BG1503"/>
  <c r="BE1503"/>
  <c r="T1503"/>
  <c r="R1503"/>
  <c r="P1503"/>
  <c r="BI1499"/>
  <c r="BH1499"/>
  <c r="BG1499"/>
  <c r="BE1499"/>
  <c r="T1499"/>
  <c r="R1499"/>
  <c r="P1499"/>
  <c r="BI1496"/>
  <c r="BH1496"/>
  <c r="BG1496"/>
  <c r="BE1496"/>
  <c r="T1496"/>
  <c r="R1496"/>
  <c r="P1496"/>
  <c r="BI1493"/>
  <c r="BH1493"/>
  <c r="BG1493"/>
  <c r="BE1493"/>
  <c r="T1493"/>
  <c r="R1493"/>
  <c r="P1493"/>
  <c r="BI1485"/>
  <c r="BH1485"/>
  <c r="BG1485"/>
  <c r="BE1485"/>
  <c r="T1485"/>
  <c r="R1485"/>
  <c r="P1485"/>
  <c r="BI1482"/>
  <c r="BH1482"/>
  <c r="BG1482"/>
  <c r="BE1482"/>
  <c r="T1482"/>
  <c r="R1482"/>
  <c r="P1482"/>
  <c r="BI1472"/>
  <c r="BH1472"/>
  <c r="BG1472"/>
  <c r="BE1472"/>
  <c r="T1472"/>
  <c r="R1472"/>
  <c r="P1472"/>
  <c r="BI1469"/>
  <c r="BH1469"/>
  <c r="BG1469"/>
  <c r="BE1469"/>
  <c r="T1469"/>
  <c r="R1469"/>
  <c r="P1469"/>
  <c r="BI1459"/>
  <c r="BH1459"/>
  <c r="BG1459"/>
  <c r="BE1459"/>
  <c r="T1459"/>
  <c r="R1459"/>
  <c r="P1459"/>
  <c r="BI1456"/>
  <c r="BH1456"/>
  <c r="BG1456"/>
  <c r="BE1456"/>
  <c r="T1456"/>
  <c r="R1456"/>
  <c r="P1456"/>
  <c r="BI1450"/>
  <c r="BH1450"/>
  <c r="BG1450"/>
  <c r="BE1450"/>
  <c r="T1450"/>
  <c r="R1450"/>
  <c r="P1450"/>
  <c r="BI1438"/>
  <c r="BH1438"/>
  <c r="BG1438"/>
  <c r="BE1438"/>
  <c r="T1438"/>
  <c r="R1438"/>
  <c r="P1438"/>
  <c r="BI1426"/>
  <c r="BH1426"/>
  <c r="BG1426"/>
  <c r="BE1426"/>
  <c r="T1426"/>
  <c r="R1426"/>
  <c r="P1426"/>
  <c r="BI1422"/>
  <c r="BH1422"/>
  <c r="BG1422"/>
  <c r="BE1422"/>
  <c r="T1422"/>
  <c r="R1422"/>
  <c r="P1422"/>
  <c r="BI1420"/>
  <c r="BH1420"/>
  <c r="BG1420"/>
  <c r="BE1420"/>
  <c r="T1420"/>
  <c r="R1420"/>
  <c r="P1420"/>
  <c r="BI1392"/>
  <c r="BH1392"/>
  <c r="BG1392"/>
  <c r="BE1392"/>
  <c r="T1392"/>
  <c r="R1392"/>
  <c r="P1392"/>
  <c r="BI1390"/>
  <c r="BH1390"/>
  <c r="BG1390"/>
  <c r="BE1390"/>
  <c r="T1390"/>
  <c r="R1390"/>
  <c r="P1390"/>
  <c r="BI1379"/>
  <c r="BH1379"/>
  <c r="BG1379"/>
  <c r="BE1379"/>
  <c r="T1379"/>
  <c r="R1379"/>
  <c r="P1379"/>
  <c r="BI1377"/>
  <c r="BH1377"/>
  <c r="BG1377"/>
  <c r="BE1377"/>
  <c r="T1377"/>
  <c r="R1377"/>
  <c r="P1377"/>
  <c r="BI1371"/>
  <c r="BH1371"/>
  <c r="BG1371"/>
  <c r="BE1371"/>
  <c r="T1371"/>
  <c r="R1371"/>
  <c r="P1371"/>
  <c r="BI1369"/>
  <c r="BH1369"/>
  <c r="BG1369"/>
  <c r="BE1369"/>
  <c r="T1369"/>
  <c r="R1369"/>
  <c r="P1369"/>
  <c r="BI1363"/>
  <c r="BH1363"/>
  <c r="BG1363"/>
  <c r="BE1363"/>
  <c r="T1363"/>
  <c r="R1363"/>
  <c r="P1363"/>
  <c r="BI1361"/>
  <c r="BH1361"/>
  <c r="BG1361"/>
  <c r="BE1361"/>
  <c r="T1361"/>
  <c r="R1361"/>
  <c r="P1361"/>
  <c r="BI1355"/>
  <c r="BH1355"/>
  <c r="BG1355"/>
  <c r="BE1355"/>
  <c r="T1355"/>
  <c r="R1355"/>
  <c r="P1355"/>
  <c r="BI1353"/>
  <c r="BH1353"/>
  <c r="BG1353"/>
  <c r="BE1353"/>
  <c r="T1353"/>
  <c r="R1353"/>
  <c r="P1353"/>
  <c r="BI1347"/>
  <c r="BH1347"/>
  <c r="BG1347"/>
  <c r="BE1347"/>
  <c r="T1347"/>
  <c r="R1347"/>
  <c r="P1347"/>
  <c r="BI1343"/>
  <c r="BH1343"/>
  <c r="BG1343"/>
  <c r="BE1343"/>
  <c r="T1343"/>
  <c r="R1343"/>
  <c r="P1343"/>
  <c r="BI1341"/>
  <c r="BH1341"/>
  <c r="BG1341"/>
  <c r="BE1341"/>
  <c r="T1341"/>
  <c r="R1341"/>
  <c r="P1341"/>
  <c r="BI1339"/>
  <c r="BH1339"/>
  <c r="BG1339"/>
  <c r="BE1339"/>
  <c r="T1339"/>
  <c r="R1339"/>
  <c r="P1339"/>
  <c r="BI1336"/>
  <c r="BH1336"/>
  <c r="BG1336"/>
  <c r="BE1336"/>
  <c r="T1336"/>
  <c r="R1336"/>
  <c r="P1336"/>
  <c r="BI1330"/>
  <c r="BH1330"/>
  <c r="BG1330"/>
  <c r="BE1330"/>
  <c r="T1330"/>
  <c r="R1330"/>
  <c r="P1330"/>
  <c r="BI1328"/>
  <c r="BH1328"/>
  <c r="BG1328"/>
  <c r="BE1328"/>
  <c r="T1328"/>
  <c r="R1328"/>
  <c r="P1328"/>
  <c r="BI1322"/>
  <c r="BH1322"/>
  <c r="BG1322"/>
  <c r="BE1322"/>
  <c r="T1322"/>
  <c r="R1322"/>
  <c r="P1322"/>
  <c r="BI1320"/>
  <c r="BH1320"/>
  <c r="BG1320"/>
  <c r="BE1320"/>
  <c r="T1320"/>
  <c r="R1320"/>
  <c r="P1320"/>
  <c r="BI1314"/>
  <c r="BH1314"/>
  <c r="BG1314"/>
  <c r="BE1314"/>
  <c r="T1314"/>
  <c r="R1314"/>
  <c r="P1314"/>
  <c r="BI1312"/>
  <c r="BH1312"/>
  <c r="BG1312"/>
  <c r="BE1312"/>
  <c r="T1312"/>
  <c r="R1312"/>
  <c r="P1312"/>
  <c r="BI1310"/>
  <c r="BH1310"/>
  <c r="BG1310"/>
  <c r="BE1310"/>
  <c r="T1310"/>
  <c r="R1310"/>
  <c r="P1310"/>
  <c r="BI1308"/>
  <c r="BH1308"/>
  <c r="BG1308"/>
  <c r="BE1308"/>
  <c r="T1308"/>
  <c r="R1308"/>
  <c r="P1308"/>
  <c r="BI1302"/>
  <c r="BH1302"/>
  <c r="BG1302"/>
  <c r="BE1302"/>
  <c r="T1302"/>
  <c r="R1302"/>
  <c r="P1302"/>
  <c r="BI1297"/>
  <c r="BH1297"/>
  <c r="BG1297"/>
  <c r="BE1297"/>
  <c r="T1297"/>
  <c r="R1297"/>
  <c r="P1297"/>
  <c r="BI1291"/>
  <c r="BH1291"/>
  <c r="BG1291"/>
  <c r="BE1291"/>
  <c r="T1291"/>
  <c r="R1291"/>
  <c r="P1291"/>
  <c r="BI1286"/>
  <c r="BH1286"/>
  <c r="BG1286"/>
  <c r="BE1286"/>
  <c r="T1286"/>
  <c r="R1286"/>
  <c r="P1286"/>
  <c r="BI1280"/>
  <c r="BH1280"/>
  <c r="BG1280"/>
  <c r="BE1280"/>
  <c r="T1280"/>
  <c r="R1280"/>
  <c r="P1280"/>
  <c r="BI1275"/>
  <c r="BH1275"/>
  <c r="BG1275"/>
  <c r="BE1275"/>
  <c r="T1275"/>
  <c r="R1275"/>
  <c r="P1275"/>
  <c r="BI1270"/>
  <c r="BH1270"/>
  <c r="BG1270"/>
  <c r="BE1270"/>
  <c r="T1270"/>
  <c r="R1270"/>
  <c r="P1270"/>
  <c r="BI1262"/>
  <c r="BH1262"/>
  <c r="BG1262"/>
  <c r="BE1262"/>
  <c r="T1262"/>
  <c r="R1262"/>
  <c r="P1262"/>
  <c r="BI1257"/>
  <c r="BH1257"/>
  <c r="BG1257"/>
  <c r="BE1257"/>
  <c r="T1257"/>
  <c r="R1257"/>
  <c r="P1257"/>
  <c r="BI1251"/>
  <c r="BH1251"/>
  <c r="BG1251"/>
  <c r="BE1251"/>
  <c r="T1251"/>
  <c r="R1251"/>
  <c r="P1251"/>
  <c r="BI1246"/>
  <c r="BH1246"/>
  <c r="BG1246"/>
  <c r="BE1246"/>
  <c r="T1246"/>
  <c r="R1246"/>
  <c r="P1246"/>
  <c r="BI1240"/>
  <c r="BH1240"/>
  <c r="BG1240"/>
  <c r="BE1240"/>
  <c r="T1240"/>
  <c r="R1240"/>
  <c r="P1240"/>
  <c r="BI1235"/>
  <c r="BH1235"/>
  <c r="BG1235"/>
  <c r="BE1235"/>
  <c r="T1235"/>
  <c r="R1235"/>
  <c r="P1235"/>
  <c r="BI1232"/>
  <c r="BH1232"/>
  <c r="BG1232"/>
  <c r="BE1232"/>
  <c r="T1232"/>
  <c r="R1232"/>
  <c r="P1232"/>
  <c r="BI1229"/>
  <c r="BH1229"/>
  <c r="BG1229"/>
  <c r="BE1229"/>
  <c r="T1229"/>
  <c r="R1229"/>
  <c r="P1229"/>
  <c r="BI1218"/>
  <c r="BH1218"/>
  <c r="BG1218"/>
  <c r="BE1218"/>
  <c r="T1218"/>
  <c r="R1218"/>
  <c r="P1218"/>
  <c r="BI1213"/>
  <c r="BH1213"/>
  <c r="BG1213"/>
  <c r="BE1213"/>
  <c r="T1213"/>
  <c r="R1213"/>
  <c r="P1213"/>
  <c r="BI1211"/>
  <c r="BH1211"/>
  <c r="BG1211"/>
  <c r="BE1211"/>
  <c r="T1211"/>
  <c r="R1211"/>
  <c r="P1211"/>
  <c r="BI1205"/>
  <c r="BH1205"/>
  <c r="BG1205"/>
  <c r="BE1205"/>
  <c r="T1205"/>
  <c r="R1205"/>
  <c r="P1205"/>
  <c r="BI1202"/>
  <c r="BH1202"/>
  <c r="BG1202"/>
  <c r="BE1202"/>
  <c r="T1202"/>
  <c r="R1202"/>
  <c r="P1202"/>
  <c r="BI1196"/>
  <c r="BH1196"/>
  <c r="BG1196"/>
  <c r="BE1196"/>
  <c r="T1196"/>
  <c r="R1196"/>
  <c r="P1196"/>
  <c r="BI1192"/>
  <c r="BH1192"/>
  <c r="BG1192"/>
  <c r="BE1192"/>
  <c r="T1192"/>
  <c r="R1192"/>
  <c r="P1192"/>
  <c r="BI1189"/>
  <c r="BH1189"/>
  <c r="BG1189"/>
  <c r="BE1189"/>
  <c r="T1189"/>
  <c r="R1189"/>
  <c r="P1189"/>
  <c r="BI1186"/>
  <c r="BH1186"/>
  <c r="BG1186"/>
  <c r="BE1186"/>
  <c r="T1186"/>
  <c r="R1186"/>
  <c r="P1186"/>
  <c r="BI1176"/>
  <c r="BH1176"/>
  <c r="BG1176"/>
  <c r="BE1176"/>
  <c r="T1176"/>
  <c r="R1176"/>
  <c r="P1176"/>
  <c r="BI1173"/>
  <c r="BH1173"/>
  <c r="BG1173"/>
  <c r="BE1173"/>
  <c r="T1173"/>
  <c r="R1173"/>
  <c r="P1173"/>
  <c r="BI1166"/>
  <c r="BH1166"/>
  <c r="BG1166"/>
  <c r="BE1166"/>
  <c r="T1166"/>
  <c r="R1166"/>
  <c r="P1166"/>
  <c r="BI1164"/>
  <c r="BH1164"/>
  <c r="BG1164"/>
  <c r="BE1164"/>
  <c r="T1164"/>
  <c r="R1164"/>
  <c r="P1164"/>
  <c r="BI1158"/>
  <c r="BH1158"/>
  <c r="BG1158"/>
  <c r="BE1158"/>
  <c r="T1158"/>
  <c r="R1158"/>
  <c r="P1158"/>
  <c r="BI1156"/>
  <c r="BH1156"/>
  <c r="BG1156"/>
  <c r="BE1156"/>
  <c r="T1156"/>
  <c r="R1156"/>
  <c r="P1156"/>
  <c r="BI1150"/>
  <c r="BH1150"/>
  <c r="BG1150"/>
  <c r="BE1150"/>
  <c r="T1150"/>
  <c r="R1150"/>
  <c r="P1150"/>
  <c r="BI1147"/>
  <c r="BH1147"/>
  <c r="BG1147"/>
  <c r="BE1147"/>
  <c r="T1147"/>
  <c r="R1147"/>
  <c r="P1147"/>
  <c r="BI1142"/>
  <c r="BH1142"/>
  <c r="BG1142"/>
  <c r="BE1142"/>
  <c r="T1142"/>
  <c r="R1142"/>
  <c r="P1142"/>
  <c r="BI1136"/>
  <c r="BH1136"/>
  <c r="BG1136"/>
  <c r="BE1136"/>
  <c r="T1136"/>
  <c r="R1136"/>
  <c r="P1136"/>
  <c r="BI1130"/>
  <c r="BH1130"/>
  <c r="BG1130"/>
  <c r="BE1130"/>
  <c r="T1130"/>
  <c r="R1130"/>
  <c r="P1130"/>
  <c r="BI1125"/>
  <c r="BH1125"/>
  <c r="BG1125"/>
  <c r="BE1125"/>
  <c r="T1125"/>
  <c r="R1125"/>
  <c r="P1125"/>
  <c r="BI1115"/>
  <c r="BH1115"/>
  <c r="BG1115"/>
  <c r="BE1115"/>
  <c r="T1115"/>
  <c r="R1115"/>
  <c r="P1115"/>
  <c r="BI1113"/>
  <c r="BH1113"/>
  <c r="BG1113"/>
  <c r="BE1113"/>
  <c r="T1113"/>
  <c r="R1113"/>
  <c r="P1113"/>
  <c r="BI1108"/>
  <c r="BH1108"/>
  <c r="BG1108"/>
  <c r="BE1108"/>
  <c r="T1108"/>
  <c r="R1108"/>
  <c r="P1108"/>
  <c r="BI1103"/>
  <c r="BH1103"/>
  <c r="BG1103"/>
  <c r="BE1103"/>
  <c r="T1103"/>
  <c r="R1103"/>
  <c r="P1103"/>
  <c r="BI1096"/>
  <c r="BH1096"/>
  <c r="BG1096"/>
  <c r="BE1096"/>
  <c r="T1096"/>
  <c r="R1096"/>
  <c r="P1096"/>
  <c r="BI1092"/>
  <c r="BH1092"/>
  <c r="BG1092"/>
  <c r="BE1092"/>
  <c r="T1092"/>
  <c r="R1092"/>
  <c r="P1092"/>
  <c r="BI1086"/>
  <c r="BH1086"/>
  <c r="BG1086"/>
  <c r="BE1086"/>
  <c r="T1086"/>
  <c r="R1086"/>
  <c r="P1086"/>
  <c r="BI1081"/>
  <c r="BH1081"/>
  <c r="BG1081"/>
  <c r="BE1081"/>
  <c r="T1081"/>
  <c r="R1081"/>
  <c r="P1081"/>
  <c r="BI1075"/>
  <c r="BH1075"/>
  <c r="BG1075"/>
  <c r="BE1075"/>
  <c r="T1075"/>
  <c r="R1075"/>
  <c r="P1075"/>
  <c r="BI1066"/>
  <c r="BH1066"/>
  <c r="BG1066"/>
  <c r="BE1066"/>
  <c r="T1066"/>
  <c r="R1066"/>
  <c r="P1066"/>
  <c r="BI1061"/>
  <c r="BH1061"/>
  <c r="BG1061"/>
  <c r="BE1061"/>
  <c r="T1061"/>
  <c r="R1061"/>
  <c r="P1061"/>
  <c r="BI1055"/>
  <c r="BH1055"/>
  <c r="BG1055"/>
  <c r="BE1055"/>
  <c r="T1055"/>
  <c r="R1055"/>
  <c r="P1055"/>
  <c r="BI1049"/>
  <c r="BH1049"/>
  <c r="BG1049"/>
  <c r="BE1049"/>
  <c r="T1049"/>
  <c r="R1049"/>
  <c r="P1049"/>
  <c r="BI1043"/>
  <c r="BH1043"/>
  <c r="BG1043"/>
  <c r="BE1043"/>
  <c r="T1043"/>
  <c r="R1043"/>
  <c r="P1043"/>
  <c r="BI1037"/>
  <c r="BH1037"/>
  <c r="BG1037"/>
  <c r="BE1037"/>
  <c r="T1037"/>
  <c r="R1037"/>
  <c r="P1037"/>
  <c r="BI1033"/>
  <c r="BH1033"/>
  <c r="BG1033"/>
  <c r="BE1033"/>
  <c r="T1033"/>
  <c r="R1033"/>
  <c r="P1033"/>
  <c r="BI1028"/>
  <c r="BH1028"/>
  <c r="BG1028"/>
  <c r="BE1028"/>
  <c r="T1028"/>
  <c r="R1028"/>
  <c r="P1028"/>
  <c r="BI1023"/>
  <c r="BH1023"/>
  <c r="BG1023"/>
  <c r="BE1023"/>
  <c r="T1023"/>
  <c r="R1023"/>
  <c r="P1023"/>
  <c r="BI1016"/>
  <c r="BH1016"/>
  <c r="BG1016"/>
  <c r="BE1016"/>
  <c r="T1016"/>
  <c r="R1016"/>
  <c r="P1016"/>
  <c r="BI1010"/>
  <c r="BH1010"/>
  <c r="BG1010"/>
  <c r="BE1010"/>
  <c r="T1010"/>
  <c r="R1010"/>
  <c r="P1010"/>
  <c r="BI1008"/>
  <c r="BH1008"/>
  <c r="BG1008"/>
  <c r="BE1008"/>
  <c r="T1008"/>
  <c r="R1008"/>
  <c r="P1008"/>
  <c r="BI1002"/>
  <c r="BH1002"/>
  <c r="BG1002"/>
  <c r="BE1002"/>
  <c r="T1002"/>
  <c r="R1002"/>
  <c r="P1002"/>
  <c r="BI996"/>
  <c r="BH996"/>
  <c r="BG996"/>
  <c r="BE996"/>
  <c r="T996"/>
  <c r="R996"/>
  <c r="P996"/>
  <c r="BI990"/>
  <c r="BH990"/>
  <c r="BG990"/>
  <c r="BE990"/>
  <c r="T990"/>
  <c r="R990"/>
  <c r="P990"/>
  <c r="BI984"/>
  <c r="BH984"/>
  <c r="BG984"/>
  <c r="BE984"/>
  <c r="T984"/>
  <c r="R984"/>
  <c r="P984"/>
  <c r="BI978"/>
  <c r="BH978"/>
  <c r="BG978"/>
  <c r="BE978"/>
  <c r="T978"/>
  <c r="R978"/>
  <c r="P978"/>
  <c r="BI962"/>
  <c r="BH962"/>
  <c r="BG962"/>
  <c r="BE962"/>
  <c r="T962"/>
  <c r="R962"/>
  <c r="P962"/>
  <c r="BI957"/>
  <c r="BH957"/>
  <c r="BG957"/>
  <c r="BE957"/>
  <c r="T957"/>
  <c r="R957"/>
  <c r="P957"/>
  <c r="BI954"/>
  <c r="BH954"/>
  <c r="BG954"/>
  <c r="BE954"/>
  <c r="T954"/>
  <c r="R954"/>
  <c r="P954"/>
  <c r="BI951"/>
  <c r="BH951"/>
  <c r="BG951"/>
  <c r="BE951"/>
  <c r="T951"/>
  <c r="R951"/>
  <c r="P951"/>
  <c r="BI946"/>
  <c r="BH946"/>
  <c r="BG946"/>
  <c r="BE946"/>
  <c r="T946"/>
  <c r="R946"/>
  <c r="P946"/>
  <c r="BI943"/>
  <c r="BH943"/>
  <c r="BG943"/>
  <c r="BE943"/>
  <c r="T943"/>
  <c r="R943"/>
  <c r="P943"/>
  <c r="BI935"/>
  <c r="BH935"/>
  <c r="BG935"/>
  <c r="BE935"/>
  <c r="T935"/>
  <c r="R935"/>
  <c r="P935"/>
  <c r="BI930"/>
  <c r="BH930"/>
  <c r="BG930"/>
  <c r="BE930"/>
  <c r="T930"/>
  <c r="R930"/>
  <c r="P930"/>
  <c r="BI925"/>
  <c r="BH925"/>
  <c r="BG925"/>
  <c r="BE925"/>
  <c r="T925"/>
  <c r="R925"/>
  <c r="P925"/>
  <c r="BI920"/>
  <c r="BH920"/>
  <c r="BG920"/>
  <c r="BE920"/>
  <c r="T920"/>
  <c r="R920"/>
  <c r="P920"/>
  <c r="BI917"/>
  <c r="BH917"/>
  <c r="BG917"/>
  <c r="BE917"/>
  <c r="T917"/>
  <c r="R917"/>
  <c r="P917"/>
  <c r="BI912"/>
  <c r="BH912"/>
  <c r="BG912"/>
  <c r="BE912"/>
  <c r="T912"/>
  <c r="R912"/>
  <c r="P912"/>
  <c r="BI906"/>
  <c r="BH906"/>
  <c r="BG906"/>
  <c r="BE906"/>
  <c r="T906"/>
  <c r="R906"/>
  <c r="P906"/>
  <c r="BI898"/>
  <c r="BH898"/>
  <c r="BG898"/>
  <c r="BE898"/>
  <c r="T898"/>
  <c r="R898"/>
  <c r="P898"/>
  <c r="BI885"/>
  <c r="BH885"/>
  <c r="BG885"/>
  <c r="BE885"/>
  <c r="T885"/>
  <c r="R885"/>
  <c r="P885"/>
  <c r="BI877"/>
  <c r="BH877"/>
  <c r="BG877"/>
  <c r="BE877"/>
  <c r="T877"/>
  <c r="R877"/>
  <c r="P877"/>
  <c r="BI873"/>
  <c r="BH873"/>
  <c r="BG873"/>
  <c r="BE873"/>
  <c r="T873"/>
  <c r="R873"/>
  <c r="P873"/>
  <c r="BI868"/>
  <c r="BH868"/>
  <c r="BG868"/>
  <c r="BE868"/>
  <c r="T868"/>
  <c r="R868"/>
  <c r="P868"/>
  <c r="BI863"/>
  <c r="BH863"/>
  <c r="BG863"/>
  <c r="BE863"/>
  <c r="T863"/>
  <c r="R863"/>
  <c r="P863"/>
  <c r="BI858"/>
  <c r="BH858"/>
  <c r="BG858"/>
  <c r="BE858"/>
  <c r="T858"/>
  <c r="R858"/>
  <c r="P858"/>
  <c r="BI850"/>
  <c r="BH850"/>
  <c r="BG850"/>
  <c r="BE850"/>
  <c r="T850"/>
  <c r="R850"/>
  <c r="P850"/>
  <c r="BI845"/>
  <c r="BH845"/>
  <c r="BG845"/>
  <c r="BE845"/>
  <c r="T845"/>
  <c r="R845"/>
  <c r="P845"/>
  <c r="BI840"/>
  <c r="BH840"/>
  <c r="BG840"/>
  <c r="BE840"/>
  <c r="T840"/>
  <c r="R840"/>
  <c r="P840"/>
  <c r="BI832"/>
  <c r="BH832"/>
  <c r="BG832"/>
  <c r="BE832"/>
  <c r="T832"/>
  <c r="R832"/>
  <c r="P832"/>
  <c r="BI827"/>
  <c r="BH827"/>
  <c r="BG827"/>
  <c r="BE827"/>
  <c r="T827"/>
  <c r="R827"/>
  <c r="P827"/>
  <c r="BI821"/>
  <c r="BH821"/>
  <c r="BG821"/>
  <c r="BE821"/>
  <c r="T821"/>
  <c r="R821"/>
  <c r="P821"/>
  <c r="BI816"/>
  <c r="BH816"/>
  <c r="BG816"/>
  <c r="BE816"/>
  <c r="T816"/>
  <c r="R816"/>
  <c r="P816"/>
  <c r="BI811"/>
  <c r="BH811"/>
  <c r="BG811"/>
  <c r="BE811"/>
  <c r="T811"/>
  <c r="R811"/>
  <c r="P811"/>
  <c r="BI806"/>
  <c r="BH806"/>
  <c r="BG806"/>
  <c r="BE806"/>
  <c r="T806"/>
  <c r="R806"/>
  <c r="P806"/>
  <c r="BI796"/>
  <c r="BH796"/>
  <c r="BG796"/>
  <c r="BE796"/>
  <c r="T796"/>
  <c r="R796"/>
  <c r="P796"/>
  <c r="BI763"/>
  <c r="BH763"/>
  <c r="BG763"/>
  <c r="BE763"/>
  <c r="T763"/>
  <c r="R763"/>
  <c r="P763"/>
  <c r="BI729"/>
  <c r="BH729"/>
  <c r="BG729"/>
  <c r="BE729"/>
  <c r="T729"/>
  <c r="R729"/>
  <c r="P729"/>
  <c r="BI722"/>
  <c r="BH722"/>
  <c r="BG722"/>
  <c r="BE722"/>
  <c r="T722"/>
  <c r="R722"/>
  <c r="P722"/>
  <c r="BI718"/>
  <c r="BH718"/>
  <c r="BG718"/>
  <c r="BE718"/>
  <c r="T718"/>
  <c r="R718"/>
  <c r="P718"/>
  <c r="BI715"/>
  <c r="BH715"/>
  <c r="BG715"/>
  <c r="BE715"/>
  <c r="T715"/>
  <c r="R715"/>
  <c r="P715"/>
  <c r="BI709"/>
  <c r="BH709"/>
  <c r="BG709"/>
  <c r="BE709"/>
  <c r="T709"/>
  <c r="R709"/>
  <c r="P709"/>
  <c r="BI706"/>
  <c r="BH706"/>
  <c r="BG706"/>
  <c r="BE706"/>
  <c r="T706"/>
  <c r="R706"/>
  <c r="P706"/>
  <c r="BI699"/>
  <c r="BH699"/>
  <c r="BG699"/>
  <c r="BE699"/>
  <c r="T699"/>
  <c r="R699"/>
  <c r="P699"/>
  <c r="BI696"/>
  <c r="BH696"/>
  <c r="BG696"/>
  <c r="BE696"/>
  <c r="T696"/>
  <c r="R696"/>
  <c r="P696"/>
  <c r="BI690"/>
  <c r="BH690"/>
  <c r="BG690"/>
  <c r="BE690"/>
  <c r="T690"/>
  <c r="R690"/>
  <c r="P690"/>
  <c r="BI686"/>
  <c r="BH686"/>
  <c r="BG686"/>
  <c r="BE686"/>
  <c r="T686"/>
  <c r="R686"/>
  <c r="P686"/>
  <c r="BI678"/>
  <c r="BH678"/>
  <c r="BG678"/>
  <c r="BE678"/>
  <c r="T678"/>
  <c r="R678"/>
  <c r="P678"/>
  <c r="BI666"/>
  <c r="BH666"/>
  <c r="BG666"/>
  <c r="BE666"/>
  <c r="T666"/>
  <c r="R666"/>
  <c r="P666"/>
  <c r="BI661"/>
  <c r="BH661"/>
  <c r="BG661"/>
  <c r="BE661"/>
  <c r="T661"/>
  <c r="R661"/>
  <c r="P661"/>
  <c r="BI658"/>
  <c r="BH658"/>
  <c r="BG658"/>
  <c r="BE658"/>
  <c r="T658"/>
  <c r="R658"/>
  <c r="P658"/>
  <c r="BI655"/>
  <c r="BH655"/>
  <c r="BG655"/>
  <c r="BE655"/>
  <c r="T655"/>
  <c r="R655"/>
  <c r="P655"/>
  <c r="BI652"/>
  <c r="BH652"/>
  <c r="BG652"/>
  <c r="BE652"/>
  <c r="T652"/>
  <c r="R652"/>
  <c r="P652"/>
  <c r="BI649"/>
  <c r="BH649"/>
  <c r="BG649"/>
  <c r="BE649"/>
  <c r="T649"/>
  <c r="R649"/>
  <c r="P649"/>
  <c r="BI647"/>
  <c r="BH647"/>
  <c r="BG647"/>
  <c r="BE647"/>
  <c r="T647"/>
  <c r="R647"/>
  <c r="P647"/>
  <c r="BI644"/>
  <c r="BH644"/>
  <c r="BG644"/>
  <c r="BE644"/>
  <c r="T644"/>
  <c r="R644"/>
  <c r="P644"/>
  <c r="BI641"/>
  <c r="BH641"/>
  <c r="BG641"/>
  <c r="BE641"/>
  <c r="T641"/>
  <c r="R641"/>
  <c r="P641"/>
  <c r="BI637"/>
  <c r="BH637"/>
  <c r="BG637"/>
  <c r="BE637"/>
  <c r="T637"/>
  <c r="R637"/>
  <c r="P637"/>
  <c r="BI634"/>
  <c r="BH634"/>
  <c r="BG634"/>
  <c r="BE634"/>
  <c r="T634"/>
  <c r="R634"/>
  <c r="P634"/>
  <c r="BI630"/>
  <c r="BH630"/>
  <c r="BG630"/>
  <c r="BE630"/>
  <c r="T630"/>
  <c r="R630"/>
  <c r="P630"/>
  <c r="BI627"/>
  <c r="BH627"/>
  <c r="BG627"/>
  <c r="BE627"/>
  <c r="T627"/>
  <c r="R627"/>
  <c r="P627"/>
  <c r="BI621"/>
  <c r="BH621"/>
  <c r="BG621"/>
  <c r="BE621"/>
  <c r="T621"/>
  <c r="R621"/>
  <c r="P621"/>
  <c r="BI616"/>
  <c r="BH616"/>
  <c r="BG616"/>
  <c r="BE616"/>
  <c r="T616"/>
  <c r="R616"/>
  <c r="P616"/>
  <c r="BI612"/>
  <c r="BH612"/>
  <c r="BG612"/>
  <c r="BE612"/>
  <c r="T612"/>
  <c r="R612"/>
  <c r="P612"/>
  <c r="BI609"/>
  <c r="BH609"/>
  <c r="BG609"/>
  <c r="BE609"/>
  <c r="T609"/>
  <c r="R609"/>
  <c r="P609"/>
  <c r="BI606"/>
  <c r="BH606"/>
  <c r="BG606"/>
  <c r="BE606"/>
  <c r="T606"/>
  <c r="R606"/>
  <c r="P606"/>
  <c r="BI603"/>
  <c r="BH603"/>
  <c r="BG603"/>
  <c r="BE603"/>
  <c r="T603"/>
  <c r="R603"/>
  <c r="P603"/>
  <c r="BI597"/>
  <c r="BH597"/>
  <c r="BG597"/>
  <c r="BE597"/>
  <c r="T597"/>
  <c r="R597"/>
  <c r="P597"/>
  <c r="BI589"/>
  <c r="BH589"/>
  <c r="BG589"/>
  <c r="BE589"/>
  <c r="T589"/>
  <c r="R589"/>
  <c r="P589"/>
  <c r="BI581"/>
  <c r="BH581"/>
  <c r="BG581"/>
  <c r="BE581"/>
  <c r="T581"/>
  <c r="R581"/>
  <c r="P581"/>
  <c r="BI573"/>
  <c r="BH573"/>
  <c r="BG573"/>
  <c r="BE573"/>
  <c r="T573"/>
  <c r="R573"/>
  <c r="P573"/>
  <c r="BI570"/>
  <c r="BH570"/>
  <c r="BG570"/>
  <c r="BE570"/>
  <c r="T570"/>
  <c r="R570"/>
  <c r="P570"/>
  <c r="BI564"/>
  <c r="BH564"/>
  <c r="BG564"/>
  <c r="BE564"/>
  <c r="T564"/>
  <c r="R564"/>
  <c r="P564"/>
  <c r="BI558"/>
  <c r="BH558"/>
  <c r="BG558"/>
  <c r="BE558"/>
  <c r="T558"/>
  <c r="R558"/>
  <c r="P558"/>
  <c r="BI552"/>
  <c r="BH552"/>
  <c r="BG552"/>
  <c r="BE552"/>
  <c r="T552"/>
  <c r="R552"/>
  <c r="P552"/>
  <c r="BI542"/>
  <c r="BH542"/>
  <c r="BG542"/>
  <c r="BE542"/>
  <c r="T542"/>
  <c r="R542"/>
  <c r="P542"/>
  <c r="BI532"/>
  <c r="BH532"/>
  <c r="BG532"/>
  <c r="BE532"/>
  <c r="T532"/>
  <c r="R532"/>
  <c r="P532"/>
  <c r="BI529"/>
  <c r="BH529"/>
  <c r="BG529"/>
  <c r="BE529"/>
  <c r="T529"/>
  <c r="R529"/>
  <c r="P529"/>
  <c r="BI523"/>
  <c r="BH523"/>
  <c r="BG523"/>
  <c r="BE523"/>
  <c r="T523"/>
  <c r="R523"/>
  <c r="P523"/>
  <c r="BI520"/>
  <c r="BH520"/>
  <c r="BG520"/>
  <c r="BE520"/>
  <c r="T520"/>
  <c r="R520"/>
  <c r="P520"/>
  <c r="BI517"/>
  <c r="BH517"/>
  <c r="BG517"/>
  <c r="BE517"/>
  <c r="T517"/>
  <c r="R517"/>
  <c r="P517"/>
  <c r="BI513"/>
  <c r="BH513"/>
  <c r="BG513"/>
  <c r="BE513"/>
  <c r="T513"/>
  <c r="R513"/>
  <c r="P513"/>
  <c r="BI507"/>
  <c r="BH507"/>
  <c r="BG507"/>
  <c r="BE507"/>
  <c r="T507"/>
  <c r="R507"/>
  <c r="P507"/>
  <c r="BI502"/>
  <c r="BH502"/>
  <c r="BG502"/>
  <c r="BE502"/>
  <c r="T502"/>
  <c r="R502"/>
  <c r="P502"/>
  <c r="BI499"/>
  <c r="BH499"/>
  <c r="BG499"/>
  <c r="BE499"/>
  <c r="T499"/>
  <c r="R499"/>
  <c r="P499"/>
  <c r="BI495"/>
  <c r="BH495"/>
  <c r="BG495"/>
  <c r="BE495"/>
  <c r="T495"/>
  <c r="R495"/>
  <c r="P495"/>
  <c r="BI489"/>
  <c r="BH489"/>
  <c r="BG489"/>
  <c r="BE489"/>
  <c r="T489"/>
  <c r="R489"/>
  <c r="P489"/>
  <c r="BI486"/>
  <c r="BH486"/>
  <c r="BG486"/>
  <c r="BE486"/>
  <c r="T486"/>
  <c r="R486"/>
  <c r="P486"/>
  <c r="BI483"/>
  <c r="BH483"/>
  <c r="BG483"/>
  <c r="BE483"/>
  <c r="T483"/>
  <c r="R483"/>
  <c r="P483"/>
  <c r="BI479"/>
  <c r="BH479"/>
  <c r="BG479"/>
  <c r="BE479"/>
  <c r="T479"/>
  <c r="R479"/>
  <c r="P479"/>
  <c r="BI474"/>
  <c r="BH474"/>
  <c r="BG474"/>
  <c r="BE474"/>
  <c r="T474"/>
  <c r="R474"/>
  <c r="P474"/>
  <c r="BI471"/>
  <c r="BH471"/>
  <c r="BG471"/>
  <c r="BE471"/>
  <c r="T471"/>
  <c r="R471"/>
  <c r="P471"/>
  <c r="BI465"/>
  <c r="BH465"/>
  <c r="BG465"/>
  <c r="BE465"/>
  <c r="T465"/>
  <c r="R465"/>
  <c r="P465"/>
  <c r="BI463"/>
  <c r="BH463"/>
  <c r="BG463"/>
  <c r="BE463"/>
  <c r="T463"/>
  <c r="R463"/>
  <c r="P463"/>
  <c r="BI457"/>
  <c r="BH457"/>
  <c r="BG457"/>
  <c r="BE457"/>
  <c r="T457"/>
  <c r="R457"/>
  <c r="P457"/>
  <c r="BI448"/>
  <c r="BH448"/>
  <c r="BG448"/>
  <c r="BE448"/>
  <c r="T448"/>
  <c r="R448"/>
  <c r="P448"/>
  <c r="BI443"/>
  <c r="BH443"/>
  <c r="BG443"/>
  <c r="BE443"/>
  <c r="T443"/>
  <c r="R443"/>
  <c r="P443"/>
  <c r="BI436"/>
  <c r="BH436"/>
  <c r="BG436"/>
  <c r="BE436"/>
  <c r="T436"/>
  <c r="R436"/>
  <c r="P436"/>
  <c r="BI431"/>
  <c r="BH431"/>
  <c r="BG431"/>
  <c r="BE431"/>
  <c r="T431"/>
  <c r="R431"/>
  <c r="P431"/>
  <c r="BI425"/>
  <c r="BH425"/>
  <c r="BG425"/>
  <c r="BE425"/>
  <c r="T425"/>
  <c r="R425"/>
  <c r="P425"/>
  <c r="BI418"/>
  <c r="BH418"/>
  <c r="BG418"/>
  <c r="BE418"/>
  <c r="T418"/>
  <c r="R418"/>
  <c r="P418"/>
  <c r="BI415"/>
  <c r="BH415"/>
  <c r="BG415"/>
  <c r="BE415"/>
  <c r="T415"/>
  <c r="R415"/>
  <c r="P415"/>
  <c r="BI411"/>
  <c r="BH411"/>
  <c r="BG411"/>
  <c r="BE411"/>
  <c r="T411"/>
  <c r="R411"/>
  <c r="P411"/>
  <c r="BI408"/>
  <c r="BH408"/>
  <c r="BG408"/>
  <c r="BE408"/>
  <c r="T408"/>
  <c r="R408"/>
  <c r="P408"/>
  <c r="BI405"/>
  <c r="BH405"/>
  <c r="BG405"/>
  <c r="BE405"/>
  <c r="T405"/>
  <c r="R405"/>
  <c r="P405"/>
  <c r="BI402"/>
  <c r="BH402"/>
  <c r="BG402"/>
  <c r="BE402"/>
  <c r="T402"/>
  <c r="R402"/>
  <c r="P402"/>
  <c r="BI399"/>
  <c r="BH399"/>
  <c r="BG399"/>
  <c r="BE399"/>
  <c r="T399"/>
  <c r="R399"/>
  <c r="P399"/>
  <c r="BI391"/>
  <c r="BH391"/>
  <c r="BG391"/>
  <c r="BE391"/>
  <c r="T391"/>
  <c r="R391"/>
  <c r="P391"/>
  <c r="BI388"/>
  <c r="BH388"/>
  <c r="BG388"/>
  <c r="BE388"/>
  <c r="T388"/>
  <c r="R388"/>
  <c r="P388"/>
  <c r="BI383"/>
  <c r="BH383"/>
  <c r="BG383"/>
  <c r="BE383"/>
  <c r="T383"/>
  <c r="R383"/>
  <c r="P383"/>
  <c r="BI380"/>
  <c r="BH380"/>
  <c r="BG380"/>
  <c r="BE380"/>
  <c r="T380"/>
  <c r="R380"/>
  <c r="P380"/>
  <c r="BI377"/>
  <c r="BH377"/>
  <c r="BG377"/>
  <c r="BE377"/>
  <c r="T377"/>
  <c r="R377"/>
  <c r="P377"/>
  <c r="BI369"/>
  <c r="BH369"/>
  <c r="BG369"/>
  <c r="BE369"/>
  <c r="T369"/>
  <c r="R369"/>
  <c r="P369"/>
  <c r="BI364"/>
  <c r="BH364"/>
  <c r="BG364"/>
  <c r="BE364"/>
  <c r="T364"/>
  <c r="R364"/>
  <c r="P364"/>
  <c r="BI358"/>
  <c r="BH358"/>
  <c r="BG358"/>
  <c r="BE358"/>
  <c r="T358"/>
  <c r="R358"/>
  <c r="P358"/>
  <c r="BI352"/>
  <c r="BH352"/>
  <c r="BG352"/>
  <c r="BE352"/>
  <c r="T352"/>
  <c r="R352"/>
  <c r="P352"/>
  <c r="BI349"/>
  <c r="BH349"/>
  <c r="BG349"/>
  <c r="BE349"/>
  <c r="T349"/>
  <c r="R349"/>
  <c r="P349"/>
  <c r="BI339"/>
  <c r="BH339"/>
  <c r="BG339"/>
  <c r="BE339"/>
  <c r="T339"/>
  <c r="R339"/>
  <c r="P339"/>
  <c r="BI329"/>
  <c r="BH329"/>
  <c r="BG329"/>
  <c r="BE329"/>
  <c r="T329"/>
  <c r="R329"/>
  <c r="P329"/>
  <c r="BI318"/>
  <c r="BH318"/>
  <c r="BG318"/>
  <c r="BE318"/>
  <c r="T318"/>
  <c r="R318"/>
  <c r="P318"/>
  <c r="BI311"/>
  <c r="BH311"/>
  <c r="BG311"/>
  <c r="BE311"/>
  <c r="T311"/>
  <c r="R311"/>
  <c r="P311"/>
  <c r="BI306"/>
  <c r="BH306"/>
  <c r="BG306"/>
  <c r="BE306"/>
  <c r="T306"/>
  <c r="R306"/>
  <c r="P306"/>
  <c r="BI303"/>
  <c r="BH303"/>
  <c r="BG303"/>
  <c r="BE303"/>
  <c r="T303"/>
  <c r="R303"/>
  <c r="P303"/>
  <c r="BI296"/>
  <c r="BH296"/>
  <c r="BG296"/>
  <c r="BE296"/>
  <c r="T296"/>
  <c r="R296"/>
  <c r="P296"/>
  <c r="BI289"/>
  <c r="BH289"/>
  <c r="BG289"/>
  <c r="BE289"/>
  <c r="T289"/>
  <c r="R289"/>
  <c r="P289"/>
  <c r="BI283"/>
  <c r="BH283"/>
  <c r="BG283"/>
  <c r="BE283"/>
  <c r="T283"/>
  <c r="R283"/>
  <c r="P283"/>
  <c r="BI277"/>
  <c r="BH277"/>
  <c r="BG277"/>
  <c r="BE277"/>
  <c r="T277"/>
  <c r="R277"/>
  <c r="P277"/>
  <c r="BI271"/>
  <c r="BH271"/>
  <c r="BG271"/>
  <c r="BE271"/>
  <c r="T271"/>
  <c r="R271"/>
  <c r="P271"/>
  <c r="BI265"/>
  <c r="BH265"/>
  <c r="BG265"/>
  <c r="BE265"/>
  <c r="T265"/>
  <c r="R265"/>
  <c r="P265"/>
  <c r="BI259"/>
  <c r="BH259"/>
  <c r="BG259"/>
  <c r="BE259"/>
  <c r="T259"/>
  <c r="R259"/>
  <c r="P259"/>
  <c r="BI253"/>
  <c r="BH253"/>
  <c r="BG253"/>
  <c r="BE253"/>
  <c r="T253"/>
  <c r="R253"/>
  <c r="P253"/>
  <c r="BI245"/>
  <c r="BH245"/>
  <c r="BG245"/>
  <c r="BE245"/>
  <c r="T245"/>
  <c r="R245"/>
  <c r="P245"/>
  <c r="BI239"/>
  <c r="BH239"/>
  <c r="BG239"/>
  <c r="BE239"/>
  <c r="T239"/>
  <c r="R239"/>
  <c r="P239"/>
  <c r="BI236"/>
  <c r="BH236"/>
  <c r="BG236"/>
  <c r="BE236"/>
  <c r="T236"/>
  <c r="R236"/>
  <c r="P236"/>
  <c r="BI230"/>
  <c r="BH230"/>
  <c r="BG230"/>
  <c r="BE230"/>
  <c r="T230"/>
  <c r="R230"/>
  <c r="P230"/>
  <c r="BI224"/>
  <c r="BH224"/>
  <c r="BG224"/>
  <c r="BE224"/>
  <c r="T224"/>
  <c r="R224"/>
  <c r="P224"/>
  <c r="BI218"/>
  <c r="BH218"/>
  <c r="BG218"/>
  <c r="BE218"/>
  <c r="T218"/>
  <c r="R218"/>
  <c r="P218"/>
  <c r="BI213"/>
  <c r="BH213"/>
  <c r="BG213"/>
  <c r="BE213"/>
  <c r="T213"/>
  <c r="R213"/>
  <c r="P213"/>
  <c r="BI205"/>
  <c r="BH205"/>
  <c r="BG205"/>
  <c r="BE205"/>
  <c r="T205"/>
  <c r="R205"/>
  <c r="P205"/>
  <c r="BI196"/>
  <c r="BH196"/>
  <c r="BG196"/>
  <c r="BE196"/>
  <c r="T196"/>
  <c r="T195"/>
  <c r="R196"/>
  <c r="R195"/>
  <c r="P196"/>
  <c r="P195"/>
  <c r="BI193"/>
  <c r="BH193"/>
  <c r="BG193"/>
  <c r="BE193"/>
  <c r="T193"/>
  <c r="R193"/>
  <c r="P193"/>
  <c r="BI187"/>
  <c r="BH187"/>
  <c r="BG187"/>
  <c r="BE187"/>
  <c r="T187"/>
  <c r="R187"/>
  <c r="P187"/>
  <c r="BI184"/>
  <c r="BH184"/>
  <c r="BG184"/>
  <c r="BE184"/>
  <c r="T184"/>
  <c r="R184"/>
  <c r="P184"/>
  <c r="BI180"/>
  <c r="BH180"/>
  <c r="BG180"/>
  <c r="BE180"/>
  <c r="T180"/>
  <c r="R180"/>
  <c r="P180"/>
  <c r="BI176"/>
  <c r="BH176"/>
  <c r="BG176"/>
  <c r="BE176"/>
  <c r="T176"/>
  <c r="R176"/>
  <c r="P176"/>
  <c r="BI173"/>
  <c r="BH173"/>
  <c r="BG173"/>
  <c r="BE173"/>
  <c r="T173"/>
  <c r="R173"/>
  <c r="P173"/>
  <c r="BI169"/>
  <c r="BH169"/>
  <c r="BG169"/>
  <c r="BE169"/>
  <c r="T169"/>
  <c r="R169"/>
  <c r="P169"/>
  <c r="BI164"/>
  <c r="BH164"/>
  <c r="BG164"/>
  <c r="BE164"/>
  <c r="T164"/>
  <c r="R164"/>
  <c r="P164"/>
  <c r="BI160"/>
  <c r="BH160"/>
  <c r="BG160"/>
  <c r="BE160"/>
  <c r="T160"/>
  <c r="R160"/>
  <c r="P160"/>
  <c r="BI155"/>
  <c r="BH155"/>
  <c r="BG155"/>
  <c r="BE155"/>
  <c r="T155"/>
  <c r="R155"/>
  <c r="P155"/>
  <c r="BI149"/>
  <c r="BH149"/>
  <c r="BG149"/>
  <c r="BE149"/>
  <c r="T149"/>
  <c r="R149"/>
  <c r="P149"/>
  <c r="BI143"/>
  <c r="BH143"/>
  <c r="BG143"/>
  <c r="BE143"/>
  <c r="T143"/>
  <c r="R143"/>
  <c r="P143"/>
  <c r="F134"/>
  <c r="E132"/>
  <c r="F89"/>
  <c r="E87"/>
  <c r="J24"/>
  <c r="E24"/>
  <c r="J137"/>
  <c r="J23"/>
  <c r="J21"/>
  <c r="E21"/>
  <c r="J91"/>
  <c r="J20"/>
  <c r="J18"/>
  <c r="E18"/>
  <c r="F137"/>
  <c r="J17"/>
  <c r="J15"/>
  <c r="E15"/>
  <c r="F91"/>
  <c r="J14"/>
  <c r="J12"/>
  <c r="J89"/>
  <c r="E7"/>
  <c r="E85"/>
  <c i="1" r="L90"/>
  <c r="AM90"/>
  <c r="AM89"/>
  <c r="L89"/>
  <c r="AM87"/>
  <c r="L87"/>
  <c r="L85"/>
  <c r="L84"/>
  <c i="2" r="BK1075"/>
  <c r="BK1033"/>
  <c r="BK951"/>
  <c r="BK877"/>
  <c r="J722"/>
  <c r="BK655"/>
  <c r="BK499"/>
  <c r="BK339"/>
  <c r="J259"/>
  <c r="J224"/>
  <c r="BK173"/>
  <c r="BK1607"/>
  <c r="BK1594"/>
  <c r="BK1579"/>
  <c r="BK1570"/>
  <c r="BK1555"/>
  <c r="J1534"/>
  <c r="J1496"/>
  <c r="J1456"/>
  <c r="BK1390"/>
  <c r="J1336"/>
  <c r="J1314"/>
  <c r="J1302"/>
  <c r="J1270"/>
  <c r="J1232"/>
  <c r="BK1192"/>
  <c r="BK1142"/>
  <c r="J1061"/>
  <c r="J962"/>
  <c r="BK906"/>
  <c r="BK729"/>
  <c r="J696"/>
  <c r="BK637"/>
  <c r="J609"/>
  <c r="J570"/>
  <c r="J520"/>
  <c r="J377"/>
  <c r="BK318"/>
  <c r="BK589"/>
  <c r="J523"/>
  <c r="J502"/>
  <c r="BK443"/>
  <c r="J399"/>
  <c r="J311"/>
  <c r="BK245"/>
  <c r="J176"/>
  <c r="J1567"/>
  <c r="BK1541"/>
  <c r="J1509"/>
  <c r="J1485"/>
  <c r="J1450"/>
  <c r="BK1377"/>
  <c r="J1343"/>
  <c r="J1312"/>
  <c r="BK1275"/>
  <c r="J1196"/>
  <c r="J1115"/>
  <c r="BK962"/>
  <c r="BK832"/>
  <c r="BK722"/>
  <c r="BK603"/>
  <c r="J483"/>
  <c r="BK457"/>
  <c r="J402"/>
  <c r="BK377"/>
  <c r="J303"/>
  <c r="J169"/>
  <c r="J1519"/>
  <c r="BK1426"/>
  <c r="J1361"/>
  <c r="BK1314"/>
  <c r="J1262"/>
  <c r="BK1232"/>
  <c r="BK1176"/>
  <c r="BK1136"/>
  <c r="BK1066"/>
  <c r="J1002"/>
  <c r="J930"/>
  <c r="J863"/>
  <c r="J811"/>
  <c r="BK706"/>
  <c r="BK661"/>
  <c r="BK634"/>
  <c r="J507"/>
  <c r="BK1158"/>
  <c r="BK1092"/>
  <c r="J1023"/>
  <c r="J935"/>
  <c r="BK796"/>
  <c r="J603"/>
  <c r="J486"/>
  <c r="J418"/>
  <c r="J380"/>
  <c r="BK218"/>
  <c r="BK176"/>
  <c r="J143"/>
  <c i="3" r="J396"/>
  <c r="BK369"/>
  <c r="J338"/>
  <c r="J285"/>
  <c r="J226"/>
  <c r="J193"/>
  <c r="BK183"/>
  <c r="J146"/>
  <c r="J437"/>
  <c r="BK417"/>
  <c r="BK377"/>
  <c r="BK344"/>
  <c r="BK295"/>
  <c r="J261"/>
  <c r="BK236"/>
  <c r="BK201"/>
  <c r="J167"/>
  <c r="J448"/>
  <c r="J398"/>
  <c r="J375"/>
  <c r="BK351"/>
  <c r="J303"/>
  <c r="BK234"/>
  <c r="J209"/>
  <c r="BK171"/>
  <c r="BK136"/>
  <c r="BK413"/>
  <c r="J389"/>
  <c r="J371"/>
  <c r="BK313"/>
  <c r="BK285"/>
  <c r="BK263"/>
  <c r="BK223"/>
  <c r="BK153"/>
  <c r="BK439"/>
  <c r="BK415"/>
  <c r="BK367"/>
  <c r="J333"/>
  <c r="BK305"/>
  <c r="J252"/>
  <c r="J223"/>
  <c r="J185"/>
  <c r="J151"/>
  <c r="J331"/>
  <c r="BK298"/>
  <c r="J281"/>
  <c r="BK238"/>
  <c r="J203"/>
  <c r="J161"/>
  <c i="4" r="J842"/>
  <c r="J720"/>
  <c r="J616"/>
  <c r="J595"/>
  <c r="BK484"/>
  <c r="BK442"/>
  <c r="BK402"/>
  <c r="J348"/>
  <c r="BK298"/>
  <c r="J240"/>
  <c r="J183"/>
  <c r="BK877"/>
  <c r="J856"/>
  <c r="J820"/>
  <c r="BK767"/>
  <c r="BK744"/>
  <c r="BK802"/>
  <c r="BK741"/>
  <c r="J808"/>
  <c r="BK708"/>
  <c r="BK599"/>
  <c r="J553"/>
  <c r="BK508"/>
  <c r="J418"/>
  <c r="BK390"/>
  <c r="J354"/>
  <c r="J291"/>
  <c r="J255"/>
  <c r="J199"/>
  <c r="J870"/>
  <c r="BK808"/>
  <c r="J753"/>
  <c r="J678"/>
  <c r="BK616"/>
  <c r="BK547"/>
  <c r="J469"/>
  <c r="BK384"/>
  <c r="J374"/>
  <c r="BK313"/>
  <c r="J228"/>
  <c r="BK183"/>
  <c r="J832"/>
  <c r="BK734"/>
  <c r="BK681"/>
  <c r="J583"/>
  <c r="J496"/>
  <c r="BK411"/>
  <c r="BK360"/>
  <c r="J258"/>
  <c r="J192"/>
  <c r="J154"/>
  <c i="5" r="BK204"/>
  <c r="J160"/>
  <c r="BK199"/>
  <c r="J134"/>
  <c r="J240"/>
  <c r="J149"/>
  <c r="BK242"/>
  <c r="J211"/>
  <c r="BK152"/>
  <c r="BK225"/>
  <c r="J182"/>
  <c r="BK235"/>
  <c r="J194"/>
  <c r="J143"/>
  <c i="6" r="J163"/>
  <c r="J145"/>
  <c r="J157"/>
  <c r="BK125"/>
  <c r="J131"/>
  <c r="J149"/>
  <c r="BK147"/>
  <c r="J125"/>
  <c i="7" r="J138"/>
  <c r="BK133"/>
  <c i="2" r="BK1061"/>
  <c r="BK990"/>
  <c r="BK885"/>
  <c r="BK845"/>
  <c r="BK690"/>
  <c r="BK627"/>
  <c r="J489"/>
  <c r="J296"/>
  <c r="BK230"/>
  <c r="J184"/>
  <c r="J1614"/>
  <c r="BK1600"/>
  <c r="J1583"/>
  <c r="J1573"/>
  <c r="BK1558"/>
  <c r="J1503"/>
  <c r="BK1485"/>
  <c r="J1438"/>
  <c r="BK1347"/>
  <c r="BK1312"/>
  <c r="J1291"/>
  <c r="BK1262"/>
  <c r="BK1213"/>
  <c r="J1158"/>
  <c r="J1130"/>
  <c r="BK1043"/>
  <c r="J990"/>
  <c r="J917"/>
  <c r="J858"/>
  <c r="J709"/>
  <c r="BK658"/>
  <c r="J621"/>
  <c r="J581"/>
  <c r="BK523"/>
  <c r="BK436"/>
  <c r="BK364"/>
  <c r="BK303"/>
  <c r="BK573"/>
  <c r="BK507"/>
  <c r="J436"/>
  <c r="BK402"/>
  <c r="J277"/>
  <c r="BK180"/>
  <c r="J1564"/>
  <c r="BK1549"/>
  <c r="BK1519"/>
  <c r="BK1482"/>
  <c r="BK1422"/>
  <c r="BK1371"/>
  <c r="J1347"/>
  <c r="BK1322"/>
  <c r="BK1251"/>
  <c r="J1186"/>
  <c r="BK1096"/>
  <c r="BK984"/>
  <c r="J850"/>
  <c r="BK806"/>
  <c r="BK609"/>
  <c r="J465"/>
  <c r="J411"/>
  <c r="BK391"/>
  <c r="BK349"/>
  <c r="BK259"/>
  <c r="BK143"/>
  <c r="BK1438"/>
  <c r="J1371"/>
  <c r="J1341"/>
  <c r="J1257"/>
  <c r="J1211"/>
  <c r="J1166"/>
  <c r="BK1103"/>
  <c r="J1028"/>
  <c r="J984"/>
  <c r="BK912"/>
  <c r="J832"/>
  <c r="J763"/>
  <c r="BK678"/>
  <c r="J637"/>
  <c r="BK517"/>
  <c r="BK1189"/>
  <c r="BK1150"/>
  <c r="J1037"/>
  <c r="BK943"/>
  <c r="J827"/>
  <c r="J612"/>
  <c r="BK502"/>
  <c r="BK431"/>
  <c r="BK383"/>
  <c r="BK271"/>
  <c r="BK187"/>
  <c r="BK164"/>
  <c i="3" r="J417"/>
  <c r="BK365"/>
  <c r="J342"/>
  <c r="J328"/>
  <c r="BK268"/>
  <c r="BK215"/>
  <c r="J191"/>
  <c r="J165"/>
  <c r="BK142"/>
  <c r="J444"/>
  <c r="J408"/>
  <c r="J383"/>
  <c r="J349"/>
  <c r="BK311"/>
  <c r="J263"/>
  <c r="J232"/>
  <c r="BK193"/>
  <c r="BK165"/>
  <c r="J136"/>
  <c r="BK408"/>
  <c r="BK379"/>
  <c r="J346"/>
  <c r="J309"/>
  <c r="BK272"/>
  <c r="J215"/>
  <c r="J177"/>
  <c r="BK146"/>
  <c r="J427"/>
  <c r="BK404"/>
  <c r="BK387"/>
  <c r="BK375"/>
  <c r="J356"/>
  <c r="BK281"/>
  <c r="BK261"/>
  <c r="J206"/>
  <c r="BK144"/>
  <c r="BK437"/>
  <c r="J410"/>
  <c r="BK342"/>
  <c r="J313"/>
  <c r="J250"/>
  <c r="J195"/>
  <c r="J153"/>
  <c r="J369"/>
  <c r="J318"/>
  <c r="BK293"/>
  <c r="J259"/>
  <c r="BK206"/>
  <c r="BK181"/>
  <c i="4" r="BK883"/>
  <c r="J776"/>
  <c r="BK659"/>
  <c r="J563"/>
  <c r="J540"/>
  <c r="BK478"/>
  <c r="BK436"/>
  <c r="J393"/>
  <c r="BK367"/>
  <c r="BK296"/>
  <c r="BK255"/>
  <c r="BK199"/>
  <c r="J880"/>
  <c r="J867"/>
  <c r="J846"/>
  <c r="BK790"/>
  <c r="BK764"/>
  <c r="J714"/>
  <c r="BK756"/>
  <c r="BK820"/>
  <c r="J741"/>
  <c r="J629"/>
  <c r="J580"/>
  <c r="BK490"/>
  <c r="J415"/>
  <c r="BK381"/>
  <c r="BK294"/>
  <c r="J270"/>
  <c r="J180"/>
  <c r="J873"/>
  <c r="BK856"/>
  <c r="BK842"/>
  <c r="BK770"/>
  <c r="BK690"/>
  <c r="BK647"/>
  <c r="J568"/>
  <c r="J508"/>
  <c r="J436"/>
  <c r="J390"/>
  <c r="J364"/>
  <c r="J307"/>
  <c r="BK236"/>
  <c r="BK195"/>
  <c r="BK151"/>
  <c r="BK784"/>
  <c r="BK714"/>
  <c r="J592"/>
  <c r="J549"/>
  <c r="BK469"/>
  <c r="J387"/>
  <c r="J336"/>
  <c r="BK249"/>
  <c r="BK166"/>
  <c r="J146"/>
  <c i="5" r="J175"/>
  <c r="BK149"/>
  <c r="BK229"/>
  <c r="BK169"/>
  <c r="BK136"/>
  <c r="BK213"/>
  <c r="J188"/>
  <c r="J235"/>
  <c r="J199"/>
  <c r="J237"/>
  <c r="J216"/>
  <c r="J172"/>
  <c r="J141"/>
  <c i="6" r="J143"/>
  <c r="J161"/>
  <c r="BK131"/>
  <c r="BK165"/>
  <c r="BK155"/>
  <c r="J135"/>
  <c i="7" r="J141"/>
  <c r="J130"/>
  <c r="BK141"/>
  <c i="2" r="J1043"/>
  <c r="J978"/>
  <c r="J912"/>
  <c r="J806"/>
  <c r="J573"/>
  <c r="J358"/>
  <c r="J283"/>
  <c r="J245"/>
  <c r="J205"/>
  <c r="BK1614"/>
  <c r="J1603"/>
  <c r="BK1583"/>
  <c r="J1576"/>
  <c r="BK1564"/>
  <c r="BK1537"/>
  <c r="J1499"/>
  <c r="J1472"/>
  <c r="J1420"/>
  <c r="BK1341"/>
  <c r="J1322"/>
  <c r="BK1308"/>
  <c r="BK1280"/>
  <c r="J1218"/>
  <c r="BK1186"/>
  <c r="BK1115"/>
  <c r="BK1023"/>
  <c r="BK946"/>
  <c r="BK898"/>
  <c r="BK763"/>
  <c r="J706"/>
  <c r="BK647"/>
  <c r="J634"/>
  <c r="J564"/>
  <c r="BK529"/>
  <c r="J457"/>
  <c r="BK352"/>
  <c r="J236"/>
  <c r="BK581"/>
  <c r="J513"/>
  <c r="J448"/>
  <c r="BK405"/>
  <c r="BK283"/>
  <c r="J196"/>
  <c r="J149"/>
  <c r="J1561"/>
  <c r="BK1534"/>
  <c r="BK1496"/>
  <c r="BK1472"/>
  <c r="J1390"/>
  <c r="BK1353"/>
  <c r="BK1336"/>
  <c r="J1280"/>
  <c r="J1240"/>
  <c r="BK1166"/>
  <c r="BK1028"/>
  <c r="BK930"/>
  <c r="J699"/>
  <c r="BK542"/>
  <c r="BK448"/>
  <c r="BK399"/>
  <c r="J383"/>
  <c r="BK289"/>
  <c r="BK224"/>
  <c r="J1379"/>
  <c r="BK1363"/>
  <c r="J1353"/>
  <c r="BK1246"/>
  <c r="J1205"/>
  <c r="BK1164"/>
  <c r="BK1125"/>
  <c r="J1049"/>
  <c r="BK957"/>
  <c r="J898"/>
  <c r="BK850"/>
  <c r="J729"/>
  <c r="J686"/>
  <c r="J641"/>
  <c r="J616"/>
  <c r="BK1211"/>
  <c r="BK1108"/>
  <c r="J1075"/>
  <c r="J957"/>
  <c r="J845"/>
  <c r="J655"/>
  <c r="BK520"/>
  <c r="BK479"/>
  <c r="J408"/>
  <c r="BK306"/>
  <c r="BK193"/>
  <c r="BK169"/>
  <c i="3" r="J404"/>
  <c r="BK373"/>
  <c r="J340"/>
  <c r="J307"/>
  <c r="BK270"/>
  <c r="BK228"/>
  <c r="J197"/>
  <c r="BK155"/>
  <c r="BK451"/>
  <c r="J433"/>
  <c r="BK402"/>
  <c r="J358"/>
  <c r="BK333"/>
  <c r="J278"/>
  <c r="BK259"/>
  <c r="BK243"/>
  <c r="J211"/>
  <c r="BK177"/>
  <c r="J144"/>
  <c r="BK427"/>
  <c r="J387"/>
  <c r="BK358"/>
  <c r="J316"/>
  <c r="BK250"/>
  <c r="J213"/>
  <c r="J183"/>
  <c r="J140"/>
  <c r="J425"/>
  <c r="BK396"/>
  <c r="J379"/>
  <c r="BK323"/>
  <c r="J287"/>
  <c r="J272"/>
  <c r="BK232"/>
  <c r="J179"/>
  <c r="BK444"/>
  <c r="BK425"/>
  <c r="J373"/>
  <c r="BK340"/>
  <c r="BK309"/>
  <c r="BK255"/>
  <c r="J228"/>
  <c r="BK211"/>
  <c r="J159"/>
  <c r="J353"/>
  <c r="J300"/>
  <c r="J265"/>
  <c r="BK217"/>
  <c r="BK191"/>
  <c r="J155"/>
  <c i="4" r="BK826"/>
  <c r="BK702"/>
  <c r="J599"/>
  <c r="BK553"/>
  <c r="J502"/>
  <c r="BK430"/>
  <c r="BK378"/>
  <c r="BK326"/>
  <c r="J313"/>
  <c r="J284"/>
  <c r="BK188"/>
  <c r="J883"/>
  <c r="BK864"/>
  <c r="J840"/>
  <c r="BK780"/>
  <c r="BK731"/>
  <c r="BK776"/>
  <c r="BK753"/>
  <c r="BK773"/>
  <c r="J734"/>
  <c r="BK595"/>
  <c r="BK540"/>
  <c r="J442"/>
  <c r="J411"/>
  <c r="J384"/>
  <c r="BK322"/>
  <c r="J264"/>
  <c r="BK203"/>
  <c r="BK867"/>
  <c r="BK846"/>
  <c r="J780"/>
  <c r="J696"/>
  <c r="BK652"/>
  <c r="BK592"/>
  <c r="J490"/>
  <c r="BK409"/>
  <c r="BK371"/>
  <c r="BK330"/>
  <c r="J296"/>
  <c r="BK219"/>
  <c r="J188"/>
  <c r="BK146"/>
  <c r="J756"/>
  <c r="J659"/>
  <c r="BK580"/>
  <c r="J514"/>
  <c r="J402"/>
  <c r="J342"/>
  <c r="BK264"/>
  <c r="J195"/>
  <c i="5" r="J213"/>
  <c r="BK166"/>
  <c r="BK244"/>
  <c r="J179"/>
  <c r="J225"/>
  <c r="BK146"/>
  <c r="BK219"/>
  <c r="BK185"/>
  <c r="BK211"/>
  <c r="BK143"/>
  <c r="BK222"/>
  <c r="BK154"/>
  <c r="J131"/>
  <c i="6" r="J155"/>
  <c r="J133"/>
  <c r="BK139"/>
  <c r="J153"/>
  <c r="BK157"/>
  <c r="BK153"/>
  <c r="J139"/>
  <c i="7" r="BK155"/>
  <c r="BK149"/>
  <c r="BK128"/>
  <c r="J133"/>
  <c i="2" r="BK1113"/>
  <c r="BK1037"/>
  <c r="BK920"/>
  <c r="BK863"/>
  <c r="J678"/>
  <c r="J495"/>
  <c r="J306"/>
  <c r="J239"/>
  <c r="BK196"/>
  <c r="J1607"/>
  <c r="BK1588"/>
  <c r="BK1576"/>
  <c r="BK1567"/>
  <c r="J1549"/>
  <c r="J1528"/>
  <c r="BK1493"/>
  <c r="J1459"/>
  <c r="J1422"/>
  <c r="J1339"/>
  <c r="J1320"/>
  <c r="J1308"/>
  <c r="J1275"/>
  <c r="J1229"/>
  <c r="BK1173"/>
  <c r="J1125"/>
  <c r="J1066"/>
  <c r="BK978"/>
  <c r="J943"/>
  <c r="J877"/>
  <c r="BK718"/>
  <c r="J649"/>
  <c r="BK630"/>
  <c r="J589"/>
  <c r="BK532"/>
  <c r="BK465"/>
  <c r="BK369"/>
  <c r="J271"/>
  <c r="J597"/>
  <c r="J517"/>
  <c r="BK474"/>
  <c r="BK425"/>
  <c r="BK358"/>
  <c r="J253"/>
  <c r="BK160"/>
  <c r="J1552"/>
  <c r="J1531"/>
  <c r="BK1503"/>
  <c r="BK1459"/>
  <c r="J1392"/>
  <c r="BK1361"/>
  <c r="BK1339"/>
  <c r="J1310"/>
  <c r="BK1235"/>
  <c r="J1142"/>
  <c r="BK1049"/>
  <c r="J946"/>
  <c r="BK816"/>
  <c r="BK709"/>
  <c r="BK606"/>
  <c r="J479"/>
  <c r="BK408"/>
  <c r="BK380"/>
  <c r="BK311"/>
  <c r="J218"/>
  <c r="J1522"/>
  <c r="BK1392"/>
  <c r="BK1369"/>
  <c r="BK1330"/>
  <c r="BK1286"/>
  <c r="J1235"/>
  <c r="J1192"/>
  <c r="BK1147"/>
  <c r="J1092"/>
  <c r="J996"/>
  <c r="BK873"/>
  <c r="J816"/>
  <c r="BK699"/>
  <c r="J652"/>
  <c r="J630"/>
  <c r="BK155"/>
  <c r="J1176"/>
  <c r="J1147"/>
  <c r="BK1055"/>
  <c r="BK925"/>
  <c r="J658"/>
  <c r="J542"/>
  <c r="BK495"/>
  <c r="J425"/>
  <c r="BK388"/>
  <c r="J289"/>
  <c r="J187"/>
  <c r="BK149"/>
  <c i="3" r="J415"/>
  <c r="BK383"/>
  <c r="J336"/>
  <c r="BK303"/>
  <c r="BK257"/>
  <c r="J201"/>
  <c r="BK187"/>
  <c r="J149"/>
  <c r="J446"/>
  <c r="J429"/>
  <c r="BK398"/>
  <c r="J361"/>
  <c r="BK338"/>
  <c r="J293"/>
  <c r="J255"/>
  <c r="BK221"/>
  <c r="J187"/>
  <c r="BK151"/>
  <c r="BK446"/>
  <c r="BK406"/>
  <c r="J365"/>
  <c r="BK326"/>
  <c r="J276"/>
  <c r="J217"/>
  <c r="BK185"/>
  <c r="J163"/>
  <c r="BK429"/>
  <c r="BK410"/>
  <c r="BK389"/>
  <c r="J377"/>
  <c r="J320"/>
  <c r="BK278"/>
  <c r="BK240"/>
  <c r="BK167"/>
  <c r="BK448"/>
  <c r="BK435"/>
  <c r="J400"/>
  <c r="J344"/>
  <c r="BK290"/>
  <c r="J240"/>
  <c r="J221"/>
  <c r="BK163"/>
  <c r="BK363"/>
  <c r="BK316"/>
  <c r="J270"/>
  <c r="BK213"/>
  <c r="J169"/>
  <c i="4" r="BK796"/>
  <c r="J647"/>
  <c r="J573"/>
  <c r="J528"/>
  <c r="J456"/>
  <c r="J409"/>
  <c r="J330"/>
  <c r="J318"/>
  <c r="BK291"/>
  <c r="J219"/>
  <c r="BK160"/>
  <c r="BK870"/>
  <c r="J802"/>
  <c r="J759"/>
  <c r="J681"/>
  <c r="J773"/>
  <c r="BK832"/>
  <c r="J750"/>
  <c r="BK644"/>
  <c r="BK589"/>
  <c r="J520"/>
  <c r="J424"/>
  <c r="BK393"/>
  <c r="J360"/>
  <c r="BK307"/>
  <c r="BK258"/>
  <c r="BK211"/>
  <c r="J877"/>
  <c r="BK852"/>
  <c r="J784"/>
  <c r="J708"/>
  <c r="BK669"/>
  <c r="J644"/>
  <c r="BK534"/>
  <c r="BK456"/>
  <c r="BK397"/>
  <c r="BK342"/>
  <c r="BK304"/>
  <c r="BK284"/>
  <c r="J203"/>
  <c r="J160"/>
  <c r="BK814"/>
  <c r="BK720"/>
  <c r="BK664"/>
  <c r="BK573"/>
  <c r="BK520"/>
  <c r="BK418"/>
  <c r="J367"/>
  <c r="J326"/>
  <c r="BK240"/>
  <c r="BK180"/>
  <c r="J151"/>
  <c i="5" r="J185"/>
  <c r="J154"/>
  <c r="BK240"/>
  <c r="BK156"/>
  <c r="J244"/>
  <c r="BK175"/>
  <c r="BK134"/>
  <c r="BK131"/>
  <c r="J208"/>
  <c r="J156"/>
  <c r="J229"/>
  <c r="BK179"/>
  <c r="J146"/>
  <c i="6" r="BK161"/>
  <c r="BK137"/>
  <c r="J147"/>
  <c r="BK121"/>
  <c r="J127"/>
  <c r="BK141"/>
  <c r="J151"/>
  <c r="J129"/>
  <c i="7" r="J146"/>
  <c r="J155"/>
  <c r="BK146"/>
  <c r="BK126"/>
  <c i="2" r="BK1086"/>
  <c r="BK1008"/>
  <c r="J925"/>
  <c r="BK868"/>
  <c r="BK715"/>
  <c r="BK564"/>
  <c r="BK486"/>
  <c r="J265"/>
  <c r="J213"/>
  <c r="J1618"/>
  <c r="J1600"/>
  <c r="J1588"/>
  <c r="BK1573"/>
  <c r="J1570"/>
  <c r="BK1552"/>
  <c r="BK1531"/>
  <c r="J1482"/>
  <c r="J1426"/>
  <c r="BK1343"/>
  <c r="BK1328"/>
  <c r="BK1297"/>
  <c r="J1251"/>
  <c r="J1202"/>
  <c r="J1150"/>
  <c r="J1081"/>
  <c r="BK1010"/>
  <c r="J951"/>
  <c r="J868"/>
  <c r="J715"/>
  <c r="BK686"/>
  <c r="BK644"/>
  <c r="BK616"/>
  <c r="J552"/>
  <c r="BK489"/>
  <c r="BK418"/>
  <c r="J329"/>
  <c r="J155"/>
  <c r="J532"/>
  <c r="BK483"/>
  <c r="J431"/>
  <c r="J369"/>
  <c r="BK265"/>
  <c r="J193"/>
  <c r="BK1618"/>
  <c r="J1555"/>
  <c r="BK1528"/>
  <c r="J1493"/>
  <c r="BK1456"/>
  <c r="BK1379"/>
  <c r="J1363"/>
  <c r="J1328"/>
  <c r="BK1302"/>
  <c r="J1246"/>
  <c r="J1189"/>
  <c r="BK1130"/>
  <c r="BK996"/>
  <c r="J840"/>
  <c r="J661"/>
  <c r="BK570"/>
  <c r="J471"/>
  <c r="J443"/>
  <c r="J388"/>
  <c r="BK329"/>
  <c r="J230"/>
  <c i="1" r="AS94"/>
  <c i="2" r="J1297"/>
  <c r="BK1240"/>
  <c r="BK1202"/>
  <c r="J1164"/>
  <c r="J1113"/>
  <c r="J1033"/>
  <c r="BK935"/>
  <c r="J885"/>
  <c r="BK827"/>
  <c r="J718"/>
  <c r="BK696"/>
  <c r="BK649"/>
  <c r="BK612"/>
  <c r="BK1196"/>
  <c r="J1156"/>
  <c r="J1086"/>
  <c r="J1010"/>
  <c r="J873"/>
  <c r="J644"/>
  <c r="BK513"/>
  <c r="J463"/>
  <c r="J391"/>
  <c r="J318"/>
  <c r="BK205"/>
  <c r="J180"/>
  <c i="3" r="J421"/>
  <c r="BK393"/>
  <c r="J351"/>
  <c r="J311"/>
  <c r="J247"/>
  <c r="J199"/>
  <c r="BK169"/>
  <c r="J138"/>
  <c r="J441"/>
  <c r="J423"/>
  <c r="J406"/>
  <c r="BK371"/>
  <c r="BK346"/>
  <c r="BK318"/>
  <c r="J268"/>
  <c r="BK247"/>
  <c r="BK226"/>
  <c r="J189"/>
  <c r="BK159"/>
  <c r="J453"/>
  <c r="BK419"/>
  <c r="J385"/>
  <c r="BK336"/>
  <c r="J295"/>
  <c r="BK230"/>
  <c r="BK197"/>
  <c r="BK149"/>
  <c r="J435"/>
  <c r="BK400"/>
  <c r="J381"/>
  <c r="BK361"/>
  <c r="J290"/>
  <c r="J243"/>
  <c r="BK195"/>
  <c r="J451"/>
  <c r="J419"/>
  <c r="J363"/>
  <c r="BK320"/>
  <c r="BK283"/>
  <c r="J236"/>
  <c r="J219"/>
  <c r="J174"/>
  <c r="BK381"/>
  <c r="J326"/>
  <c r="J283"/>
  <c r="J257"/>
  <c r="J171"/>
  <c i="4" r="BK880"/>
  <c r="BK726"/>
  <c r="BK629"/>
  <c r="BK514"/>
  <c r="BK462"/>
  <c r="J381"/>
  <c r="J322"/>
  <c r="J294"/>
  <c r="J236"/>
  <c r="BK173"/>
  <c r="J859"/>
  <c r="J838"/>
  <c r="J770"/>
  <c r="BK737"/>
  <c r="J796"/>
  <c r="J737"/>
  <c r="J744"/>
  <c r="BK699"/>
  <c r="BK558"/>
  <c r="BK528"/>
  <c r="J484"/>
  <c r="J397"/>
  <c r="BK348"/>
  <c r="J289"/>
  <c r="J249"/>
  <c r="J166"/>
  <c r="J864"/>
  <c r="BK838"/>
  <c r="J731"/>
  <c r="J664"/>
  <c r="J637"/>
  <c r="BK563"/>
  <c r="BK502"/>
  <c r="J430"/>
  <c r="BK354"/>
  <c r="J298"/>
  <c r="J277"/>
  <c r="BK206"/>
  <c r="BK154"/>
  <c r="J790"/>
  <c r="J702"/>
  <c r="BK637"/>
  <c r="BK568"/>
  <c r="J478"/>
  <c r="J371"/>
  <c r="BK310"/>
  <c r="J206"/>
  <c i="5" r="J233"/>
  <c r="BK182"/>
  <c r="BK139"/>
  <c r="J222"/>
  <c r="J152"/>
  <c r="J242"/>
  <c r="BK163"/>
  <c r="J126"/>
  <c r="BK208"/>
  <c r="BK237"/>
  <c r="BK172"/>
  <c r="J231"/>
  <c r="J204"/>
  <c r="J166"/>
  <c i="6" r="BK151"/>
  <c r="J121"/>
  <c r="J137"/>
  <c r="BK135"/>
  <c r="J159"/>
  <c r="BK127"/>
  <c r="BK145"/>
  <c i="7" r="BK138"/>
  <c r="J126"/>
  <c r="J149"/>
  <c r="BK135"/>
  <c i="2" r="J1055"/>
  <c r="BK1016"/>
  <c r="J906"/>
  <c r="J821"/>
  <c r="J666"/>
  <c r="J558"/>
  <c r="J352"/>
  <c r="BK277"/>
  <c r="BK236"/>
  <c r="J160"/>
  <c r="BK1603"/>
  <c r="J1594"/>
  <c r="J1579"/>
  <c r="BK1561"/>
  <c r="J1541"/>
  <c r="BK1509"/>
  <c r="BK1469"/>
  <c r="J1355"/>
  <c r="J1330"/>
  <c r="BK1310"/>
  <c r="J1286"/>
  <c r="BK1257"/>
  <c r="BK1205"/>
  <c r="BK1156"/>
  <c r="J1103"/>
  <c r="J1016"/>
  <c r="BK954"/>
  <c r="BK821"/>
  <c r="BK666"/>
  <c r="BK641"/>
  <c r="J606"/>
  <c r="BK558"/>
  <c r="J474"/>
  <c r="BK415"/>
  <c r="BK296"/>
  <c r="J1537"/>
  <c r="J529"/>
  <c r="BK471"/>
  <c r="J415"/>
  <c r="J339"/>
  <c r="BK213"/>
  <c r="J173"/>
  <c r="J1558"/>
  <c r="BK1522"/>
  <c r="BK1499"/>
  <c r="J1469"/>
  <c r="BK1420"/>
  <c r="J1369"/>
  <c r="BK1320"/>
  <c r="BK1270"/>
  <c r="J1213"/>
  <c r="J1136"/>
  <c r="BK1002"/>
  <c r="BK917"/>
  <c r="BK811"/>
  <c r="BK652"/>
  <c r="BK552"/>
  <c r="BK463"/>
  <c r="J405"/>
  <c r="J364"/>
  <c r="BK253"/>
  <c r="J164"/>
  <c r="BK1450"/>
  <c r="J1377"/>
  <c r="BK1355"/>
  <c r="BK1291"/>
  <c r="BK1229"/>
  <c r="J1173"/>
  <c r="J1108"/>
  <c r="J1008"/>
  <c r="J920"/>
  <c r="BK858"/>
  <c r="J796"/>
  <c r="J690"/>
  <c r="J647"/>
  <c r="J627"/>
  <c r="BK1218"/>
  <c r="J1096"/>
  <c r="BK1081"/>
  <c r="J954"/>
  <c r="BK840"/>
  <c r="BK621"/>
  <c r="BK597"/>
  <c r="J499"/>
  <c r="BK411"/>
  <c r="J349"/>
  <c r="BK239"/>
  <c r="BK184"/>
  <c i="3" r="BK423"/>
  <c r="BK391"/>
  <c r="BK349"/>
  <c r="BK331"/>
  <c r="J274"/>
  <c r="J238"/>
  <c r="BK189"/>
  <c r="BK161"/>
  <c r="BK453"/>
  <c r="J413"/>
  <c r="J393"/>
  <c r="BK353"/>
  <c r="J323"/>
  <c r="BK287"/>
  <c r="BK252"/>
  <c r="BK219"/>
  <c r="BK179"/>
  <c r="BK157"/>
  <c r="J439"/>
  <c r="J391"/>
  <c r="J367"/>
  <c r="BK328"/>
  <c r="J298"/>
  <c r="BK265"/>
  <c r="BK203"/>
  <c r="BK174"/>
  <c r="BK138"/>
  <c r="BK421"/>
  <c r="J402"/>
  <c r="BK385"/>
  <c r="J305"/>
  <c r="BK274"/>
  <c r="BK209"/>
  <c r="BK140"/>
  <c r="BK441"/>
  <c r="BK433"/>
  <c r="BK356"/>
  <c r="BK300"/>
  <c r="J230"/>
  <c r="J181"/>
  <c r="J142"/>
  <c r="BK307"/>
  <c r="BK276"/>
  <c r="J234"/>
  <c r="BK199"/>
  <c r="J157"/>
  <c i="4" r="BK840"/>
  <c r="BK696"/>
  <c r="BK602"/>
  <c r="J558"/>
  <c r="BK496"/>
  <c r="J448"/>
  <c r="J407"/>
  <c r="BK374"/>
  <c r="J310"/>
  <c r="BK270"/>
  <c r="J211"/>
  <c r="BK873"/>
  <c r="J852"/>
  <c r="J826"/>
  <c r="BK750"/>
  <c r="BK678"/>
  <c r="J767"/>
  <c r="J669"/>
  <c r="BK759"/>
  <c r="J690"/>
  <c r="BK583"/>
  <c r="J534"/>
  <c r="BK448"/>
  <c r="BK407"/>
  <c r="BK387"/>
  <c r="BK336"/>
  <c r="BK277"/>
  <c r="BK228"/>
  <c r="BK140"/>
  <c r="BK859"/>
  <c r="J814"/>
  <c r="J726"/>
  <c r="J652"/>
  <c r="J602"/>
  <c r="BK549"/>
  <c r="J462"/>
  <c r="BK415"/>
  <c r="J378"/>
  <c r="BK318"/>
  <c r="BK289"/>
  <c r="J225"/>
  <c r="BK192"/>
  <c r="J140"/>
  <c r="J764"/>
  <c r="J699"/>
  <c r="J589"/>
  <c r="J547"/>
  <c r="BK424"/>
  <c r="BK364"/>
  <c r="J304"/>
  <c r="BK225"/>
  <c r="J173"/>
  <c i="5" r="BK231"/>
  <c r="J169"/>
  <c r="BK141"/>
  <c r="BK188"/>
  <c r="BK126"/>
  <c r="BK194"/>
  <c r="J139"/>
  <c r="BK233"/>
  <c r="BK160"/>
  <c r="BK216"/>
  <c r="J136"/>
  <c r="J219"/>
  <c r="J163"/>
  <c i="6" r="J165"/>
  <c r="BK149"/>
  <c r="BK129"/>
  <c r="BK143"/>
  <c r="BK159"/>
  <c r="BK163"/>
  <c r="BK133"/>
  <c r="J141"/>
  <c i="7" r="J135"/>
  <c r="J128"/>
  <c r="BK130"/>
  <c i="2" l="1" r="R142"/>
  <c r="P204"/>
  <c r="P264"/>
  <c r="R317"/>
  <c r="BK620"/>
  <c r="J620"/>
  <c r="J104"/>
  <c r="BK657"/>
  <c r="J657"/>
  <c r="J105"/>
  <c r="P665"/>
  <c r="T689"/>
  <c r="T721"/>
  <c r="R1036"/>
  <c r="BK1195"/>
  <c r="J1195"/>
  <c r="J113"/>
  <c r="T1346"/>
  <c r="P1502"/>
  <c r="R1540"/>
  <c i="3" r="T148"/>
  <c r="P176"/>
  <c r="P246"/>
  <c r="T289"/>
  <c r="R360"/>
  <c r="BK412"/>
  <c r="J412"/>
  <c r="J109"/>
  <c r="R432"/>
  <c r="T450"/>
  <c i="4" r="P139"/>
  <c r="R283"/>
  <c r="T329"/>
  <c r="R363"/>
  <c r="T414"/>
  <c r="P740"/>
  <c r="BK783"/>
  <c r="J783"/>
  <c r="J112"/>
  <c r="P845"/>
  <c r="T855"/>
  <c r="P876"/>
  <c i="5" r="BK138"/>
  <c r="J138"/>
  <c r="J99"/>
  <c r="BK178"/>
  <c r="J178"/>
  <c r="J101"/>
  <c r="BK228"/>
  <c r="J228"/>
  <c r="J103"/>
  <c i="2" r="T204"/>
  <c r="T264"/>
  <c r="R473"/>
  <c r="BK721"/>
  <c r="J721"/>
  <c r="J109"/>
  <c r="R721"/>
  <c r="BK1095"/>
  <c r="J1095"/>
  <c r="J112"/>
  <c r="T1095"/>
  <c r="P1346"/>
  <c r="BK1425"/>
  <c r="J1425"/>
  <c r="J115"/>
  <c r="BK1540"/>
  <c r="J1540"/>
  <c r="J117"/>
  <c r="R1582"/>
  <c i="3" r="R135"/>
  <c r="BK176"/>
  <c r="J176"/>
  <c r="J101"/>
  <c r="BK246"/>
  <c r="J246"/>
  <c r="J103"/>
  <c r="R289"/>
  <c r="T360"/>
  <c r="P412"/>
  <c r="P432"/>
  <c r="T443"/>
  <c i="4" r="R139"/>
  <c r="R138"/>
  <c r="R248"/>
  <c r="R329"/>
  <c r="P363"/>
  <c r="R414"/>
  <c r="BK740"/>
  <c r="J740"/>
  <c r="J110"/>
  <c r="R740"/>
  <c r="T845"/>
  <c r="P863"/>
  <c r="P862"/>
  <c r="R876"/>
  <c i="5" r="P125"/>
  <c r="T125"/>
  <c r="P165"/>
  <c r="T178"/>
  <c r="T228"/>
  <c i="6" r="T120"/>
  <c r="T119"/>
  <c r="T118"/>
  <c i="2" r="BK204"/>
  <c r="J204"/>
  <c r="J100"/>
  <c r="BK264"/>
  <c r="J264"/>
  <c r="J101"/>
  <c r="T317"/>
  <c r="R620"/>
  <c r="P657"/>
  <c r="BK665"/>
  <c r="J665"/>
  <c r="J107"/>
  <c r="R689"/>
  <c r="R876"/>
  <c r="BK1036"/>
  <c r="J1036"/>
  <c r="J111"/>
  <c r="T1195"/>
  <c r="P1425"/>
  <c r="R1502"/>
  <c r="BK1582"/>
  <c r="J1582"/>
  <c r="J118"/>
  <c i="3" r="BK148"/>
  <c r="J148"/>
  <c r="J99"/>
  <c r="P205"/>
  <c r="R205"/>
  <c r="P289"/>
  <c r="T322"/>
  <c r="P355"/>
  <c r="T355"/>
  <c r="P395"/>
  <c r="T412"/>
  <c r="BK443"/>
  <c r="J443"/>
  <c r="J112"/>
  <c r="R450"/>
  <c i="4" r="BK248"/>
  <c r="J248"/>
  <c r="J100"/>
  <c r="T283"/>
  <c r="P414"/>
  <c r="R598"/>
  <c r="T740"/>
  <c r="BK845"/>
  <c r="J845"/>
  <c r="J113"/>
  <c r="R855"/>
  <c r="BK876"/>
  <c r="J876"/>
  <c r="J117"/>
  <c i="5" r="T138"/>
  <c r="P178"/>
  <c r="T207"/>
  <c i="2" r="T142"/>
  <c r="R204"/>
  <c r="R264"/>
  <c r="T473"/>
  <c r="P721"/>
  <c r="BK876"/>
  <c r="J876"/>
  <c r="J110"/>
  <c r="P1036"/>
  <c r="P1195"/>
  <c r="R1346"/>
  <c r="BK1502"/>
  <c r="J1502"/>
  <c r="J116"/>
  <c r="P1540"/>
  <c r="P1582"/>
  <c i="3" r="BK135"/>
  <c r="J135"/>
  <c r="J98"/>
  <c r="P148"/>
  <c r="R176"/>
  <c r="T205"/>
  <c r="BK289"/>
  <c r="J289"/>
  <c r="J104"/>
  <c r="R322"/>
  <c r="BK355"/>
  <c r="J355"/>
  <c r="J106"/>
  <c r="R355"/>
  <c r="BK395"/>
  <c r="J395"/>
  <c r="J108"/>
  <c r="R412"/>
  <c r="P443"/>
  <c r="P450"/>
  <c i="4" r="T139"/>
  <c r="P283"/>
  <c r="BK329"/>
  <c r="J329"/>
  <c r="J103"/>
  <c r="BK363"/>
  <c r="J363"/>
  <c r="J104"/>
  <c r="BK401"/>
  <c r="J401"/>
  <c r="J107"/>
  <c r="T401"/>
  <c r="BK598"/>
  <c r="J598"/>
  <c r="J109"/>
  <c r="T783"/>
  <c r="BK855"/>
  <c r="J855"/>
  <c r="J114"/>
  <c r="R863"/>
  <c r="R862"/>
  <c i="5" r="R125"/>
  <c r="BK165"/>
  <c r="J165"/>
  <c r="J100"/>
  <c r="R178"/>
  <c r="R207"/>
  <c i="6" r="BK120"/>
  <c r="J120"/>
  <c r="J98"/>
  <c i="7" r="R132"/>
  <c r="R125"/>
  <c r="R123"/>
  <c r="T145"/>
  <c i="2" r="BK142"/>
  <c r="J142"/>
  <c r="J98"/>
  <c r="P317"/>
  <c r="BK473"/>
  <c r="J473"/>
  <c r="J103"/>
  <c r="P620"/>
  <c r="R657"/>
  <c r="R665"/>
  <c r="BK689"/>
  <c r="J689"/>
  <c r="J108"/>
  <c r="T876"/>
  <c r="P1095"/>
  <c r="R1095"/>
  <c r="BK1346"/>
  <c r="J1346"/>
  <c r="J114"/>
  <c r="T1425"/>
  <c r="T1540"/>
  <c i="3" r="R148"/>
  <c r="BK205"/>
  <c r="J205"/>
  <c r="J102"/>
  <c r="R246"/>
  <c r="BK322"/>
  <c r="J322"/>
  <c r="J105"/>
  <c r="P360"/>
  <c r="R395"/>
  <c r="BK432"/>
  <c r="J432"/>
  <c r="J111"/>
  <c r="R443"/>
  <c i="4" r="T248"/>
  <c r="BK414"/>
  <c r="J414"/>
  <c r="J108"/>
  <c r="P598"/>
  <c r="R783"/>
  <c r="P855"/>
  <c r="T863"/>
  <c r="T862"/>
  <c i="5" r="BK125"/>
  <c r="J125"/>
  <c r="J98"/>
  <c r="R138"/>
  <c r="T165"/>
  <c r="P207"/>
  <c r="R228"/>
  <c i="6" r="R120"/>
  <c r="R119"/>
  <c r="R118"/>
  <c i="7" r="P132"/>
  <c r="P125"/>
  <c r="P123"/>
  <c i="1" r="AU100"/>
  <c i="7" r="R145"/>
  <c i="2" r="P142"/>
  <c r="BK317"/>
  <c r="J317"/>
  <c r="J102"/>
  <c r="P473"/>
  <c r="T620"/>
  <c r="T657"/>
  <c r="T665"/>
  <c r="P689"/>
  <c r="P876"/>
  <c r="T1036"/>
  <c r="R1195"/>
  <c r="R1425"/>
  <c r="T1502"/>
  <c r="T1582"/>
  <c i="3" r="P135"/>
  <c r="T135"/>
  <c r="T176"/>
  <c r="T246"/>
  <c r="P322"/>
  <c r="BK360"/>
  <c r="J360"/>
  <c r="J107"/>
  <c r="T395"/>
  <c r="T432"/>
  <c r="BK450"/>
  <c r="J450"/>
  <c r="J113"/>
  <c i="4" r="BK139"/>
  <c r="J139"/>
  <c r="J98"/>
  <c r="P248"/>
  <c r="BK283"/>
  <c r="J283"/>
  <c r="J102"/>
  <c r="P329"/>
  <c r="T363"/>
  <c r="P401"/>
  <c r="R401"/>
  <c r="T598"/>
  <c r="P783"/>
  <c r="R845"/>
  <c r="BK863"/>
  <c r="BK862"/>
  <c r="J862"/>
  <c r="J115"/>
  <c r="T876"/>
  <c i="5" r="P138"/>
  <c r="R165"/>
  <c r="BK207"/>
  <c r="J207"/>
  <c r="J102"/>
  <c r="P228"/>
  <c i="6" r="P120"/>
  <c r="P119"/>
  <c r="P118"/>
  <c i="1" r="AU99"/>
  <c i="7" r="BK132"/>
  <c r="J132"/>
  <c r="J99"/>
  <c r="T132"/>
  <c r="T125"/>
  <c r="T123"/>
  <c r="BK145"/>
  <c r="J145"/>
  <c r="J102"/>
  <c r="P145"/>
  <c i="2" r="BK1606"/>
  <c r="J1606"/>
  <c r="J119"/>
  <c r="BK1617"/>
  <c r="J1617"/>
  <c r="J120"/>
  <c i="4" r="BK239"/>
  <c r="J239"/>
  <c r="J99"/>
  <c i="2" r="BK195"/>
  <c r="J195"/>
  <c r="J99"/>
  <c i="3" r="BK173"/>
  <c r="J173"/>
  <c r="J100"/>
  <c i="4" r="BK276"/>
  <c r="J276"/>
  <c r="J101"/>
  <c r="BK779"/>
  <c r="J779"/>
  <c r="J111"/>
  <c r="BK396"/>
  <c r="J396"/>
  <c r="J105"/>
  <c i="7" r="BK137"/>
  <c r="J137"/>
  <c r="J100"/>
  <c r="BK140"/>
  <c r="J140"/>
  <c r="J101"/>
  <c r="BK154"/>
  <c r="J154"/>
  <c r="J103"/>
  <c r="F92"/>
  <c r="J117"/>
  <c r="BF128"/>
  <c r="BF130"/>
  <c r="BF141"/>
  <c r="BF149"/>
  <c r="E85"/>
  <c r="F91"/>
  <c r="BF126"/>
  <c r="BF155"/>
  <c i="6" r="BK119"/>
  <c r="J119"/>
  <c r="J97"/>
  <c i="7" r="J91"/>
  <c r="J120"/>
  <c r="BF135"/>
  <c r="BF138"/>
  <c r="BF146"/>
  <c r="BF133"/>
  <c i="6" r="J91"/>
  <c r="BF121"/>
  <c r="BF127"/>
  <c r="BF143"/>
  <c r="BF149"/>
  <c i="5" r="BK124"/>
  <c r="BK123"/>
  <c r="J123"/>
  <c r="J96"/>
  <c i="6" r="E85"/>
  <c r="J92"/>
  <c r="F114"/>
  <c r="BF125"/>
  <c r="BF131"/>
  <c r="BF139"/>
  <c r="BF155"/>
  <c r="BF157"/>
  <c r="BF161"/>
  <c r="J89"/>
  <c r="BF129"/>
  <c r="BF133"/>
  <c r="BF151"/>
  <c r="BF163"/>
  <c r="F92"/>
  <c r="BF137"/>
  <c r="BF145"/>
  <c r="BF135"/>
  <c r="BF141"/>
  <c r="BF147"/>
  <c r="BF153"/>
  <c r="BF159"/>
  <c r="BF165"/>
  <c i="5" r="J120"/>
  <c r="BF146"/>
  <c r="BF156"/>
  <c r="BF175"/>
  <c r="BF225"/>
  <c i="4" r="J863"/>
  <c r="J116"/>
  <c i="5" r="F91"/>
  <c r="F92"/>
  <c r="BF126"/>
  <c r="BF141"/>
  <c r="BF149"/>
  <c r="BF160"/>
  <c r="BF166"/>
  <c r="BF182"/>
  <c r="BF188"/>
  <c r="BF231"/>
  <c i="4" r="BK138"/>
  <c r="J138"/>
  <c r="J97"/>
  <c r="BK400"/>
  <c r="J400"/>
  <c r="J106"/>
  <c i="5" r="J89"/>
  <c r="E113"/>
  <c r="BF136"/>
  <c r="BF163"/>
  <c r="BF172"/>
  <c r="BF194"/>
  <c r="BF213"/>
  <c r="BF222"/>
  <c r="BF131"/>
  <c r="BF139"/>
  <c r="BF179"/>
  <c r="BF199"/>
  <c r="BF219"/>
  <c r="BF229"/>
  <c r="BF242"/>
  <c r="J91"/>
  <c r="BF152"/>
  <c r="BF208"/>
  <c r="BF211"/>
  <c r="BF237"/>
  <c r="BF240"/>
  <c r="BF244"/>
  <c r="BF134"/>
  <c r="BF143"/>
  <c r="BF154"/>
  <c r="BF169"/>
  <c r="BF185"/>
  <c r="BF204"/>
  <c r="BF216"/>
  <c r="BF233"/>
  <c r="BF235"/>
  <c i="4" r="F92"/>
  <c r="J131"/>
  <c r="J133"/>
  <c r="BF146"/>
  <c r="BF151"/>
  <c r="BF188"/>
  <c r="BF203"/>
  <c r="BF219"/>
  <c r="BF304"/>
  <c r="BF322"/>
  <c r="BF336"/>
  <c r="BF364"/>
  <c r="BF367"/>
  <c r="BF384"/>
  <c r="BF402"/>
  <c r="BF490"/>
  <c r="BF508"/>
  <c r="BF547"/>
  <c r="BF583"/>
  <c r="BF589"/>
  <c r="BF592"/>
  <c r="BF602"/>
  <c r="BF669"/>
  <c r="BF678"/>
  <c r="BF744"/>
  <c r="BF770"/>
  <c r="BF776"/>
  <c r="BF808"/>
  <c r="BF838"/>
  <c r="E85"/>
  <c r="J92"/>
  <c r="BF140"/>
  <c r="BF154"/>
  <c r="BF183"/>
  <c r="BF199"/>
  <c r="BF240"/>
  <c r="BF255"/>
  <c r="BF291"/>
  <c r="BF296"/>
  <c r="BF310"/>
  <c r="BF313"/>
  <c r="BF326"/>
  <c r="BF330"/>
  <c r="BF371"/>
  <c r="BF374"/>
  <c r="BF378"/>
  <c r="BF387"/>
  <c r="BF393"/>
  <c r="BF397"/>
  <c r="BF424"/>
  <c r="BF430"/>
  <c r="BF456"/>
  <c r="BF462"/>
  <c r="BF469"/>
  <c r="BF484"/>
  <c r="BF502"/>
  <c r="BF514"/>
  <c r="BF534"/>
  <c r="BF540"/>
  <c r="BF563"/>
  <c r="BF580"/>
  <c r="BF599"/>
  <c r="BF616"/>
  <c r="BF637"/>
  <c r="BF647"/>
  <c r="BF652"/>
  <c r="BF681"/>
  <c r="BF714"/>
  <c r="BF737"/>
  <c r="BF767"/>
  <c r="BF773"/>
  <c r="BF784"/>
  <c r="BF796"/>
  <c r="BF802"/>
  <c r="BF820"/>
  <c r="BF832"/>
  <c r="BF852"/>
  <c r="BF877"/>
  <c r="BF880"/>
  <c r="BF883"/>
  <c r="F91"/>
  <c r="BF166"/>
  <c r="BF180"/>
  <c r="BF195"/>
  <c r="BF206"/>
  <c r="BF225"/>
  <c r="BF236"/>
  <c r="BF258"/>
  <c r="BF270"/>
  <c r="BF284"/>
  <c r="BF298"/>
  <c r="BF348"/>
  <c r="BF354"/>
  <c r="BF381"/>
  <c r="BF409"/>
  <c r="BF411"/>
  <c r="BF415"/>
  <c r="BF418"/>
  <c r="BF436"/>
  <c r="BF478"/>
  <c r="BF528"/>
  <c r="BF553"/>
  <c r="BF573"/>
  <c r="BF659"/>
  <c r="BF664"/>
  <c r="BF726"/>
  <c r="BF734"/>
  <c r="BF759"/>
  <c r="BF764"/>
  <c r="BF790"/>
  <c r="BF814"/>
  <c r="BF690"/>
  <c r="BF696"/>
  <c r="BF702"/>
  <c r="BF720"/>
  <c r="BF731"/>
  <c r="BF780"/>
  <c r="BF826"/>
  <c r="BF699"/>
  <c r="BF741"/>
  <c r="BF756"/>
  <c r="BF842"/>
  <c r="BF856"/>
  <c r="BF859"/>
  <c r="BF864"/>
  <c r="BF160"/>
  <c r="BF173"/>
  <c r="BF192"/>
  <c r="BF211"/>
  <c r="BF228"/>
  <c r="BF249"/>
  <c r="BF264"/>
  <c r="BF277"/>
  <c r="BF289"/>
  <c r="BF294"/>
  <c r="BF307"/>
  <c r="BF318"/>
  <c r="BF342"/>
  <c r="BF360"/>
  <c r="BF390"/>
  <c r="BF407"/>
  <c r="BF442"/>
  <c r="BF448"/>
  <c r="BF496"/>
  <c r="BF520"/>
  <c r="BF549"/>
  <c r="BF558"/>
  <c r="BF568"/>
  <c r="BF595"/>
  <c r="BF629"/>
  <c r="BF644"/>
  <c r="BF708"/>
  <c r="BF750"/>
  <c r="BF753"/>
  <c r="BF840"/>
  <c r="BF846"/>
  <c r="BF867"/>
  <c r="BF870"/>
  <c r="BF873"/>
  <c i="2" r="BK664"/>
  <c r="J664"/>
  <c r="J106"/>
  <c i="3" r="E85"/>
  <c r="J89"/>
  <c r="J130"/>
  <c r="BF138"/>
  <c r="BF146"/>
  <c r="BF185"/>
  <c r="BF189"/>
  <c r="BF195"/>
  <c r="BF211"/>
  <c r="BF215"/>
  <c r="BF226"/>
  <c r="BF232"/>
  <c r="BF240"/>
  <c r="BF272"/>
  <c r="BF276"/>
  <c r="BF311"/>
  <c r="BF320"/>
  <c r="BF340"/>
  <c r="BF344"/>
  <c r="BF346"/>
  <c r="BF365"/>
  <c r="BF381"/>
  <c r="BF383"/>
  <c r="F130"/>
  <c r="BF136"/>
  <c r="BF149"/>
  <c r="BF159"/>
  <c r="BF161"/>
  <c r="BF163"/>
  <c r="BF197"/>
  <c r="BF203"/>
  <c r="BF206"/>
  <c r="BF213"/>
  <c r="BF261"/>
  <c r="BF265"/>
  <c r="BF285"/>
  <c r="BF287"/>
  <c r="BF298"/>
  <c r="BF307"/>
  <c r="BF313"/>
  <c r="BF333"/>
  <c r="BF338"/>
  <c r="BF349"/>
  <c r="BF353"/>
  <c r="BF423"/>
  <c r="BF441"/>
  <c r="BF444"/>
  <c r="BF451"/>
  <c r="J91"/>
  <c r="BF155"/>
  <c r="BF157"/>
  <c r="BF174"/>
  <c r="BF187"/>
  <c r="BF191"/>
  <c r="BF193"/>
  <c r="BF201"/>
  <c r="BF217"/>
  <c r="BF228"/>
  <c r="BF247"/>
  <c r="BF252"/>
  <c r="BF255"/>
  <c r="BF293"/>
  <c r="BF305"/>
  <c r="BF316"/>
  <c r="BF328"/>
  <c r="BF358"/>
  <c r="BF373"/>
  <c r="BF379"/>
  <c r="BF385"/>
  <c r="BF387"/>
  <c r="BF389"/>
  <c r="BF393"/>
  <c r="BF408"/>
  <c r="BF419"/>
  <c i="2" r="BK141"/>
  <c r="J141"/>
  <c r="J97"/>
  <c i="3" r="F129"/>
  <c r="BF151"/>
  <c r="BF153"/>
  <c r="BF199"/>
  <c r="BF221"/>
  <c r="BF223"/>
  <c r="BF243"/>
  <c r="BF281"/>
  <c r="BF290"/>
  <c r="BF309"/>
  <c r="BF323"/>
  <c r="BF361"/>
  <c r="BF363"/>
  <c r="BF375"/>
  <c r="BF377"/>
  <c r="BF391"/>
  <c r="BF396"/>
  <c r="BF398"/>
  <c r="BF404"/>
  <c r="BF417"/>
  <c r="BF425"/>
  <c r="BF429"/>
  <c r="BF435"/>
  <c r="BF437"/>
  <c r="BF439"/>
  <c r="BF448"/>
  <c r="BF453"/>
  <c r="BF140"/>
  <c r="BF142"/>
  <c r="BF167"/>
  <c r="BF169"/>
  <c r="BF171"/>
  <c r="BF183"/>
  <c r="BF238"/>
  <c r="BF250"/>
  <c r="BF257"/>
  <c r="BF268"/>
  <c r="BF270"/>
  <c r="BF274"/>
  <c r="BF283"/>
  <c r="BF300"/>
  <c r="BF331"/>
  <c r="BF336"/>
  <c r="BF342"/>
  <c r="BF351"/>
  <c r="BF367"/>
  <c r="BF369"/>
  <c r="BF400"/>
  <c r="BF406"/>
  <c r="BF410"/>
  <c r="BF415"/>
  <c r="BF421"/>
  <c r="BF446"/>
  <c r="BF144"/>
  <c r="BF165"/>
  <c r="BF177"/>
  <c r="BF179"/>
  <c r="BF181"/>
  <c r="BF209"/>
  <c r="BF219"/>
  <c r="BF230"/>
  <c r="BF234"/>
  <c r="BF236"/>
  <c r="BF259"/>
  <c r="BF263"/>
  <c r="BF278"/>
  <c r="BF295"/>
  <c r="BF303"/>
  <c r="BF318"/>
  <c r="BF326"/>
  <c r="BF356"/>
  <c r="BF371"/>
  <c r="BF402"/>
  <c r="BF413"/>
  <c r="BF427"/>
  <c r="BF433"/>
  <c i="2" r="J92"/>
  <c r="F136"/>
  <c r="BF184"/>
  <c r="BF193"/>
  <c r="BF205"/>
  <c r="BF213"/>
  <c r="BF265"/>
  <c r="BF303"/>
  <c r="BF383"/>
  <c r="BF388"/>
  <c r="BF402"/>
  <c r="BF405"/>
  <c r="BF408"/>
  <c r="BF411"/>
  <c r="BF415"/>
  <c r="BF457"/>
  <c r="BF483"/>
  <c r="BF489"/>
  <c r="BF502"/>
  <c r="BF517"/>
  <c r="BF523"/>
  <c r="BF597"/>
  <c r="BF603"/>
  <c r="BF606"/>
  <c r="BF627"/>
  <c r="BF644"/>
  <c r="BF763"/>
  <c r="BF832"/>
  <c r="BF930"/>
  <c r="BF1049"/>
  <c r="BF1061"/>
  <c r="BF1066"/>
  <c r="BF1142"/>
  <c r="BF1156"/>
  <c r="BF1173"/>
  <c r="BF1176"/>
  <c r="BF1205"/>
  <c r="BF513"/>
  <c r="BF589"/>
  <c r="BF634"/>
  <c r="BF641"/>
  <c r="BF647"/>
  <c r="BF696"/>
  <c r="BF709"/>
  <c r="BF729"/>
  <c r="BF821"/>
  <c r="BF840"/>
  <c r="BF845"/>
  <c r="BF868"/>
  <c r="BF877"/>
  <c r="BF917"/>
  <c r="BF925"/>
  <c r="BF954"/>
  <c r="BF978"/>
  <c r="BF1043"/>
  <c r="BF1108"/>
  <c r="BF1125"/>
  <c r="BF1136"/>
  <c r="BF1158"/>
  <c r="BF1166"/>
  <c r="BF1189"/>
  <c r="BF1202"/>
  <c r="BF1213"/>
  <c r="BF1246"/>
  <c r="BF1262"/>
  <c r="BF1270"/>
  <c r="BF1275"/>
  <c r="BF1280"/>
  <c r="BF1314"/>
  <c r="BF1322"/>
  <c r="BF1336"/>
  <c r="BF1341"/>
  <c r="BF1377"/>
  <c r="BF1392"/>
  <c r="BF1420"/>
  <c r="BF1422"/>
  <c r="BF1438"/>
  <c r="BF1522"/>
  <c r="BF1528"/>
  <c r="F92"/>
  <c r="J134"/>
  <c r="BF149"/>
  <c r="BF155"/>
  <c r="BF160"/>
  <c r="BF196"/>
  <c r="BF218"/>
  <c r="BF245"/>
  <c r="BF277"/>
  <c r="BF296"/>
  <c r="BF306"/>
  <c r="BF318"/>
  <c r="BF339"/>
  <c r="BF364"/>
  <c r="BF380"/>
  <c r="BF391"/>
  <c r="BF399"/>
  <c r="BF436"/>
  <c r="BF465"/>
  <c r="BF486"/>
  <c r="BF552"/>
  <c r="BF558"/>
  <c r="BF649"/>
  <c r="BF658"/>
  <c r="BF686"/>
  <c r="BF715"/>
  <c r="BF796"/>
  <c r="BF827"/>
  <c r="BF863"/>
  <c r="BF943"/>
  <c r="BF957"/>
  <c r="BF1010"/>
  <c r="BF1016"/>
  <c r="BF1023"/>
  <c r="BF1037"/>
  <c r="BF1086"/>
  <c r="BF1092"/>
  <c r="BF1103"/>
  <c r="BF1113"/>
  <c r="BF1115"/>
  <c r="BF1211"/>
  <c r="BF1251"/>
  <c r="BF1257"/>
  <c r="BF1297"/>
  <c r="BF1308"/>
  <c r="BF1310"/>
  <c r="BF1330"/>
  <c r="BF1339"/>
  <c r="BF1426"/>
  <c r="BF1450"/>
  <c r="BF1459"/>
  <c r="BF1482"/>
  <c r="BF1485"/>
  <c r="BF1537"/>
  <c r="BF1549"/>
  <c r="BF1552"/>
  <c r="BF1564"/>
  <c r="BF1618"/>
  <c r="E130"/>
  <c r="J136"/>
  <c r="BF169"/>
  <c r="BF173"/>
  <c r="BF176"/>
  <c r="BF180"/>
  <c r="BF187"/>
  <c r="BF230"/>
  <c r="BF236"/>
  <c r="BF239"/>
  <c r="BF259"/>
  <c r="BF352"/>
  <c r="BF418"/>
  <c r="BF425"/>
  <c r="BF431"/>
  <c r="BF443"/>
  <c r="BF474"/>
  <c r="BF495"/>
  <c r="BF499"/>
  <c r="BF507"/>
  <c r="BF520"/>
  <c r="BF581"/>
  <c r="BF1509"/>
  <c r="BF1531"/>
  <c r="BF1534"/>
  <c r="BF224"/>
  <c r="BF283"/>
  <c r="BF311"/>
  <c r="BF358"/>
  <c r="BF369"/>
  <c r="BF377"/>
  <c r="BF448"/>
  <c r="BF463"/>
  <c r="BF471"/>
  <c r="BF529"/>
  <c r="BF532"/>
  <c r="BF564"/>
  <c r="BF573"/>
  <c r="BF609"/>
  <c r="BF612"/>
  <c r="BF616"/>
  <c r="BF637"/>
  <c r="BF655"/>
  <c r="BF690"/>
  <c r="BF699"/>
  <c r="BF706"/>
  <c r="BF718"/>
  <c r="BF806"/>
  <c r="BF811"/>
  <c r="BF816"/>
  <c r="BF850"/>
  <c r="BF885"/>
  <c r="BF912"/>
  <c r="BF935"/>
  <c r="BF951"/>
  <c r="BF984"/>
  <c r="BF1008"/>
  <c r="BF1033"/>
  <c r="BF1055"/>
  <c r="BF1075"/>
  <c r="BF1096"/>
  <c r="BF1130"/>
  <c r="BF1147"/>
  <c r="BF1150"/>
  <c r="BF1164"/>
  <c r="BF1186"/>
  <c r="BF1192"/>
  <c r="BF1196"/>
  <c r="BF1218"/>
  <c r="BF1229"/>
  <c r="BF1232"/>
  <c r="BF1235"/>
  <c r="BF1240"/>
  <c r="BF1286"/>
  <c r="BF1291"/>
  <c r="BF1302"/>
  <c r="BF1312"/>
  <c r="BF1320"/>
  <c r="BF1328"/>
  <c r="BF1343"/>
  <c r="BF1347"/>
  <c r="BF1353"/>
  <c r="BF1355"/>
  <c r="BF1361"/>
  <c r="BF1363"/>
  <c r="BF1369"/>
  <c r="BF1371"/>
  <c r="BF1379"/>
  <c r="BF1390"/>
  <c r="BF1456"/>
  <c r="BF1469"/>
  <c r="BF1472"/>
  <c r="BF1493"/>
  <c r="BF1496"/>
  <c r="BF1499"/>
  <c r="BF1503"/>
  <c r="BF1519"/>
  <c r="BF1541"/>
  <c r="BF1555"/>
  <c r="BF1558"/>
  <c r="BF1561"/>
  <c r="BF1567"/>
  <c r="BF1570"/>
  <c r="BF1573"/>
  <c r="BF1576"/>
  <c r="BF1579"/>
  <c r="BF1583"/>
  <c r="BF1588"/>
  <c r="BF1594"/>
  <c r="BF1600"/>
  <c r="BF1603"/>
  <c r="BF1607"/>
  <c r="BF1614"/>
  <c r="BF143"/>
  <c r="BF164"/>
  <c r="BF253"/>
  <c r="BF271"/>
  <c r="BF289"/>
  <c r="BF329"/>
  <c r="BF349"/>
  <c r="BF479"/>
  <c r="BF542"/>
  <c r="BF570"/>
  <c r="BF621"/>
  <c r="BF630"/>
  <c r="BF652"/>
  <c r="BF661"/>
  <c r="BF666"/>
  <c r="BF678"/>
  <c r="BF722"/>
  <c r="BF858"/>
  <c r="BF873"/>
  <c r="BF898"/>
  <c r="BF906"/>
  <c r="BF920"/>
  <c r="BF946"/>
  <c r="BF962"/>
  <c r="BF990"/>
  <c r="BF996"/>
  <c r="BF1002"/>
  <c r="BF1028"/>
  <c r="BF1081"/>
  <c i="3" r="J33"/>
  <c i="1" r="AV96"/>
  <c i="3" r="F35"/>
  <c i="1" r="BB96"/>
  <c i="3" r="F37"/>
  <c i="1" r="BD96"/>
  <c i="3" r="F33"/>
  <c i="1" r="AZ96"/>
  <c i="3" r="F36"/>
  <c i="1" r="BC96"/>
  <c i="4" r="F33"/>
  <c i="1" r="AZ97"/>
  <c i="5" r="F36"/>
  <c i="1" r="BC98"/>
  <c i="6" r="J33"/>
  <c i="1" r="AV99"/>
  <c i="6" r="F33"/>
  <c i="1" r="AZ99"/>
  <c i="7" r="J33"/>
  <c i="1" r="AV100"/>
  <c i="2" r="F35"/>
  <c i="1" r="BB95"/>
  <c i="4" r="J33"/>
  <c i="1" r="AV97"/>
  <c i="5" r="F33"/>
  <c i="1" r="AZ98"/>
  <c i="5" r="F37"/>
  <c i="1" r="BD98"/>
  <c i="6" r="F35"/>
  <c i="1" r="BB99"/>
  <c i="7" r="F36"/>
  <c i="1" r="BC100"/>
  <c i="2" r="J33"/>
  <c i="1" r="AV95"/>
  <c i="4" r="F35"/>
  <c i="1" r="BB97"/>
  <c i="7" r="F37"/>
  <c i="1" r="BD100"/>
  <c i="2" r="F33"/>
  <c i="1" r="AZ95"/>
  <c i="5" r="J33"/>
  <c i="1" r="AV98"/>
  <c i="5" r="F35"/>
  <c i="1" r="BB98"/>
  <c i="6" r="F36"/>
  <c i="1" r="BC99"/>
  <c i="6" r="F37"/>
  <c i="1" r="BD99"/>
  <c i="7" r="F33"/>
  <c i="1" r="AZ100"/>
  <c i="2" r="F36"/>
  <c i="1" r="BC95"/>
  <c i="4" r="F36"/>
  <c i="1" r="BC97"/>
  <c i="2" r="F37"/>
  <c i="1" r="BD95"/>
  <c i="4" r="F37"/>
  <c i="1" r="BD97"/>
  <c i="7" r="F35"/>
  <c i="1" r="BB100"/>
  <c i="3" l="1" r="P133"/>
  <c i="1" r="AU96"/>
  <c i="2" r="P141"/>
  <c i="5" r="R124"/>
  <c r="R123"/>
  <c i="2" r="P664"/>
  <c i="4" r="R400"/>
  <c r="R137"/>
  <c i="3" r="R133"/>
  <c i="2" r="T664"/>
  <c i="4" r="T138"/>
  <c r="P400"/>
  <c i="5" r="T124"/>
  <c r="T123"/>
  <c i="4" r="P138"/>
  <c r="P137"/>
  <c i="1" r="AU97"/>
  <c i="2" r="R141"/>
  <c r="R140"/>
  <c i="3" r="T133"/>
  <c i="2" r="R664"/>
  <c r="T141"/>
  <c r="T140"/>
  <c i="5" r="P124"/>
  <c r="P123"/>
  <c i="1" r="AU98"/>
  <c i="4" r="T400"/>
  <c i="7" r="BK125"/>
  <c r="J125"/>
  <c r="J98"/>
  <c i="3" r="BK133"/>
  <c r="J133"/>
  <c r="J96"/>
  <c i="6" r="BK118"/>
  <c r="J118"/>
  <c i="5" r="J124"/>
  <c r="J97"/>
  <c i="4" r="BK137"/>
  <c r="J137"/>
  <c i="2" r="BK140"/>
  <c r="J140"/>
  <c r="J96"/>
  <c i="4" r="F34"/>
  <c i="1" r="BA97"/>
  <c i="7" r="J34"/>
  <c i="1" r="AW100"/>
  <c r="AT100"/>
  <c i="4" r="J34"/>
  <c i="1" r="AW97"/>
  <c r="AT97"/>
  <c i="3" r="F34"/>
  <c i="1" r="BA96"/>
  <c i="4" r="J30"/>
  <c i="1" r="AG97"/>
  <c i="5" r="J34"/>
  <c i="1" r="AW98"/>
  <c r="AT98"/>
  <c i="6" r="F34"/>
  <c i="1" r="BA99"/>
  <c i="6" r="J30"/>
  <c i="1" r="AG99"/>
  <c r="BB94"/>
  <c r="W31"/>
  <c r="BD94"/>
  <c r="W33"/>
  <c r="AZ94"/>
  <c r="W29"/>
  <c i="2" r="F34"/>
  <c i="1" r="BA95"/>
  <c i="2" r="J34"/>
  <c i="1" r="AW95"/>
  <c r="AT95"/>
  <c i="3" r="J34"/>
  <c i="1" r="AW96"/>
  <c r="AT96"/>
  <c i="5" r="F34"/>
  <c i="1" r="BA98"/>
  <c i="5" r="J30"/>
  <c i="1" r="AG98"/>
  <c i="6" r="J34"/>
  <c i="1" r="AW99"/>
  <c r="AT99"/>
  <c i="7" r="F34"/>
  <c i="1" r="BA100"/>
  <c r="BC94"/>
  <c r="W32"/>
  <c i="4" l="1" r="T137"/>
  <c i="2" r="P140"/>
  <c i="1" r="AU95"/>
  <c i="7" r="BK123"/>
  <c r="J123"/>
  <c r="J96"/>
  <c i="1" r="AN99"/>
  <c i="6" r="J96"/>
  <c i="1" r="AN98"/>
  <c i="6" r="J39"/>
  <c i="1" r="AN97"/>
  <c i="4" r="J96"/>
  <c i="5" r="J39"/>
  <c i="4" r="J39"/>
  <c i="1" r="AU94"/>
  <c r="AY94"/>
  <c i="3" r="J30"/>
  <c i="1" r="AG96"/>
  <c i="2" r="J30"/>
  <c i="1" r="AG95"/>
  <c r="AX94"/>
  <c r="AV94"/>
  <c r="AK29"/>
  <c r="BA94"/>
  <c r="W30"/>
  <c i="3" l="1" r="J39"/>
  <c i="2" r="J39"/>
  <c i="1" r="AN95"/>
  <c r="AN96"/>
  <c i="7" r="J30"/>
  <c i="1" r="AG100"/>
  <c r="AG94"/>
  <c r="AK26"/>
  <c r="AW94"/>
  <c r="AK30"/>
  <c r="AK35"/>
  <c i="7" l="1" r="J39"/>
  <c i="1" r="AN100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<sst xmlns="http://schemas.openxmlformats.org/spreadsheetml/2006/main">
  <si>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</si>
  <si>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</si>
  <si>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</si>
  <si>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</si>
  <si>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</si>
  <si>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{5402fa16-1213-465c-b53b-56c6d5eb7187}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</si>
  <si>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</si>
  <si>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</si>
  <si>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</si>
  <si>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</si>
  <si>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</si>
  <si>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</si>
  <si>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</si>
  <si>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</si>
  <si>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25P-FBC020B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</si>
  <si>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</si>
  <si>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</si>
  <si>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Brňany - vestavba 2. bytových jednotek</t>
  </si>
  <si>
    <t>KSO:</t>
  </si>
  <si>
    <t>CC-CZ:</t>
  </si>
  <si>
    <t>Místo:</t>
  </si>
  <si>
    <t xml:space="preserve"> </t>
  </si>
  <si>
    <t>Datum:</t>
  </si>
  <si>
    <t>10. 8. 2025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</si>
  <si>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</si>
  <si>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</si>
  <si>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</si>
  <si>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</si>
  <si>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</si>
  <si>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</si>
  <si>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</si>
  <si>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</si>
  <si>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</si>
  <si>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</si>
  <si>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</si>
  <si>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</si>
  <si>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</si>
  <si>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</si>
  <si>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</si>
  <si>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</si>
  <si>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</si>
  <si>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</si>
  <si>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</si>
  <si>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</si>
  <si>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</si>
  <si>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</si>
  <si>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</si>
  <si>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</si>
  <si>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</si>
  <si>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</si>
  <si>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</si>
  <si>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</si>
  <si>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</si>
  <si>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</si>
  <si>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</si>
  <si>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</si>
  <si>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</si>
  <si>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</si>
  <si>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</si>
  <si>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</si>
  <si>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</si>
  <si>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</si>
  <si>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</si>
  <si>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</si>
  <si>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</si>
  <si>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</si>
  <si>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</si>
  <si>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</si>
  <si>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</si>
  <si>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</si>
  <si>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</si>
  <si>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</si>
  <si>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</si>
  <si>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</si>
  <si>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</si>
  <si>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</si>
  <si>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</si>
  <si>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</si>
  <si>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</si>
  <si>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</si>
  <si>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</si>
  <si>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</si>
  <si>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{b3456031-cd0f-47fc-9782-fbf60df51d10}</t>
  </si>
  <si>
    <t>02</t>
  </si>
  <si>
    <t>elektroinstalace</t>
  </si>
  <si>
    <t>{1a88321b-945a-4d34-8942-28438f013445}</t>
  </si>
  <si>
    <t>03</t>
  </si>
  <si>
    <t>zdravotní instalace</t>
  </si>
  <si>
    <t>{58ca4e91-b9db-4076-8199-6e1c06a732e4}</t>
  </si>
  <si>
    <t>04</t>
  </si>
  <si>
    <t>vytápění</t>
  </si>
  <si>
    <t>{846d91db-2e60-4fac-a8b4-b3b126ba0bf7}</t>
  </si>
  <si>
    <t>05</t>
  </si>
  <si>
    <t>vzduchotechnika</t>
  </si>
  <si>
    <t>{84141357-b6ae-49c1-89e1-98c4f20eb7ec}</t>
  </si>
  <si>
    <t>99</t>
  </si>
  <si>
    <t>vedlejší a ostatní náklady stavby</t>
  </si>
  <si>
    <t>{afff98fe-ca94-4146-bc8d-1bd3664f545b}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</si>
  <si>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</si>
  <si>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</si>
  <si>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</si>
  <si>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</si>
  <si>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</si>
  <si>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</si>
  <si>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</si>
  <si>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</si>
  <si>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</si>
  <si>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</si>
  <si>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</si>
  <si>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</si>
  <si>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</si>
  <si>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</si>
  <si>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</si>
  <si>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</si>
  <si>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</si>
  <si>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</si>
  <si>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</si>
  <si>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</si>
  <si>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</si>
  <si>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</si>
  <si>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</si>
  <si>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</si>
  <si>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</si>
  <si>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</si>
  <si>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</si>
  <si>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</si>
  <si>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</si>
  <si>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</si>
  <si>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</si>
  <si>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</si>
  <si>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</si>
  <si>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</si>
  <si>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</si>
  <si>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</si>
  <si>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</si>
  <si>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</si>
  <si>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</si>
  <si>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</si>
  <si>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</si>
  <si>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</si>
  <si>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</si>
  <si>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</si>
  <si>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</si>
  <si>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</si>
  <si>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</si>
  <si>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</si>
  <si>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</si>
  <si>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Zemní práce</t>
  </si>
  <si>
    <t>K</t>
  </si>
  <si>
    <t>132212131</t>
  </si>
  <si>
    <t>Hloubení nezapažených rýh šířky do 800 mm v soudržných horninách třídy těžitelnosti I skupiny 3 ručně</t>
  </si>
  <si>
    <t>m3</t>
  </si>
  <si>
    <t>CS ÚRS 2025 02</t>
  </si>
  <si>
    <t>4</t>
  </si>
  <si>
    <t>2</t>
  </si>
  <si>
    <t>-1399161006</t>
  </si>
  <si>
    <t>PP</t>
  </si>
  <si>
    <t>Hloubení nezapažených rýh šířky do 800 mm ručně s urovnáním dna do předepsaného profilu a spádu v hornině třídy těžitelnosti I skupiny 3 soudržných</t>
  </si>
  <si>
    <t>Online PSC</t>
  </si>
  <si>
    <t>https://podminky.urs.cz/item/CS_URS_2025_02/132212131</t>
  </si>
  <si>
    <t>VV</t>
  </si>
  <si>
    <t>pro základ venkovního schodiště</t>
  </si>
  <si>
    <t>1,73*0,60*1,00*3</t>
  </si>
  <si>
    <t>Součet</t>
  </si>
  <si>
    <t>139711111</t>
  </si>
  <si>
    <t>Vykopávky v uzavřených prostorech v hornině třídy těžitelnosti I skupiny 1 až 3 ručně</t>
  </si>
  <si>
    <t>78718882</t>
  </si>
  <si>
    <t>Vykopávka v uzavřených prostorech ručně v hornině třídy těžitelnosti I skupiny 1 až 3</t>
  </si>
  <si>
    <t>https://podminky.urs.cz/item/CS_URS_2025_02/139711111</t>
  </si>
  <si>
    <t>odkop v 1. np - pro vyrovnání terenu</t>
  </si>
  <si>
    <t>(33,97+40,08+5,67+65,18+11,33)*0,30</t>
  </si>
  <si>
    <t>3</t>
  </si>
  <si>
    <t>162211311</t>
  </si>
  <si>
    <t>Vodorovné přemístění výkopku z horniny třídy těžitelnosti I skupiny 1 až 3 stavebním kolečkem do 10 m</t>
  </si>
  <si>
    <t>308477932</t>
  </si>
  <si>
    <t>Vodorovné přemístění výkopku nebo sypaniny stavebním kolečkem s vyprázdněním kolečka na hromady nebo do dopravního prostředku na vzdálenost do 10 m z horniny třídy těžitelnosti I, skupiny 1 až 3</t>
  </si>
  <si>
    <t>https://podminky.urs.cz/item/CS_URS_2025_02/162211311</t>
  </si>
  <si>
    <t>46,869</t>
  </si>
  <si>
    <t>162211319</t>
  </si>
  <si>
    <t>Příplatek k vodorovnému přemístění výkopku z horniny třídy těžitelnosti I skupiny 1 až 3 stavebním kolečkem za každých dalších 10 m</t>
  </si>
  <si>
    <t>594366328</t>
  </si>
  <si>
    <t>Vodorovné přemístění výkopku nebo sypaniny stavebním kolečkem s vyprázdněním kolečka na hromady nebo do dopravního prostředku na vzdálenost do 10 m Příplatek za každých dalších 10 m k ceně -1311</t>
  </si>
  <si>
    <t>https://podminky.urs.cz/item/CS_URS_2025_02/162211319</t>
  </si>
  <si>
    <t>46,869*3 'Přepočtené koeficientem množství</t>
  </si>
  <si>
    <t>5</t>
  </si>
  <si>
    <t>162751117</t>
  </si>
  <si>
    <t>Vodorovné přemístění přes 9 000 do 10000 m výkopku/sypaniny z horniny třídy těžitelnosti I skupiny 1 až 3</t>
  </si>
  <si>
    <t>1561384272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</si>
  <si>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</si>
  <si>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https://podminky.urs.cz/item/CS_URS_2025_02/162751117</t>
  </si>
  <si>
    <t>3,114+46,869</t>
  </si>
  <si>
    <t>6</t>
  </si>
  <si>
    <t>162751119</t>
  </si>
  <si>
    <t>Příplatek k vodorovnému přemístění výkopku/sypaniny z horniny třídy těžitelnosti I skupiny 1 až 3 ZKD 1000 m přes 10000 m</t>
  </si>
  <si>
    <t>989818370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</si>
  <si>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</si>
  <si>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https://podminky.urs.cz/item/CS_URS_2025_02/162751119</t>
  </si>
  <si>
    <t>49,983*5 'Přepočtené koeficientem množství</t>
  </si>
  <si>
    <t>7</t>
  </si>
  <si>
    <t>167151101</t>
  </si>
  <si>
    <t>Nakládání výkopku z hornin třídy těžitelnosti I skupiny 1 až 3 do 100 m3</t>
  </si>
  <si>
    <t>1523731926</t>
  </si>
  <si>
    <t>Nakládání, skládání a překládání neulehlého výkopku nebo sypaniny strojně nakládání, množství do 100 m3, z horniny třídy těžitelnosti I, skupiny 1 až 3</t>
  </si>
  <si>
    <t>https://podminky.urs.cz/item/CS_URS_2025_02/167151101</t>
  </si>
  <si>
    <t>8</t>
  </si>
  <si>
    <t>171201221</t>
  </si>
  <si>
    <t>Poplatek za uložení na skládce (skládkovné) zeminy a kamení kód odpadu 17 05 04</t>
  </si>
  <si>
    <t>t</t>
  </si>
  <si>
    <t>311512646</t>
  </si>
  <si>
    <t>Poplatek za uložení stavebního odpadu na skládce (skládkovné) zeminy a kamení zatříděného do Katalogu odpadů pod kódem 17 05 04</t>
  </si>
  <si>
    <t>https://podminky.urs.cz/item/CS_URS_2025_02/171201221</t>
  </si>
  <si>
    <t>49,983*0,36 'Přepočtené koeficientem množství</t>
  </si>
  <si>
    <t>9</t>
  </si>
  <si>
    <t>171201231</t>
  </si>
  <si>
    <t>Poplatek za uložení zeminy a kamení na recyklační skládce (skládkovné) kód odpadu 17 05 04</t>
  </si>
  <si>
    <t>1337553433</t>
  </si>
  <si>
    <t>Poplatek za uložení stavebního odpadu na recyklační skládce (skládkovné) zeminy a kamení zatříděného do Katalogu odpadů pod kódem 17 05 04</t>
  </si>
  <si>
    <t>https://podminky.urs.cz/item/CS_URS_2025_02/171201231</t>
  </si>
  <si>
    <t>49,983*1,44 'Přepočtené koeficientem množství</t>
  </si>
  <si>
    <t>10</t>
  </si>
  <si>
    <t>171251201</t>
  </si>
  <si>
    <t>Uložení sypaniny na skládky nebo meziskládky</t>
  </si>
  <si>
    <t>935022087</t>
  </si>
  <si>
    <t>Uložení sypaniny na skládky nebo meziskládky bez hutnění s upravením uložené sypaniny do předepsaného tvaru</t>
  </si>
  <si>
    <t>https://podminky.urs.cz/item/CS_URS_2025_02/171251201</t>
  </si>
  <si>
    <t>11</t>
  </si>
  <si>
    <t>181951112</t>
  </si>
  <si>
    <t>Úprava pláně v hornině třídy těžitelnosti I skupiny 1 až 3 se zhutněním strojně</t>
  </si>
  <si>
    <t>m2</t>
  </si>
  <si>
    <t>-1885257649</t>
  </si>
  <si>
    <t>Úprava pláně vyrovnáním výškových rozdílů strojně v hornině třídy těžitelnosti I, skupiny 1 až 3 se zhutněním</t>
  </si>
  <si>
    <t>https://podminky.urs.cz/item/CS_URS_2025_02/181951112</t>
  </si>
  <si>
    <t>podlaha v 1. np</t>
  </si>
  <si>
    <t>33,97+40,08+5,574+65,18+11,33</t>
  </si>
  <si>
    <t>18199 - x 1</t>
  </si>
  <si>
    <t>vyklizení prostoru před objektem - v místě schodiště</t>
  </si>
  <si>
    <t>-1313730441</t>
  </si>
  <si>
    <t>Zakládání</t>
  </si>
  <si>
    <t>13</t>
  </si>
  <si>
    <t>274313611</t>
  </si>
  <si>
    <t>Základové pasy z betonu tř. C 16/20</t>
  </si>
  <si>
    <t>-1120349675</t>
  </si>
  <si>
    <t>Základy z betonu prostého pasy betonu kamenem neprokládaného tř. C 16/20</t>
  </si>
  <si>
    <t>https://podminky.urs.cz/item/CS_URS_2025_02/274313611</t>
  </si>
  <si>
    <t>do výkopu</t>
  </si>
  <si>
    <t>3,114*0,15</t>
  </si>
  <si>
    <t>Svislé a kompletní konstrukce</t>
  </si>
  <si>
    <t>14</t>
  </si>
  <si>
    <t>311237110</t>
  </si>
  <si>
    <t>Zdivo jednovrstvé tepelně izolační z cihel broušených na tenkovrstvou maltu U přes 0,30 W/m2K tl zdiva 250 mm</t>
  </si>
  <si>
    <t>-272460323</t>
  </si>
  <si>
    <t>Zdivo jednovrstvé tepelně izolační z cihel děrovaných broušených na tenkovrstvou maltu, součinitel prostupu tepla U přes 0,30 W/m2K, tl. zdiva 250 mm</t>
  </si>
  <si>
    <t>https://podminky.urs.cz/item/CS_URS_2025_02/311237110</t>
  </si>
  <si>
    <t>vstuní část</t>
  </si>
  <si>
    <t>1,25*2,25*2+1,75*(2,25+1,50)/2</t>
  </si>
  <si>
    <t>odpočet</t>
  </si>
  <si>
    <t>-1,29*2,10</t>
  </si>
  <si>
    <t>15</t>
  </si>
  <si>
    <t>311238935</t>
  </si>
  <si>
    <t>Založení zdiva z cihel děrovaných broušených na zakládací maltu tloušťky přes 200 do 250 mm</t>
  </si>
  <si>
    <t>m</t>
  </si>
  <si>
    <t>-1146756945</t>
  </si>
  <si>
    <t>Založení zdiva z broušených cihel na zakládací maltu, tlouštky zdiva přes 200 do 250 mm</t>
  </si>
  <si>
    <t>https://podminky.urs.cz/item/CS_URS_2025_02/311238935</t>
  </si>
  <si>
    <t>1,25*2+1,75</t>
  </si>
  <si>
    <t>16</t>
  </si>
  <si>
    <t>317168022</t>
  </si>
  <si>
    <t>Překlad keramický plochý š 145 mm dl 1250 mm</t>
  </si>
  <si>
    <t>kus</t>
  </si>
  <si>
    <t>1783944686</t>
  </si>
  <si>
    <t>Překlady keramické ploché osazené do maltového lože, výšky překladu 71 mm šířky 145 mm, délky 1250 mm</t>
  </si>
  <si>
    <t>https://podminky.urs.cz/item/CS_URS_2025_02/317168022</t>
  </si>
  <si>
    <t>příčky v 1. np</t>
  </si>
  <si>
    <t>17</t>
  </si>
  <si>
    <t>317168054</t>
  </si>
  <si>
    <t>Překlad keramický vysoký v 238 mm dl 1750 mm</t>
  </si>
  <si>
    <t>-58305529</t>
  </si>
  <si>
    <t>Překlady keramické vysoké osazené do maltového lože, šířky překladu 70 mm výšky 238 mm, délky 1750 mm</t>
  </si>
  <si>
    <t>https://podminky.urs.cz/item/CS_URS_2025_02/317168054</t>
  </si>
  <si>
    <t>vstupní dveře</t>
  </si>
  <si>
    <t>18</t>
  </si>
  <si>
    <t>317941123</t>
  </si>
  <si>
    <t>Osazování ocelových válcovaných nosníků na zdivu I, IE, U, UE nebo L výšky přes 120 do 220 mm</t>
  </si>
  <si>
    <t>-1539437131</t>
  </si>
  <si>
    <t>Osazování ocelových válcovaných nosníků na zdivu I nebo IE nebo U nebo UE nebo L, výšky přes 120 do 220 mm</t>
  </si>
  <si>
    <t>https://podminky.urs.cz/item/CS_URS_2025_02/317941123</t>
  </si>
  <si>
    <t>ocelový profil pro schodiště</t>
  </si>
  <si>
    <t>2,00*33,90*0,001</t>
  </si>
  <si>
    <t>19</t>
  </si>
  <si>
    <t>M</t>
  </si>
  <si>
    <t>13010448</t>
  </si>
  <si>
    <t>úhelník ocelový rovnostranný jakost S235JR (11 375) 160x160x12mm</t>
  </si>
  <si>
    <t>2052680053</t>
  </si>
  <si>
    <t>0,068*1,08 'Přepočtené koeficientem množství</t>
  </si>
  <si>
    <t>20</t>
  </si>
  <si>
    <t>317998115</t>
  </si>
  <si>
    <t>Tepelná izolace mezi překlady v 24 cm z EPS tl 100 mm</t>
  </si>
  <si>
    <t>-1846654854</t>
  </si>
  <si>
    <t>Izolace tepelná mezi překlady z pěnového polystyrenu výšky 24 cm, tloušťky 100 mm</t>
  </si>
  <si>
    <t>https://podminky.urs.cz/item/CS_URS_2025_02/317998115</t>
  </si>
  <si>
    <t>1,75</t>
  </si>
  <si>
    <t>342244221</t>
  </si>
  <si>
    <t>Příčka z cihel broušených na tenkovrstvou maltu tloušťky 140 mm</t>
  </si>
  <si>
    <t>2137287539</t>
  </si>
  <si>
    <t>Příčky jednoduché z cihel děrovaných broušených na tenkovrstvou maltu, pevnost cihel do P15, tl. příčky 140 mm</t>
  </si>
  <si>
    <t>https://podminky.urs.cz/item/CS_URS_2025_02/342244221</t>
  </si>
  <si>
    <t>příčka v 1. np</t>
  </si>
  <si>
    <t>2,50*3,75+2,50*(3,75+1,50)/2</t>
  </si>
  <si>
    <t>-0,80*2,00</t>
  </si>
  <si>
    <t>22</t>
  </si>
  <si>
    <t>342291112</t>
  </si>
  <si>
    <t>Ukotvení příček montážní polyuretanovou pěnou tl příčky přes 100 mm</t>
  </si>
  <si>
    <t>-1758931092</t>
  </si>
  <si>
    <t>Ukotvení příček polyuretanovou pěnou, tl. příčky přes 100 mm</t>
  </si>
  <si>
    <t>https://podminky.urs.cz/item/CS_URS_2025_02/342291112</t>
  </si>
  <si>
    <t>1. np</t>
  </si>
  <si>
    <t>2,50+3,00</t>
  </si>
  <si>
    <t>23</t>
  </si>
  <si>
    <t>342291121</t>
  </si>
  <si>
    <t>Ukotvení příček k cihelným konstrukcím plochými kotvami</t>
  </si>
  <si>
    <t>-1272237401</t>
  </si>
  <si>
    <t>Ukotvení příček plochými kotvami, do konstrukce cihelné</t>
  </si>
  <si>
    <t>https://podminky.urs.cz/item/CS_URS_2025_02/342291121</t>
  </si>
  <si>
    <t>3,75+1,50</t>
  </si>
  <si>
    <t>Vodorovné konstrukce</t>
  </si>
  <si>
    <t>24</t>
  </si>
  <si>
    <t>411322525</t>
  </si>
  <si>
    <t>Stropy trámové nebo kazetové ze ŽB tř. C 20/25</t>
  </si>
  <si>
    <t>-904601756</t>
  </si>
  <si>
    <t>Stropy z betonu železového (bez výztuže) trámových, žebrových, kazetových nebo vložkových z tvárnic nebo z hraněných či zaoblených vln zabudovaného plechového bednění tř. C 20/25</t>
  </si>
  <si>
    <t>https://podminky.urs.cz/item/CS_URS_2025_02/411322525</t>
  </si>
  <si>
    <t>podesta venkovního schodiště</t>
  </si>
  <si>
    <t>2,10*1,75*(0,04+0,05/2)</t>
  </si>
  <si>
    <t>25</t>
  </si>
  <si>
    <t>411354219</t>
  </si>
  <si>
    <t>Bednění stropů ztracené z hraněných trapézových vln v 60 mm plech lesklý tl 1,0 mm</t>
  </si>
  <si>
    <t>1598438494</t>
  </si>
  <si>
    <t>Bednění stropů ztracené ocelové žebrované ze širokých tenkostěnných ohýbaných profilů (hraněných trapézových vln), bez úpravy povrchu otevřeného podhledu, bez podpěrné konstrukce, s osazením nasucho na zdech do připravených ozubů, popř. na rovných zdech, trámech, průvlacích, do traverz s povrchem lesklým, výšky vln 60 mm, tl. plechu 1,00 mm</t>
  </si>
  <si>
    <t>https://podminky.urs.cz/item/CS_URS_2025_02/411354219</t>
  </si>
  <si>
    <t>2,10*1,73</t>
  </si>
  <si>
    <t>26</t>
  </si>
  <si>
    <t>411361821</t>
  </si>
  <si>
    <t>Výztuž stropů betonářskou ocelí 10 505</t>
  </si>
  <si>
    <t>-1603189869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</si>
  <si>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</si>
  <si>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https://podminky.urs.cz/item/CS_URS_2025_02/411361821</t>
  </si>
  <si>
    <t>2,10*1,75*5*0,395*0,001*1,15</t>
  </si>
  <si>
    <t>27</t>
  </si>
  <si>
    <t>411362021</t>
  </si>
  <si>
    <t>Výztuž stropů svařovanými sítěmi Kari</t>
  </si>
  <si>
    <t>-559825930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</si>
  <si>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ze svařovaných sítí z drátů typu KARI</t>
  </si>
  <si>
    <t>https://podminky.urs.cz/item/CS_URS_2025_02/411362021</t>
  </si>
  <si>
    <t>2,10*1,75*18,20/6*0,001*1,20</t>
  </si>
  <si>
    <t>28</t>
  </si>
  <si>
    <t>417321414</t>
  </si>
  <si>
    <t>Ztužující pásy a věnce ze ŽB tř. C 20/25</t>
  </si>
  <si>
    <t>1386431932</t>
  </si>
  <si>
    <t>Ztužující pásy a věnce z betonu železového (bez výztuže) tř. C 20/25</t>
  </si>
  <si>
    <t>https://podminky.urs.cz/item/CS_URS_2025_02/417321414</t>
  </si>
  <si>
    <t>věnec na zdivu</t>
  </si>
  <si>
    <t>20,875*2*0,45*0,30</t>
  </si>
  <si>
    <t>7,85*2*0,32*0,30</t>
  </si>
  <si>
    <t>29</t>
  </si>
  <si>
    <t>417351115</t>
  </si>
  <si>
    <t>Zřízení bednění ztužujících věnců</t>
  </si>
  <si>
    <t>-2097386636</t>
  </si>
  <si>
    <t>Bednění bočnic ztužujících pásů a věnců včetně vzpěr zřízení</t>
  </si>
  <si>
    <t>https://podminky.urs.cz/item/CS_URS_2025_02/417351115</t>
  </si>
  <si>
    <t>20,875*2*0,30*2</t>
  </si>
  <si>
    <t>7,85*2*0,30*2</t>
  </si>
  <si>
    <t>30</t>
  </si>
  <si>
    <t>417351116</t>
  </si>
  <si>
    <t>Odstranění bednění ztužujících věnců</t>
  </si>
  <si>
    <t>1733063440</t>
  </si>
  <si>
    <t>Bednění bočnic ztužujících pásů a věnců včetně vzpěr odstranění</t>
  </si>
  <si>
    <t>https://podminky.urs.cz/item/CS_URS_2025_02/417351116</t>
  </si>
  <si>
    <t>31</t>
  </si>
  <si>
    <t>417361821</t>
  </si>
  <si>
    <t>Výztuž ztužujících pásů a věnců betonářskou ocelí 10 505</t>
  </si>
  <si>
    <t>-1607305259</t>
  </si>
  <si>
    <t>Výztuž ztužujících pásů a věnců z betonářské oceli 10 505 (R) nebo BSt 500</t>
  </si>
  <si>
    <t>https://podminky.urs.cz/item/CS_URS_2025_02/417361821</t>
  </si>
  <si>
    <t>7,143*0,080</t>
  </si>
  <si>
    <t>32</t>
  </si>
  <si>
    <t>434311115</t>
  </si>
  <si>
    <t>Schodišťové stupně dusané na terén z betonu tř. C 20/25 bez potěru</t>
  </si>
  <si>
    <t>358184838</t>
  </si>
  <si>
    <t>Stupně dusané z betonu prostého nebo prokládaného kamenem na terén nebo na desku bez potěru, se zahlazením povrchu tř. C 20/25</t>
  </si>
  <si>
    <t>https://podminky.urs.cz/item/CS_URS_2025_02/434311115</t>
  </si>
  <si>
    <t>schodišťové stupně</t>
  </si>
  <si>
    <t>16*1,50</t>
  </si>
  <si>
    <t>Úpravy povrchů, podlahy a osazování výplní</t>
  </si>
  <si>
    <t>33</t>
  </si>
  <si>
    <t>612131101</t>
  </si>
  <si>
    <t>Cementový postřik vnitřních stěn nanášený celoplošně ručně</t>
  </si>
  <si>
    <t>-1751913455</t>
  </si>
  <si>
    <t>Podkladní a spojovací vrstva vnitřních omítaných ploch cementový postřik nanášený ručně celoplošně stěn</t>
  </si>
  <si>
    <t>https://podminky.urs.cz/item/CS_URS_2025_02/612131101</t>
  </si>
  <si>
    <t>nová příčka v 1. np</t>
  </si>
  <si>
    <t>5,50*2*2,75+2,50*(3,75+1,50)/2*2-0,80*2,00*2</t>
  </si>
  <si>
    <t>vstup</t>
  </si>
  <si>
    <t>34</t>
  </si>
  <si>
    <t>612311131</t>
  </si>
  <si>
    <t>Vápenný štuk vnitřních stěn tloušťky do 3 mm</t>
  </si>
  <si>
    <t>1061795310</t>
  </si>
  <si>
    <t>Vápenný štuk vnitřních ploch tloušťky do 3 mm svislých konstrukcí stěn</t>
  </si>
  <si>
    <t>https://podminky.urs.cz/item/CS_URS_2025_02/612311131</t>
  </si>
  <si>
    <t>35</t>
  </si>
  <si>
    <t>612321121</t>
  </si>
  <si>
    <t>Vápenocementová omítka hladká jednovrstvá vnitřních stěn nanášená ručně</t>
  </si>
  <si>
    <t>551095719</t>
  </si>
  <si>
    <t>Omítka vápenocementová vnitřních ploch nanášená ručně jednovrstvá, tloušťky do 10 mm hladká svislých konstrukcí stěn</t>
  </si>
  <si>
    <t>https://podminky.urs.cz/item/CS_URS_2025_02/612321121</t>
  </si>
  <si>
    <t>36</t>
  </si>
  <si>
    <t>612321191</t>
  </si>
  <si>
    <t>Příplatek k vápenocementové omítce vnitřních stěn za každých dalších 5 mm tloušťky ručně</t>
  </si>
  <si>
    <t>-706392515</t>
  </si>
  <si>
    <t>Omítka vápenocementová vnitřních ploch nanášená ručně Příplatek k cenám za každých dalších i započatých 5 mm tloušťky omítky přes 10 mm stěn</t>
  </si>
  <si>
    <t>https://podminky.urs.cz/item/CS_URS_2025_02/612321191</t>
  </si>
  <si>
    <t>37</t>
  </si>
  <si>
    <t>622131101</t>
  </si>
  <si>
    <t>Cementový postřik vnějších stěn nanášený celoplošně ručně</t>
  </si>
  <si>
    <t>783295769</t>
  </si>
  <si>
    <t>Podkladní a spojovací vrstva vnějších omítaných ploch cementový postřik nanášený ručně celoplošně stěn</t>
  </si>
  <si>
    <t>https://podminky.urs.cz/item/CS_URS_2025_02/622131101</t>
  </si>
  <si>
    <t>opravy kolem vstupu</t>
  </si>
  <si>
    <t>20,00</t>
  </si>
  <si>
    <t>38</t>
  </si>
  <si>
    <t>622142001</t>
  </si>
  <si>
    <t>Sklovláknité pletivo vnějších stěn vtlačené do tmelu</t>
  </si>
  <si>
    <t>-361124498</t>
  </si>
  <si>
    <t>Pletivo vnějších ploch v ploše nebo pruzích, na plném podkladu sklovláknité vtlačené do tmelu stěn</t>
  </si>
  <si>
    <t>https://podminky.urs.cz/item/CS_URS_2025_02/622142001</t>
  </si>
  <si>
    <t>39</t>
  </si>
  <si>
    <t>622151031</t>
  </si>
  <si>
    <t>Penetrační silikonový nátěr vnějších pastovitých tenkovrstvých omítek stěn</t>
  </si>
  <si>
    <t>-2021933379</t>
  </si>
  <si>
    <t>Penetrační nátěr vnějších pastovitých tenkovrstvých omítek silikonový stěn</t>
  </si>
  <si>
    <t>https://podminky.urs.cz/item/CS_URS_2025_02/622151031</t>
  </si>
  <si>
    <t>6,197</t>
  </si>
  <si>
    <t>40</t>
  </si>
  <si>
    <t>622211031</t>
  </si>
  <si>
    <t>Montáž kontaktního zateplení vnějších stěn lepením a mechanickým kotvením polystyrénových desek do betonu a zdiva tl přes 120 do 160 mm</t>
  </si>
  <si>
    <t>-1543959701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</si>
  <si>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</si>
  <si>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https://podminky.urs.cz/item/CS_URS_2025_02/622211031</t>
  </si>
  <si>
    <t>41</t>
  </si>
  <si>
    <t>28376042</t>
  </si>
  <si>
    <t>deska EPS grafitová fasádní λ=0,032 tl 140mm</t>
  </si>
  <si>
    <t>276322925</t>
  </si>
  <si>
    <t>6,197*1,05 'Přepočtené koeficientem množství</t>
  </si>
  <si>
    <t>42</t>
  </si>
  <si>
    <t>622251101</t>
  </si>
  <si>
    <t>Příplatek k cenám kontaktního zateplení vnějších stěn za zápustnou montáž a použití tepelněizolačních zátek z polystyrenu</t>
  </si>
  <si>
    <t>1379716901</t>
  </si>
  <si>
    <t>Montáž kontaktního zateplení lepením a mechanickým kotvením Příplatek k cenám za zápustnou montáž kotev s použitím tepelněizolačních zátek na vnější stěny z polystyrenu</t>
  </si>
  <si>
    <t>https://podminky.urs.cz/item/CS_URS_2025_02/622251101</t>
  </si>
  <si>
    <t>43</t>
  </si>
  <si>
    <t>622252001</t>
  </si>
  <si>
    <t>Montáž profilů kontaktního zateplení připevněných mechanicky</t>
  </si>
  <si>
    <t>1203061855</t>
  </si>
  <si>
    <t>Montáž profilů kontaktního zateplení zakládacích soklových připevněných hmoždinkami</t>
  </si>
  <si>
    <t>https://podminky.urs.cz/item/CS_URS_2025_02/622252001</t>
  </si>
  <si>
    <t>1,50*2+1,75</t>
  </si>
  <si>
    <t>44</t>
  </si>
  <si>
    <t>59051651</t>
  </si>
  <si>
    <t>profil zakládací Al tl 0,7mm pro ETICS pro izolant tl 140mm</t>
  </si>
  <si>
    <t>-41069242</t>
  </si>
  <si>
    <t>4,75*1,05 'Přepočtené koeficientem množství</t>
  </si>
  <si>
    <t>45</t>
  </si>
  <si>
    <t>622252002</t>
  </si>
  <si>
    <t>Montáž profilů kontaktního zateplení lepených</t>
  </si>
  <si>
    <t>-1529238837</t>
  </si>
  <si>
    <t>Montáž profilů kontaktního zateplení ostatních stěnových, dilatačních apod. lepených do tmelu</t>
  </si>
  <si>
    <t>https://podminky.urs.cz/item/CS_URS_2025_02/622252002</t>
  </si>
  <si>
    <t>rohy</t>
  </si>
  <si>
    <t>1,50*2+0,25*2+2,50*2</t>
  </si>
  <si>
    <t>apu</t>
  </si>
  <si>
    <t>2,10*2+1,25</t>
  </si>
  <si>
    <t>46</t>
  </si>
  <si>
    <t>63127464</t>
  </si>
  <si>
    <t>profil rohový Al s výztužnou tkaninou š 100/100mm</t>
  </si>
  <si>
    <t>-640973820</t>
  </si>
  <si>
    <t>8,5*1,05 'Přepočtené koeficientem množství</t>
  </si>
  <si>
    <t>47</t>
  </si>
  <si>
    <t>59051476</t>
  </si>
  <si>
    <t>profil napojovací okenní PVC s výztužnou tkaninou 9mm</t>
  </si>
  <si>
    <t>376154397</t>
  </si>
  <si>
    <t>5,5*1,05 'Přepočtené koeficientem množství</t>
  </si>
  <si>
    <t>48</t>
  </si>
  <si>
    <t>622321121</t>
  </si>
  <si>
    <t>Vápenocementová omítka hladká jednovrstvá vnějších stěn nanášená ručně</t>
  </si>
  <si>
    <t>597669871</t>
  </si>
  <si>
    <t>Omítka vápenocementová vnějších ploch nanášená ručně jednovrstvá, tloušťky do 15 mm hladká stěn</t>
  </si>
  <si>
    <t>https://podminky.urs.cz/item/CS_URS_2025_02/622321121</t>
  </si>
  <si>
    <t>49</t>
  </si>
  <si>
    <t>622321131</t>
  </si>
  <si>
    <t>Vápenocementový štuk vnějších stěn tloušťky do 3 mm</t>
  </si>
  <si>
    <t>-1983826451</t>
  </si>
  <si>
    <t>Vápenocementový štuk vnějších ploch tloušťky do 3 mm stěn</t>
  </si>
  <si>
    <t>https://podminky.urs.cz/item/CS_URS_2025_02/622321131</t>
  </si>
  <si>
    <t>50</t>
  </si>
  <si>
    <t>622321191</t>
  </si>
  <si>
    <t>Příplatek k vápenocementové omítce vnějších stěn za každých dalších 5 mm tloušťky ručně</t>
  </si>
  <si>
    <t>631319135</t>
  </si>
  <si>
    <t>Omítka vápenocementová vnějších ploch nanášená ručně Příplatek k cenám za každých dalších i započatých 5 mm tloušťky omítky přes 15 mm stěn</t>
  </si>
  <si>
    <t>https://podminky.urs.cz/item/CS_URS_2025_02/622321191</t>
  </si>
  <si>
    <t>20*2 'Přepočtené koeficientem množství</t>
  </si>
  <si>
    <t>51</t>
  </si>
  <si>
    <t>622531012</t>
  </si>
  <si>
    <t>Tenkovrstvá silikonová zatíraná omítka zrnitost 1,5 mm vnějších stěn</t>
  </si>
  <si>
    <t>854487444</t>
  </si>
  <si>
    <t>Omítka tenkovrstvá silikonová vnějších ploch probarvená bez penetrace zatíraná (škrábaná), zrnitost 1,5 mm stěn</t>
  </si>
  <si>
    <t>https://podminky.urs.cz/item/CS_URS_2025_02/622531012</t>
  </si>
  <si>
    <t>52</t>
  </si>
  <si>
    <t>631311115</t>
  </si>
  <si>
    <t>Mazanina tl přes 50 do 80 mm z betonu prostého bez zvýšených nároků na prostředí tř. C 20/25</t>
  </si>
  <si>
    <t>1542448414</t>
  </si>
  <si>
    <t>Mazanina z betonu prostého bez zvýšených nároků na prostředí tl. přes 50 do 80 mm tř. C 20/25</t>
  </si>
  <si>
    <t>https://podminky.urs.cz/item/CS_URS_2025_02/631311115</t>
  </si>
  <si>
    <t>na stávající podlahu ?</t>
  </si>
  <si>
    <t>P - 04 - výměra dle tabulke podlah</t>
  </si>
  <si>
    <t>(33,97+40,08+65,18+11,33)*0,08</t>
  </si>
  <si>
    <t>53</t>
  </si>
  <si>
    <t>631311135</t>
  </si>
  <si>
    <t>Mazanina tl přes 120 do 240 mm z betonu prostého bez zvýšených nároků na prostředí tř. C 20/25</t>
  </si>
  <si>
    <t>988343375</t>
  </si>
  <si>
    <t>Mazanina z betonu prostého bez zvýšených nároků na prostředí tl. přes 120 do 240 mm tř. C 20/25</t>
  </si>
  <si>
    <t>https://podminky.urs.cz/item/CS_URS_2025_02/631311135</t>
  </si>
  <si>
    <t>skladba P - 03</t>
  </si>
  <si>
    <t>5,57*(0,10+0,15)/2</t>
  </si>
  <si>
    <t>54</t>
  </si>
  <si>
    <t>631319011</t>
  </si>
  <si>
    <t>Příplatek k mazanině tl přes 50 do 80 mm za přehlazení povrchu</t>
  </si>
  <si>
    <t>-672999349</t>
  </si>
  <si>
    <t>Příplatek k cenám mazanin za úpravu povrchu mazaniny přehlazením, mazanina tl. přes 50 do 80 mm</t>
  </si>
  <si>
    <t>https://podminky.urs.cz/item/CS_URS_2025_02/631319011</t>
  </si>
  <si>
    <t>12,045</t>
  </si>
  <si>
    <t>55</t>
  </si>
  <si>
    <t>631319171</t>
  </si>
  <si>
    <t>Příplatek k mazanině tl přes 50 do 80 mm za stržení povrchu spodní vrstvy před vložením výztuže</t>
  </si>
  <si>
    <t>167781780</t>
  </si>
  <si>
    <t>Příplatek k cenám mazanin za stržení povrchu spodní vrstvy mazaniny latí před vložením výztuže nebo pletiva pro tl. obou vrstev mazaniny přes 50 do 80 mm</t>
  </si>
  <si>
    <t>https://podminky.urs.cz/item/CS_URS_2025_02/631319171</t>
  </si>
  <si>
    <t>56</t>
  </si>
  <si>
    <t>631319175</t>
  </si>
  <si>
    <t>Příplatek k mazanině tl přes 120 do 240 mm za stržení povrchu spodní vrstvy před vložením výztuže</t>
  </si>
  <si>
    <t>-1312858291</t>
  </si>
  <si>
    <t>Příplatek k cenám mazanin za stržení povrchu spodní vrstvy mazaniny latí před vložením výztuže nebo pletiva pro tl. obou vrstev mazaniny přes 120 do 240 mm</t>
  </si>
  <si>
    <t>https://podminky.urs.cz/item/CS_URS_2025_02/631319175</t>
  </si>
  <si>
    <t>0,696</t>
  </si>
  <si>
    <t>57</t>
  </si>
  <si>
    <t>631362021</t>
  </si>
  <si>
    <t>Výztuž mazanin svařovanými sítěmi Kari</t>
  </si>
  <si>
    <t>-410771358</t>
  </si>
  <si>
    <t>Výztuž mazanin ze svařovaných sítí z drátů typu KARI</t>
  </si>
  <si>
    <t>https://podminky.urs.cz/item/CS_URS_2025_02/631362021</t>
  </si>
  <si>
    <t>(33,97+40,08+65,18+11,33)*26,64/6*0,001*1,15</t>
  </si>
  <si>
    <t>P - 03</t>
  </si>
  <si>
    <t>5,57*26,64/6*0,001*1,15</t>
  </si>
  <si>
    <t>58</t>
  </si>
  <si>
    <t>642945111</t>
  </si>
  <si>
    <t>Osazování protipožárních nebo protiplynových zárubní dveří jednokřídlových do 2,5 m2</t>
  </si>
  <si>
    <t>-582680518</t>
  </si>
  <si>
    <t>Osazování ocelových zárubní protipožárních nebo protiplynových dveří do vynechaného otvoru, s obetonováním, dveří jednokřídlových do 2,5 m2</t>
  </si>
  <si>
    <t>https://podminky.urs.cz/item/CS_URS_2025_02/642945111</t>
  </si>
  <si>
    <t>pro dveře dle ozn D - 02</t>
  </si>
  <si>
    <t>59</t>
  </si>
  <si>
    <t>55331567</t>
  </si>
  <si>
    <t>zárubeň jednokřídlá ocelová pro zdění s protipožární úpravou tl stěny 160-200mm rozměru 800/1970, 2100mm</t>
  </si>
  <si>
    <t>945348996</t>
  </si>
  <si>
    <t>60</t>
  </si>
  <si>
    <t>644941111</t>
  </si>
  <si>
    <t>Osazování ventilačních mřížek velikosti do 150 x 200 mm</t>
  </si>
  <si>
    <t>1763077326</t>
  </si>
  <si>
    <t>Montáž průvětrníků nebo mřížek odvětrávacích velikosti do 150 x 200 mm</t>
  </si>
  <si>
    <t>https://podminky.urs.cz/item/CS_URS_2025_02/644941111</t>
  </si>
  <si>
    <t>provětrávací otvor</t>
  </si>
  <si>
    <t>26,00</t>
  </si>
  <si>
    <t>61</t>
  </si>
  <si>
    <t>55341428</t>
  </si>
  <si>
    <t>mřížka větrací nerezová kruhová se síťovinou 150mm</t>
  </si>
  <si>
    <t>977745713</t>
  </si>
  <si>
    <t>Ostatní konstrukce a práce, bourání</t>
  </si>
  <si>
    <t>62</t>
  </si>
  <si>
    <t>941111131</t>
  </si>
  <si>
    <t>Montáž lešení řadového trubkového lehkého s podlahami zatížení do 200 kg/m2 š od 1,2 do 1,5 m v do 10 m</t>
  </si>
  <si>
    <t>-2006824713</t>
  </si>
  <si>
    <t>Lešení řadové trubkové lehké pracovní s podlahami s provozním zatížením tř. 3 do 200 kg/m2 šířky tř. W12 od 1,2 do 1,5 m, výšky výšky do 10 m montáž</t>
  </si>
  <si>
    <t>https://podminky.urs.cz/item/CS_URS_2025_02/941111131</t>
  </si>
  <si>
    <t>22,00*6,50*2</t>
  </si>
  <si>
    <t>63</t>
  </si>
  <si>
    <t>941111231</t>
  </si>
  <si>
    <t>Příplatek k lešení řadovému trubkovému lehkému s podlahami do 200 kg/m2 š od 1,2 do 1,5 m v do 10 m za každý den použití</t>
  </si>
  <si>
    <t>761700383</t>
  </si>
  <si>
    <t>Lešení řadové trubkové lehké pracovní s podlahami s provozním zatížením tř. 3 do 200 kg/m2 šířky tř. W12 od 1,2 do 1,5 m, výšky výšky do 10 m příplatek k ceně za každý den použití</t>
  </si>
  <si>
    <t>https://podminky.urs.cz/item/CS_URS_2025_02/941111231</t>
  </si>
  <si>
    <t>286*60 'Přepočtené koeficientem množství</t>
  </si>
  <si>
    <t>64</t>
  </si>
  <si>
    <t>941111831</t>
  </si>
  <si>
    <t>Demontáž lešení řadového trubkového lehkého s podlahami zatížení do 200 kg/m2 š od 1,2 do 1,5 m v do 10 m</t>
  </si>
  <si>
    <t>-1298830463</t>
  </si>
  <si>
    <t>Lešení řadové trubkové lehké pracovní s podlahami s provozním zatížením tř. 3 do 200 kg/m2 šířky tř. W12 od 1,2 do 1,5 m, výšky výšky do 10 m demontáž</t>
  </si>
  <si>
    <t>https://podminky.urs.cz/item/CS_URS_2025_02/941111831</t>
  </si>
  <si>
    <t>65</t>
  </si>
  <si>
    <t>943111311</t>
  </si>
  <si>
    <t>Odborná prohlídka lešení prostorového trubkového lehkého s podlahami zatížení do 200 kg/m2 v do 30 m objemu do 1000 m3 nezakrytého</t>
  </si>
  <si>
    <t>-1795738924</t>
  </si>
  <si>
    <t>Odborná prohlídka lešení prostorového trubkového lehkého pracovního s podlahami s provozním zatížením tř. 3 do 200 kg/m2 výšky do 30 m, celkového objemu do 1 000 m3 nezakrytého</t>
  </si>
  <si>
    <t>https://podminky.urs.cz/item/CS_URS_2025_02/943111311</t>
  </si>
  <si>
    <t>66</t>
  </si>
  <si>
    <t>943211111</t>
  </si>
  <si>
    <t>Montáž lešení prostorového rámového lehkého s podlahami zatížení do 200 kg/m2 v do 10 m</t>
  </si>
  <si>
    <t>-309790027</t>
  </si>
  <si>
    <t>Lešení prostorové rámové lehké pracovní s podlahami s provozním zatížením tř. 3 do 200 kg/m2 výšky do 10 m montáž</t>
  </si>
  <si>
    <t>https://podminky.urs.cz/item/CS_URS_2025_02/943211111</t>
  </si>
  <si>
    <t>pro opravy v 1. np</t>
  </si>
  <si>
    <t>(33,967+40,08+5,57+64,18+11,33)*3,00*0,60</t>
  </si>
  <si>
    <t>67</t>
  </si>
  <si>
    <t>943211211</t>
  </si>
  <si>
    <t>Příplatek k lešení prostorovému rámovému lehkému s podlahami do 200 kg/m2 v do 10 m za každý den použití</t>
  </si>
  <si>
    <t>-503621411</t>
  </si>
  <si>
    <t>Lešení prostorové rámové lehké pracovní s podlahami s provozním zatížením tř. 3 do 200 kg/m2 výšky do 10 m příplatek k ceně za každý den použití</t>
  </si>
  <si>
    <t>https://podminky.urs.cz/item/CS_URS_2025_02/943211211</t>
  </si>
  <si>
    <t>279,229*60 'Přepočtené koeficientem množství</t>
  </si>
  <si>
    <t>68</t>
  </si>
  <si>
    <t>943211811</t>
  </si>
  <si>
    <t>Demontáž lešení prostorového rámového lehkého s podlahami zatížení do 200 kg/m2 v do 10 m</t>
  </si>
  <si>
    <t>-1116485736</t>
  </si>
  <si>
    <t>Lešení prostorové rámové lehké pracovní s podlahami s provozním zatížením tř. 3 do 200 kg/m2 výšky do 10 m demontáž</t>
  </si>
  <si>
    <t>https://podminky.urs.cz/item/CS_URS_2025_02/943211811</t>
  </si>
  <si>
    <t>69</t>
  </si>
  <si>
    <t>949101112</t>
  </si>
  <si>
    <t>Lešení pomocné pro objekty pozemních staveb s lešeňovou podlahou v přes 1,9 do 3,5 m zatížení do 150 kg/m2</t>
  </si>
  <si>
    <t>209954217</t>
  </si>
  <si>
    <t>Lešení pomocné pracovní pro objekty pozemních staveb pro zatížení do 150 kg/m2, o výšce lešeňové podlahy přes 1,9 do 3,5 m</t>
  </si>
  <si>
    <t>https://podminky.urs.cz/item/CS_URS_2025_02/949101112</t>
  </si>
  <si>
    <t>10,07+4,93+7,73+5,34+20,70+20,79+4,93+7,73+5,34+20,78+21,94</t>
  </si>
  <si>
    <t>70</t>
  </si>
  <si>
    <t>949411111</t>
  </si>
  <si>
    <t>Montáž schodišťových věží trubkových o půdorysné ploše do 10 m2 v do 10 m</t>
  </si>
  <si>
    <t>-1494652684</t>
  </si>
  <si>
    <t>Věže schodišťové a výstupové z trubkového lešení o půdorysné ploše do 10 m2, výšky do 10 m montáž</t>
  </si>
  <si>
    <t>https://podminky.urs.cz/item/CS_URS_2025_02/949411111</t>
  </si>
  <si>
    <t>pro realizaci patra</t>
  </si>
  <si>
    <t>5,00</t>
  </si>
  <si>
    <t>71</t>
  </si>
  <si>
    <t>949411211</t>
  </si>
  <si>
    <t>Příplatek k schodišťovým věžím trubkovým do 10 m2 v do 10 za každý den použití</t>
  </si>
  <si>
    <t>1172902566</t>
  </si>
  <si>
    <t>Věže schodišťové a výstupové z trubkového lešení o půdorysné ploše do 10 m2, výšky do 10 m příplatek k ceně za každý den použití</t>
  </si>
  <si>
    <t>https://podminky.urs.cz/item/CS_URS_2025_02/949411211</t>
  </si>
  <si>
    <t>5*90 'Přepočtené koeficientem množství</t>
  </si>
  <si>
    <t>72</t>
  </si>
  <si>
    <t>949411811</t>
  </si>
  <si>
    <t>Demontáž schodišťových věží trubkových o půdorysné ploše do 10 m2 v do 10 m</t>
  </si>
  <si>
    <t>-1840041373</t>
  </si>
  <si>
    <t>Věže schodišťové a výstupové z trubkového lešení o půdorysné ploše do 10 m2, výšky do 10 m demontáž</t>
  </si>
  <si>
    <t>https://podminky.urs.cz/item/CS_URS_2025_02/949411811</t>
  </si>
  <si>
    <t>73</t>
  </si>
  <si>
    <t>952901111</t>
  </si>
  <si>
    <t>Vyčištění budov bytové a občanské výstavby při výšce podlaží do 4 m</t>
  </si>
  <si>
    <t>-1901709381</t>
  </si>
  <si>
    <t>Vyčištění budov nebo objektů před předáním do užívání budov bytové nebo občanské výstavby, světlé výšky podlaží do 4 m</t>
  </si>
  <si>
    <t>https://podminky.urs.cz/item/CS_URS_2025_02/952901111</t>
  </si>
  <si>
    <t>74</t>
  </si>
  <si>
    <t>952902511</t>
  </si>
  <si>
    <t>Čištění střešních nebo nadstřešních konstrukcí šikmých střech budov</t>
  </si>
  <si>
    <t>-139953919</t>
  </si>
  <si>
    <t>Čištění budov při provádění oprav a udržovacích prací střešních nebo nadstřešních konstrukcí, střech šikmých</t>
  </si>
  <si>
    <t>https://podminky.urs.cz/item/CS_URS_2025_02/952902511</t>
  </si>
  <si>
    <t>nátěr stávajícího krovu</t>
  </si>
  <si>
    <t>8,54*5,00/2*21</t>
  </si>
  <si>
    <t>75</t>
  </si>
  <si>
    <t>952903006</t>
  </si>
  <si>
    <t>Čištění budov odstranění ptačího nebo netopýřího trusu z trámů</t>
  </si>
  <si>
    <t>-1866255441</t>
  </si>
  <si>
    <t>Čištění budov při provádění oprav a udržovacích prací odstraněním ptačího nebo netopýřího trusu z trámů</t>
  </si>
  <si>
    <t>https://podminky.urs.cz/item/CS_URS_2025_02/952903006</t>
  </si>
  <si>
    <t>76</t>
  </si>
  <si>
    <t>953961214</t>
  </si>
  <si>
    <t>Kotva chemickou patronou M 16 hl 125 mm do betonu, ŽB nebo kamene s vyvrtáním otvoru</t>
  </si>
  <si>
    <t>1912647554</t>
  </si>
  <si>
    <t>Kotva chemická s vyvrtáním otvoru do betonu, železobetonu nebo tvrdého kamene chemická patrona, velikost M 16, hloubka 125 mm</t>
  </si>
  <si>
    <t>https://podminky.urs.cz/item/CS_URS_2025_02/953961214</t>
  </si>
  <si>
    <t>kotvení venkovního schodiště</t>
  </si>
  <si>
    <t>4*6</t>
  </si>
  <si>
    <t>kotvení trámů</t>
  </si>
  <si>
    <t>(21+22)*2</t>
  </si>
  <si>
    <t>kotvení vnitřního schodiště</t>
  </si>
  <si>
    <t>10,</t>
  </si>
  <si>
    <t>77</t>
  </si>
  <si>
    <t>953965134</t>
  </si>
  <si>
    <t>Kotevní šroub pro chemické kotvy M 16 dl 350 mm</t>
  </si>
  <si>
    <t>-1529064613</t>
  </si>
  <si>
    <t>Kotva chemická s vyvrtáním otvoru kotevní šrouby pro chemické kotvy, velikost M 16, délka 350 mm</t>
  </si>
  <si>
    <t>https://podminky.urs.cz/item/CS_URS_2025_02/953965134</t>
  </si>
  <si>
    <t>10,00</t>
  </si>
  <si>
    <t>78</t>
  </si>
  <si>
    <t>971029481</t>
  </si>
  <si>
    <t>Vybourání otvorů ve zdivu smíšeném z jedné strany pl do 0,25 m2 tl do 900 mm</t>
  </si>
  <si>
    <t>548187211</t>
  </si>
  <si>
    <t>Vybourání otvorů ve zdivu základovém nebo nadzákladovém kamenném, smíšeném smíšeném, plochy z jedné strany, plochy do 0,25 m2, tl. do 900 mm</t>
  </si>
  <si>
    <t>https://podminky.urs.cz/item/CS_URS_2025_02/971029481</t>
  </si>
  <si>
    <t>13+13</t>
  </si>
  <si>
    <t>79</t>
  </si>
  <si>
    <t>971033451</t>
  </si>
  <si>
    <t>Vybourání otvorů ve zdivu cihelném pl do 0,25 m2 na MVC nebo MV tl do 450 mm</t>
  </si>
  <si>
    <t>-304024875</t>
  </si>
  <si>
    <t>Vybourání otvorů ve zdivu základovém nebo nadzákladovém z cihel, tvárnic, příčkovek z cihel pálených na maltu vápennou nebo vápenocementovou plochy do 0,25 m2, tl. do 450 mm</t>
  </si>
  <si>
    <t>https://podminky.urs.cz/item/CS_URS_2025_02/971033451</t>
  </si>
  <si>
    <t>pro revizní dvířka ve stávajícím zdivu ?</t>
  </si>
  <si>
    <t>80</t>
  </si>
  <si>
    <t>975053141</t>
  </si>
  <si>
    <t>Víceřadové podchycení stropů pro osazení nosníků v do 3,5 m pro zatížení přes 800 do 1500 kg/m2</t>
  </si>
  <si>
    <t>-729583695</t>
  </si>
  <si>
    <t>Víceřadové podchycení stropů pro osazení nosníků dřevěnou výztuhou v. podchycení do 3,5 m a při zatížení hmotností přes 800 do 1500 kg/m2</t>
  </si>
  <si>
    <t>https://podminky.urs.cz/item/CS_URS_2025_02/975053141</t>
  </si>
  <si>
    <t>pro opravy stropní konstrukce v 1. np</t>
  </si>
  <si>
    <t>15,00*3</t>
  </si>
  <si>
    <t>81</t>
  </si>
  <si>
    <t>975058141</t>
  </si>
  <si>
    <t>Příplatek k víceřadovém podchycení stropů pro zatížení přes 800 do 1500 kg/m2 ZKD 1 m přes 3,5 m v podchycení</t>
  </si>
  <si>
    <t>1468804783</t>
  </si>
  <si>
    <t>Víceřadové podchycení stropů pro osazení nosníků dřevěnou výztuhou Příplatek k cenám za každý další 1 m výšky přes 3,50 m a při zatížení hmotností přes 800 do 1500 kg/m2</t>
  </si>
  <si>
    <t>https://podminky.urs.cz/item/CS_URS_2025_02/975058141</t>
  </si>
  <si>
    <t>82</t>
  </si>
  <si>
    <t>985131311</t>
  </si>
  <si>
    <t>Ruční dočištění ploch stěn, rubu kleneb a podlah ocelových kartáči</t>
  </si>
  <si>
    <t>891379468</t>
  </si>
  <si>
    <t>Očištění ploch stěn, rubu kleneb a podlah ruční dočištění ocelovými kartáči</t>
  </si>
  <si>
    <t>https://podminky.urs.cz/item/CS_URS_2025_02/985131311</t>
  </si>
  <si>
    <t>3,14159*3,50*(9,10+6,20)+3,14159*3,50*3,50/2*4</t>
  </si>
  <si>
    <t>členitost</t>
  </si>
  <si>
    <t>245,201*0,15</t>
  </si>
  <si>
    <t>83</t>
  </si>
  <si>
    <t>985142113</t>
  </si>
  <si>
    <t>Vysekání spojovací hmoty ze spár zdiva hl do 40 mm dl přes 12 m/m2</t>
  </si>
  <si>
    <t>1543519116</t>
  </si>
  <si>
    <t>Vysekání spojovací hmoty ze spár zdiva včetně vyčištění hloubky spáry do 40 mm délky spáry na 1 m2 upravované plochy přes 12 m</t>
  </si>
  <si>
    <t>https://podminky.urs.cz/item/CS_URS_2025_02/985142113</t>
  </si>
  <si>
    <t>84</t>
  </si>
  <si>
    <t>985211113</t>
  </si>
  <si>
    <t>Vyklínování uvolněných kamenů ve zdivu se spárami dl přes 12 m/m2</t>
  </si>
  <si>
    <t>985963409</t>
  </si>
  <si>
    <t>Vyklínování uvolněných kamenů zdiva úlomky kamene, popřípadě cihel délky spáry na 1 m2 upravované plochy přes 12 m</t>
  </si>
  <si>
    <t>https://podminky.urs.cz/item/CS_URS_2025_02/985211113</t>
  </si>
  <si>
    <t>85</t>
  </si>
  <si>
    <t>985221113</t>
  </si>
  <si>
    <t>Doplnění zdiva kamenem do aktivované malty se spárami dl přes 12 m/m2</t>
  </si>
  <si>
    <t>1435260322</t>
  </si>
  <si>
    <t>Doplnění zdiva ručně do aktivované malty kamenem délky spáry na 1 m2 upravované plochy přes 12 m</t>
  </si>
  <si>
    <t>https://podminky.urs.cz/item/CS_URS_2025_02/985221113</t>
  </si>
  <si>
    <t>45 %</t>
  </si>
  <si>
    <t>245,201*0,10*0,45</t>
  </si>
  <si>
    <t>86</t>
  </si>
  <si>
    <t>583kámen</t>
  </si>
  <si>
    <t>kámen lomový pro zdivo</t>
  </si>
  <si>
    <t>-81746100</t>
  </si>
  <si>
    <t>11,034*3,2 'Přepočtené koeficientem množství</t>
  </si>
  <si>
    <t>87</t>
  </si>
  <si>
    <t>985231113</t>
  </si>
  <si>
    <t>Spárování zdiva aktivovanou maltou spára hl do 40 mm dl přes 12 m/m2</t>
  </si>
  <si>
    <t>1862284475</t>
  </si>
  <si>
    <t>Spárování zdiva hloubky do 40 mm aktivovanou maltou délky spáry na 1 m2 upravované plochy přes 12 m</t>
  </si>
  <si>
    <t>https://podminky.urs.cz/item/CS_URS_2025_02/985231113</t>
  </si>
  <si>
    <t>88</t>
  </si>
  <si>
    <t>985233131</t>
  </si>
  <si>
    <t>Úprava spár po spárování zdiva uhlazením spára dl přes 12 m/m2</t>
  </si>
  <si>
    <t>1670758742</t>
  </si>
  <si>
    <t>Úprava spár po spárování zdiva kamenného nebo cihelného délky spáry na 1 m2 upravované plochy přes 12 m uhlazením</t>
  </si>
  <si>
    <t>https://podminky.urs.cz/item/CS_URS_2025_02/985233131</t>
  </si>
  <si>
    <t>89</t>
  </si>
  <si>
    <t>993121111</t>
  </si>
  <si>
    <t>Dovoz a odvoz lešení prostorového lehkého do 10 km včetně naložení a složení</t>
  </si>
  <si>
    <t>-2096442511</t>
  </si>
  <si>
    <t>Dovoz a odvoz lešení včetně naložení a složení prostorového lehkého, na vzdálenost do 10 km</t>
  </si>
  <si>
    <t>https://podminky.urs.cz/item/CS_URS_2025_02/993121111</t>
  </si>
  <si>
    <t>279,229*2 'Přepočtené koeficientem množství</t>
  </si>
  <si>
    <t>90</t>
  </si>
  <si>
    <t>993121119</t>
  </si>
  <si>
    <t>Příplatek k ceně dovozu a odvozu lešení prostorového lehkého ZKD 10 km přes 10 km</t>
  </si>
  <si>
    <t>-873630415</t>
  </si>
  <si>
    <t>Dovoz a odvoz lešení včetně naložení a složení prostorového lehkého, na vzdálenost Příplatek k ceně za každých dalších i započatých 10 km přes 10 km</t>
  </si>
  <si>
    <t>https://podminky.urs.cz/item/CS_URS_2025_02/993121119</t>
  </si>
  <si>
    <t>997</t>
  </si>
  <si>
    <t>Doprava suti a vybouraných hmot</t>
  </si>
  <si>
    <t>91</t>
  </si>
  <si>
    <t>997013001</t>
  </si>
  <si>
    <t>Vyklizení ulehlé suti z prostorů do 15 m2 s naložením z hl do 2 m</t>
  </si>
  <si>
    <t>244372809</t>
  </si>
  <si>
    <t>Vyklizení ulehlé suti na vzdálenost do 3 m od okraje vyklízeného prostoru nebo s naložením na dopravní prostředek z prostorů o půdorysné ploše do 15 m2 z výšky (hloubky) do 2 m</t>
  </si>
  <si>
    <t>https://podminky.urs.cz/item/CS_URS_2025_02/997013001</t>
  </si>
  <si>
    <t>vyklizení suti z prostor 1. np a nad klenbou</t>
  </si>
  <si>
    <t>18,00</t>
  </si>
  <si>
    <t>92</t>
  </si>
  <si>
    <t>997013212</t>
  </si>
  <si>
    <t>Vnitrostaveništní doprava suti a vybouraných hmot pro budovy v přes 6 do 9 m ručně</t>
  </si>
  <si>
    <t>-677989261</t>
  </si>
  <si>
    <t>Vnitrostaveništní doprava suti a vybouraných hmot vodorovně do 50 m s naložením ručně pro budovy a haly výšky přes 6 do 9 m</t>
  </si>
  <si>
    <t>https://podminky.urs.cz/item/CS_URS_2025_02/997013212</t>
  </si>
  <si>
    <t>93</t>
  </si>
  <si>
    <t>997013219</t>
  </si>
  <si>
    <t>Příplatek k vnitrostaveništní dopravě suti a vybouraných hmot za zvětšenou dopravu suti ZKD 10 m</t>
  </si>
  <si>
    <t>1909704273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</si>
  <si>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</si>
  <si>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https://podminky.urs.cz/item/CS_URS_2025_02/997013219</t>
  </si>
  <si>
    <t>62,839*4 'Přepočtené koeficientem množství</t>
  </si>
  <si>
    <t>94</t>
  </si>
  <si>
    <t>997013501</t>
  </si>
  <si>
    <t>Odvoz suti a vybouraných hmot na skládku nebo meziskládku do 1 km se složením</t>
  </si>
  <si>
    <t>-212425112</t>
  </si>
  <si>
    <t>Odvoz suti a vybouraných hmot na skládku nebo meziskládku se složením, na vzdálenost do 1 km</t>
  </si>
  <si>
    <t>https://podminky.urs.cz/item/CS_URS_2025_02/997013501</t>
  </si>
  <si>
    <t>95</t>
  </si>
  <si>
    <t>997013509</t>
  </si>
  <si>
    <t>Příplatek k odvozu suti a vybouraných hmot na skládku ZKD 1 km přes 1 km</t>
  </si>
  <si>
    <t>278762938</t>
  </si>
  <si>
    <t>Odvoz suti a vybouraných hmot na skládku nebo meziskládku se složením, na vzdálenost Příplatek k ceně za každý další započatý 1 km přes 1 km</t>
  </si>
  <si>
    <t>https://podminky.urs.cz/item/CS_URS_2025_02/997013509</t>
  </si>
  <si>
    <t>62,839*15 'Přepočtené koeficientem množství</t>
  </si>
  <si>
    <t>96</t>
  </si>
  <si>
    <t>94620001</t>
  </si>
  <si>
    <t>poplatek za uložení stavebního odpadu zeminy a kamení zatříděného kódem 17 05 04</t>
  </si>
  <si>
    <t>638215779</t>
  </si>
  <si>
    <t>21,105*0,3 'Přepočtené koeficientem množství</t>
  </si>
  <si>
    <t>97</t>
  </si>
  <si>
    <t>94621007</t>
  </si>
  <si>
    <t>poplatek za uložení stavebního odpadu zeminy a kamení zatříděného kódem 17 05 04 na recyklační skládku</t>
  </si>
  <si>
    <t>-12586305</t>
  </si>
  <si>
    <t>21,105*0,7 'Přepočtené koeficientem množství</t>
  </si>
  <si>
    <t>98</t>
  </si>
  <si>
    <t>94620170</t>
  </si>
  <si>
    <t>poplatek za uložení stavebního odpadu dřevěného zatříděného kódem 17 02 01</t>
  </si>
  <si>
    <t>1729731609</t>
  </si>
  <si>
    <t>94620003</t>
  </si>
  <si>
    <t>poplatek za uložení stavebního odpadu cihelného zatříděného kódem 17 01 02</t>
  </si>
  <si>
    <t>-826057610</t>
  </si>
  <si>
    <t>32,457*0,3 'Přepočtené koeficientem množství</t>
  </si>
  <si>
    <t>100</t>
  </si>
  <si>
    <t>94621002</t>
  </si>
  <si>
    <t>poplatek za uložení stavebního odpadu cihelného zatříděného kódem 17 01 02 na recyklační skládku</t>
  </si>
  <si>
    <t>1483730121</t>
  </si>
  <si>
    <t>32,457*0,7 'Přepočtené koeficientem množství</t>
  </si>
  <si>
    <t>101</t>
  </si>
  <si>
    <t>94620220</t>
  </si>
  <si>
    <t>poplatek za uložení komunálního odpadu zatříděného kódem 20 03 01</t>
  </si>
  <si>
    <t>-1126711482</t>
  </si>
  <si>
    <t>998</t>
  </si>
  <si>
    <t>Přesun hmot</t>
  </si>
  <si>
    <t>102</t>
  </si>
  <si>
    <t>998018002</t>
  </si>
  <si>
    <t>Přesun hmot pro budovy ruční pro budovy v přes 6 do 12 m</t>
  </si>
  <si>
    <t>983381682</t>
  </si>
  <si>
    <t>Přesun hmot pro budovy občanské výstavby, bydlení, výrobu a služby ruční (bez užití mechanizace) vodorovná dopravní vzdálenost do 100 m pro budovy s jakoukoliv nosnou konstrukcí výšky přes 6 do 12 m</t>
  </si>
  <si>
    <t>https://podminky.urs.cz/item/CS_URS_2025_02/998018002</t>
  </si>
  <si>
    <t>103</t>
  </si>
  <si>
    <t>998018011</t>
  </si>
  <si>
    <t>Příplatek k ručnímu přesunu hmot pro budovy za zvětšený přesun ZKD 100 m</t>
  </si>
  <si>
    <t>-1535989955</t>
  </si>
  <si>
    <t>Přesun hmot pro budovy občanské výstavby, bydlení, výrobu a služby ruční (bez užití mechanizace) Příplatek k cenám za ruční zvětšený přesun přes vymezenou vodorovnou dopravní vzdálenost za každých dalších započatých 100 m</t>
  </si>
  <si>
    <t>https://podminky.urs.cz/item/CS_URS_2025_02/998018011</t>
  </si>
  <si>
    <t>PSV</t>
  </si>
  <si>
    <t>Práce a dodávky PSV</t>
  </si>
  <si>
    <t>711</t>
  </si>
  <si>
    <t>Izolace proti vodě, vlhkosti a plynům</t>
  </si>
  <si>
    <t>104</t>
  </si>
  <si>
    <t>711493111</t>
  </si>
  <si>
    <t>Izolace proti podpovrchové a tlakové vodě vodorovná těsnicí hmotou dvousložkovou na bázi cementu</t>
  </si>
  <si>
    <t>1359860070</t>
  </si>
  <si>
    <t>Izolace proti podpovrchové a tlakové vodě - ostatní na ploše vodorovné V dvousložkovou na bázi cementu</t>
  </si>
  <si>
    <t>https://podminky.urs.cz/item/CS_URS_2025_02/711493111</t>
  </si>
  <si>
    <t>2,10*1,75</t>
  </si>
  <si>
    <t>stupně</t>
  </si>
  <si>
    <t>0,28*1,50*16</t>
  </si>
  <si>
    <t>5,57</t>
  </si>
  <si>
    <t>koupelny</t>
  </si>
  <si>
    <t>7,73*2</t>
  </si>
  <si>
    <t>105</t>
  </si>
  <si>
    <t>711493121</t>
  </si>
  <si>
    <t>Izolace proti podpovrchové a tlakové vodě svislá těsnicí hmotou dvousložkovou na bázi cementu</t>
  </si>
  <si>
    <t>263268718</t>
  </si>
  <si>
    <t>Izolace proti podpovrchové a tlakové vodě - ostatní na ploše svislé S dvousložkovou na bázi cementu</t>
  </si>
  <si>
    <t>https://podminky.urs.cz/item/CS_URS_2025_02/711493121</t>
  </si>
  <si>
    <t>skladba P - 03 - vytažení na stěnu</t>
  </si>
  <si>
    <t>(2,36+2,35)*2*0,30</t>
  </si>
  <si>
    <t>10,0*2</t>
  </si>
  <si>
    <t>106</t>
  </si>
  <si>
    <t>998711122</t>
  </si>
  <si>
    <t>Přesun hmot tonážní pro izolace proti vodě, vlhkosti a plynům ruční v objektech v přes 6 do 12 m</t>
  </si>
  <si>
    <t>-462755475</t>
  </si>
  <si>
    <t>Přesun hmot pro izolace proti vodě, vlhkosti a plynům stanovený z hmotnosti přesunovaného materiálu vodorovná dopravní vzdálenost do 50 m ruční (bez užití mechanizace) v objektech výšky přes 6 do 12 m</t>
  </si>
  <si>
    <t>https://podminky.urs.cz/item/CS_URS_2025_02/998711122</t>
  </si>
  <si>
    <t>713</t>
  </si>
  <si>
    <t>Izolace tepelné</t>
  </si>
  <si>
    <t>107</t>
  </si>
  <si>
    <t>713111131</t>
  </si>
  <si>
    <t>Montáž izolace tepelné spodem stropů žebrových s úpravou drátem rohoží, pásů, dílců, desek</t>
  </si>
  <si>
    <t>-715014052</t>
  </si>
  <si>
    <t>Montáž tepelné izolace stropů rohožemi, pásy, dílci, deskami, bloky (izolační materiál ve specifikaci) žebrových spodem s uchycením (drátem, páskou apod.)</t>
  </si>
  <si>
    <t>https://podminky.urs.cz/item/CS_URS_2025_02/713111131</t>
  </si>
  <si>
    <t>doplnění tepelné izolace</t>
  </si>
  <si>
    <t>348,067</t>
  </si>
  <si>
    <t>108</t>
  </si>
  <si>
    <t>63152102</t>
  </si>
  <si>
    <t>pás tepelně izolační univerzální λ=0,032-0,033 tl 140mm</t>
  </si>
  <si>
    <t>1330257400</t>
  </si>
  <si>
    <t>348,067*1,1 'Přepočtené koeficientem množství</t>
  </si>
  <si>
    <t>109</t>
  </si>
  <si>
    <t>713121112</t>
  </si>
  <si>
    <t>Montáž izolace tepelné podlah volně kladenými mezi trámy nebo rošt rohožemi, pásy, dílci, deskami 1 vrstva</t>
  </si>
  <si>
    <t>30501543</t>
  </si>
  <si>
    <t>Montáž tepelné izolace podlah rohožemi, pásy, deskami, dílci, bloky (izolační materiál ve specifikaci) kladenými volně jednovrstvá mezi trámy nebo rošt</t>
  </si>
  <si>
    <t>https://podminky.urs.cz/item/CS_URS_2025_02/713121112</t>
  </si>
  <si>
    <t>podlaha - P - 01</t>
  </si>
  <si>
    <t>skladba P - 01</t>
  </si>
  <si>
    <t>21,541*9,71-2,44*1,38</t>
  </si>
  <si>
    <t>110</t>
  </si>
  <si>
    <t>ISV.8592248000321</t>
  </si>
  <si>
    <t>Isover ORSIK 160mm, λD = 0,038 (W·m-1·K-1),1200x600x160mm, univerzální izolace do šikmých střech.</t>
  </si>
  <si>
    <t>502698816</t>
  </si>
  <si>
    <t>205,796*1,1 'Přepočtené koeficientem množství</t>
  </si>
  <si>
    <t>111</t>
  </si>
  <si>
    <t>713121131</t>
  </si>
  <si>
    <t>Montáž izolace tepelné podlah parotěsné reflexní tl do 5 mm</t>
  </si>
  <si>
    <t>1835352890</t>
  </si>
  <si>
    <t>Montáž tepelné izolace podlah parotěsnými reflexními pásy, tloušťka izolace do 5 mm</t>
  </si>
  <si>
    <t>https://podminky.urs.cz/item/CS_URS_2025_02/713121131</t>
  </si>
  <si>
    <t>112</t>
  </si>
  <si>
    <t>28329276</t>
  </si>
  <si>
    <t>fólie PE vyztužená pro parotěsnou vrstvu (reakce na oheň - třída E) 140g/m2</t>
  </si>
  <si>
    <t>577329267</t>
  </si>
  <si>
    <t>205,796*1,05 'Přepočtené koeficientem množství</t>
  </si>
  <si>
    <t>113</t>
  </si>
  <si>
    <t>998713122</t>
  </si>
  <si>
    <t>Přesun hmot tonážní pro izolace tepelné ruční v objektech v přes 6 do 12 m</t>
  </si>
  <si>
    <t>499007969</t>
  </si>
  <si>
    <t>Přesun hmot pro izolace tepelné stanovený z hmotnosti přesunovaného materiálu vodorovná dopravní vzdálenost do 50 m ruční (bez užití mechanizace) v objektech výšky přes 6 m do 12 m</t>
  </si>
  <si>
    <t>https://podminky.urs.cz/item/CS_URS_2025_02/998713122</t>
  </si>
  <si>
    <t>762</t>
  </si>
  <si>
    <t>Konstrukce tesařské</t>
  </si>
  <si>
    <t>114</t>
  </si>
  <si>
    <t>762083122</t>
  </si>
  <si>
    <t>Impregnace řeziva proti dřevokaznému hmyzu, houbám a plísním máčením třída ohrožení 3 a 4</t>
  </si>
  <si>
    <t>922883859</t>
  </si>
  <si>
    <t>Impregnace řeziva máčením proti dřevokaznému hmyzu, houbám a plísním, třída ohrožení 3 a 4 (dřevo v exteriéru)</t>
  </si>
  <si>
    <t>https://podminky.urs.cz/item/CS_URS_2025_02/762083122</t>
  </si>
  <si>
    <t>5,795</t>
  </si>
  <si>
    <t>stropní trámy</t>
  </si>
  <si>
    <t>7,262</t>
  </si>
  <si>
    <t>115</t>
  </si>
  <si>
    <t>762332932</t>
  </si>
  <si>
    <t>Montáž doplnění části střešní vazby hranoly nehoblovanými průřezové pl přes 120 do 224 cm2</t>
  </si>
  <si>
    <t>-128162489</t>
  </si>
  <si>
    <t>Doplnění střešní vazby řezivem - montáž (materiál ve specifikaci) nehoblovaným, průřezové plochy přes 120 do 224 cm2</t>
  </si>
  <si>
    <t>https://podminky.urs.cz/item/CS_URS_2025_02/762332932</t>
  </si>
  <si>
    <t xml:space="preserve">H.01 hranol  120/120 mm</t>
  </si>
  <si>
    <t>0,95*28</t>
  </si>
  <si>
    <t>V.04 vaznice 120/140 mm</t>
  </si>
  <si>
    <t>22,00</t>
  </si>
  <si>
    <t>V.05 vaznice 120/140 mm</t>
  </si>
  <si>
    <t>8,50*2</t>
  </si>
  <si>
    <t>K.03 krokev 80/160 mm</t>
  </si>
  <si>
    <t>3,00*31</t>
  </si>
  <si>
    <t>S.03 sloupek 120/120 mm</t>
  </si>
  <si>
    <t>0,75*32</t>
  </si>
  <si>
    <t>KL.04 kleštiny 60/160 mm</t>
  </si>
  <si>
    <t>1,30*31*2</t>
  </si>
  <si>
    <t>úžlabní krokev 80/160 mm</t>
  </si>
  <si>
    <t>4,50*8</t>
  </si>
  <si>
    <t>V.03 výměna 120/180 mm</t>
  </si>
  <si>
    <t>1,60</t>
  </si>
  <si>
    <t>RZ.01 rozpěra 140/140 mm</t>
  </si>
  <si>
    <t>2,70*8*2</t>
  </si>
  <si>
    <t>V.02 vaznice 140/160 mm</t>
  </si>
  <si>
    <t>1,435*2</t>
  </si>
  <si>
    <t>H.02 hranol 120/160 mm</t>
  </si>
  <si>
    <t>2,20*1</t>
  </si>
  <si>
    <t>S.2 sloupek 140/140 mm</t>
  </si>
  <si>
    <t>1,10*2</t>
  </si>
  <si>
    <t>K.02 krokev 80/160 mm</t>
  </si>
  <si>
    <t>2,10*8</t>
  </si>
  <si>
    <t>KL.3 kleštiny 60/140 mm</t>
  </si>
  <si>
    <t>1,10*2*4</t>
  </si>
  <si>
    <t>KL.2 kleštiny 60/140 mm</t>
  </si>
  <si>
    <t>2,10*2*4</t>
  </si>
  <si>
    <t>116</t>
  </si>
  <si>
    <t>60512131</t>
  </si>
  <si>
    <t>hranol stavební řezivo průřezu do 224cm2 dl 6-8m</t>
  </si>
  <si>
    <t>-638493192</t>
  </si>
  <si>
    <t>0,95*28*0,12*0,12*1,10</t>
  </si>
  <si>
    <t>22,00*0,12*0,14*1,10</t>
  </si>
  <si>
    <t>8,50*2*0,12*0,14*1,10</t>
  </si>
  <si>
    <t>3,00*31*0,08*0,16*1,10</t>
  </si>
  <si>
    <t>0,75*32*0,12*0,12*1,10</t>
  </si>
  <si>
    <t>1,30*31*2*0,06*0,16*1,10</t>
  </si>
  <si>
    <t>4,50*8*0,08*0,16*1,10</t>
  </si>
  <si>
    <t>1,60*0,12*0,18*1,10</t>
  </si>
  <si>
    <t>2,70*8*2*0,14*0,14*1,10</t>
  </si>
  <si>
    <t>1,435*2*0,14*0,16*1,10</t>
  </si>
  <si>
    <t>2,20*1*0,12*0,16*1,10</t>
  </si>
  <si>
    <t>1,10*2*0,14*0,14*1,10</t>
  </si>
  <si>
    <t>2,10*8*0,08*0,16*1,10</t>
  </si>
  <si>
    <t>1,10*2*4*0,06*0,14*1,10</t>
  </si>
  <si>
    <t>2,10*2*4*0,06*0,14*1,10</t>
  </si>
  <si>
    <t>117</t>
  </si>
  <si>
    <t>762342812</t>
  </si>
  <si>
    <t>Demontáž laťování střech z latí osové vzdálenosti do 0,50 m</t>
  </si>
  <si>
    <t>-1948436423</t>
  </si>
  <si>
    <t>Demontáž bednění a laťování laťování střech sklonu do 60° se všemi nadstřešními konstrukcemi, z latí průřezové plochy do 25 cm2 při osové vzdálenosti přes 0,22 do 0,50 m</t>
  </si>
  <si>
    <t>https://podminky.urs.cz/item/CS_URS_2025_02/762342812</t>
  </si>
  <si>
    <t>pro velký vikýř</t>
  </si>
  <si>
    <t>22,00*4</t>
  </si>
  <si>
    <t>pro dva vikýře</t>
  </si>
  <si>
    <t>9,00*4*2</t>
  </si>
  <si>
    <t>pro vikýř nad vstupem</t>
  </si>
  <si>
    <t>4,00*3</t>
  </si>
  <si>
    <t>118</t>
  </si>
  <si>
    <t>762342813</t>
  </si>
  <si>
    <t>Demontáž laťování střech z latí osové vzdálenosti přes 0,50 m</t>
  </si>
  <si>
    <t>412534871</t>
  </si>
  <si>
    <t>Demontáž bednění a laťování laťování střech sklonu do 60° se všemi nadstřešními konstrukcemi, z latí průřezové plochy do 25 cm2 při osové vzdálenosti přes 0,50 m</t>
  </si>
  <si>
    <t>https://podminky.urs.cz/item/CS_URS_2025_02/762342813</t>
  </si>
  <si>
    <t>180</t>
  </si>
  <si>
    <t>119</t>
  </si>
  <si>
    <t>762395000</t>
  </si>
  <si>
    <t>Spojovací prostředky krovů, bednění, laťování, nadstřešních konstrukcí</t>
  </si>
  <si>
    <t>-1491551293</t>
  </si>
  <si>
    <t>Spojovací prostředky krovů, bednění a laťování, nadstřešních konstrukcí svorníky, prkna, hřebíky, pásová ocel, vruty</t>
  </si>
  <si>
    <t>https://podminky.urs.cz/item/CS_URS_2025_02/762395000</t>
  </si>
  <si>
    <t>120</t>
  </si>
  <si>
    <t>762511296.1</t>
  </si>
  <si>
    <t>Podlahové kce podkladové dvouvrstvé z desek OSB tl 2x25 mm broušených na pero a drážku šroubovaných</t>
  </si>
  <si>
    <t>-278452491</t>
  </si>
  <si>
    <t>Podlahové konstrukce podkladové z dřevoštěpkových desek OSB dvouvrstvých šroubovaných na pero a drážku 2x25 mm</t>
  </si>
  <si>
    <t>121</t>
  </si>
  <si>
    <t>762523104</t>
  </si>
  <si>
    <t>Položení podlahy z hoblovaných prken na sraz</t>
  </si>
  <si>
    <t>267889961</t>
  </si>
  <si>
    <t>Položení podlah hoblovaných na sraz z prken</t>
  </si>
  <si>
    <t>https://podminky.urs.cz/item/CS_URS_2025_02/762523104</t>
  </si>
  <si>
    <t>122</t>
  </si>
  <si>
    <t>60516100</t>
  </si>
  <si>
    <t>řezivo smrkové sušené tl 30mm</t>
  </si>
  <si>
    <t>2054437991</t>
  </si>
  <si>
    <t>spc</t>
  </si>
  <si>
    <t>205,796*0,024*1,1</t>
  </si>
  <si>
    <t>123</t>
  </si>
  <si>
    <t>762526110</t>
  </si>
  <si>
    <t>Položení polštáře pod podlahy při osové vzdálenosti do 65 cm</t>
  </si>
  <si>
    <t>1256027573</t>
  </si>
  <si>
    <t>Položení podlah položení polštářů pod podlahy osové vzdálenosti do 65 cm</t>
  </si>
  <si>
    <t>https://podminky.urs.cz/item/CS_URS_2025_02/762526110</t>
  </si>
  <si>
    <t>podlaha P - 01 - pod prkna</t>
  </si>
  <si>
    <t>205,796/0,60</t>
  </si>
  <si>
    <t>pod osb</t>
  </si>
  <si>
    <t>124</t>
  </si>
  <si>
    <t>60514106</t>
  </si>
  <si>
    <t>řezivo jehličnaté lať pevnostní třída S10-13 průřez 40x60mm</t>
  </si>
  <si>
    <t>1210109804</t>
  </si>
  <si>
    <t>342,993*0,04*0,06*1,1</t>
  </si>
  <si>
    <t>125</t>
  </si>
  <si>
    <t>556535709</t>
  </si>
  <si>
    <t>(21,541*9,71-2,44*1,38)/0,60*0,20*0,10*1,1</t>
  </si>
  <si>
    <t>126</t>
  </si>
  <si>
    <t>876472871</t>
  </si>
  <si>
    <t>127</t>
  </si>
  <si>
    <t>-1016868841</t>
  </si>
  <si>
    <t>128</t>
  </si>
  <si>
    <t>-977163689</t>
  </si>
  <si>
    <t>129</t>
  </si>
  <si>
    <t>762595001</t>
  </si>
  <si>
    <t>Spojovací prostředky pro položení dřevěných podlah a zakrytí kanálů</t>
  </si>
  <si>
    <t>-1659686197</t>
  </si>
  <si>
    <t>Spojovací prostředky podlah a podkladových konstrukcí hřebíky, vruty</t>
  </si>
  <si>
    <t>https://podminky.urs.cz/item/CS_URS_2025_02/762595001</t>
  </si>
  <si>
    <t>685,986</t>
  </si>
  <si>
    <t>130</t>
  </si>
  <si>
    <t>998762312</t>
  </si>
  <si>
    <t>Přesun hmot procentní pro kce tesařské ruční v objektech v přes 6 do 12 m</t>
  </si>
  <si>
    <t>%</t>
  </si>
  <si>
    <t>1100182332</t>
  </si>
  <si>
    <t>Přesun hmot pro konstrukce tesařské stanovený procentní sazbou (%) z ceny vodorovná dopravní vzdálenost do 50 m ruční (bez užití mechanizace) v objektech výšky přes 6 do 12 m</t>
  </si>
  <si>
    <t>https://podminky.urs.cz/item/CS_URS_2025_02/998762312</t>
  </si>
  <si>
    <t>763</t>
  </si>
  <si>
    <t>Konstrukce suché výstavby</t>
  </si>
  <si>
    <t>131</t>
  </si>
  <si>
    <t>763111314</t>
  </si>
  <si>
    <t>SDK příčka tl 100 mm profil CW+UW 75 desky 1xA 12,5 s izolací EI 30 Rw do 45 dB</t>
  </si>
  <si>
    <t>118473168</t>
  </si>
  <si>
    <t>Příčka ze sádrokartonových desek s nosnou konstrukcí z jednoduchých ocelových profilů UW, CW jednoduše opláštěná deskou standardní A tl. 12,5 mm, příčka tl. 100 mm, profil 75, s izolací, EI 30, Rw do 45 dB</t>
  </si>
  <si>
    <t>https://podminky.urs.cz/item/CS_URS_2025_02/763111314</t>
  </si>
  <si>
    <t>m 202 ( 207 ) - 204 ( 209 )</t>
  </si>
  <si>
    <t>2,76*3,00*2</t>
  </si>
  <si>
    <t>-0,70*2,00*2</t>
  </si>
  <si>
    <t>132</t>
  </si>
  <si>
    <t>763111316</t>
  </si>
  <si>
    <t>SDK příčka tl 125 mm profil CW+UW 100 desky 1xA 12,5 s izolací EI 30 Rw do 48 dB</t>
  </si>
  <si>
    <t>611339010</t>
  </si>
  <si>
    <t>Příčka ze sádrokartonových desek s nosnou konstrukcí z jednoduchých ocelových profilů UW, CW jednoduše opláštěná deskou standardní A tl. 12,5 mm, příčka tl. 125 mm, profil 100, s izolací, EI 30, Rw do 48 dB</t>
  </si>
  <si>
    <t>https://podminky.urs.cz/item/CS_URS_2025_02/763111316</t>
  </si>
  <si>
    <t>mezi ložnicí a OK</t>
  </si>
  <si>
    <t>((6,75+0,32*2)+4,00)/2*3,00*2</t>
  </si>
  <si>
    <t>-0,80*2,00*2</t>
  </si>
  <si>
    <t>mezi OP a m 202, 203, 204 ( 207, 208, 209)</t>
  </si>
  <si>
    <t>-(1,50+3,00)/2*3,00*2</t>
  </si>
  <si>
    <t>133</t>
  </si>
  <si>
    <t>763111333</t>
  </si>
  <si>
    <t>SDK příčka tl 100 mm profil CW+UW 75 desky 1xH2 12,5 s izolací EI 30 Rw do 45 dB</t>
  </si>
  <si>
    <t>-842995966</t>
  </si>
  <si>
    <t>Příčka ze sádrokartonových desek s nosnou konstrukcí z jednoduchých ocelových profilů UW, CW jednoduše opláštěná deskou impregnovanou H2 tl. 12,5 mm, příčka tl. 100 mm, profil 75, s izolací, EI 30, Rw do 45 dB</t>
  </si>
  <si>
    <t>https://podminky.urs.cz/item/CS_URS_2025_02/763111333</t>
  </si>
  <si>
    <t>m 203 ( 208 ) - 202 ( 207 )</t>
  </si>
  <si>
    <t>134</t>
  </si>
  <si>
    <t>763111336</t>
  </si>
  <si>
    <t>SDK příčka tl 125 mm profil CW+UW 100 desky 1xH2 12,5 s izolací EI 30 Rw do 48 dB</t>
  </si>
  <si>
    <t>2050543893</t>
  </si>
  <si>
    <t>Příčka ze sádrokartonových desek s nosnou konstrukcí z jednoduchých ocelových profilů UW, CW jednoduše opláštěná deskou impregnovanou H2 tl. 12,5 mm, příčka tl. 125 mm, profil 100, s izolací, EI 30, Rw do 48 dB</t>
  </si>
  <si>
    <t>https://podminky.urs.cz/item/CS_URS_2025_02/763111336</t>
  </si>
  <si>
    <t>m 203 ( 208 ) - 205 ( 210)</t>
  </si>
  <si>
    <t>(1,50+3,00)/2*3,00*2</t>
  </si>
  <si>
    <t>135</t>
  </si>
  <si>
    <t>763111717</t>
  </si>
  <si>
    <t>SDK příčka základní penetrační nátěr (oboustranně)</t>
  </si>
  <si>
    <t>-1400503481</t>
  </si>
  <si>
    <t>Příčka ze sádrokartonových desek ostatní konstrukce a práce na příčkách ze sádrokartonových desek základní penetrační nátěr (oboustranný)</t>
  </si>
  <si>
    <t>https://podminky.urs.cz/item/CS_URS_2025_02/763111717</t>
  </si>
  <si>
    <t>13,76+48,44+13,76+13,50+32,77</t>
  </si>
  <si>
    <t>136</t>
  </si>
  <si>
    <t>763111718</t>
  </si>
  <si>
    <t>SDK příčka úprava styku příčky a podhledu separační páskou a akrylátem (oboustranně)</t>
  </si>
  <si>
    <t>-905125390</t>
  </si>
  <si>
    <t>Příčka ze sádrokartonových desek ostatní konstrukce a práce na příčkách ze sádrokartonových desek úprava styku příčky a podhledu (oboustranně) separační páskou s akrylátem</t>
  </si>
  <si>
    <t>https://podminky.urs.cz/item/CS_URS_2025_02/763111718</t>
  </si>
  <si>
    <t>137</t>
  </si>
  <si>
    <t>763111762</t>
  </si>
  <si>
    <t>Příplatek k SDK příčce s jednoduchou nosnou konstrukcí za zahuštění profilů na vzdálenost 41 mm</t>
  </si>
  <si>
    <t>-2141222278</t>
  </si>
  <si>
    <t>Příčka ze sádrokartonových desek Příplatek k cenám za zahuštění profilů u příček s nosnou konstrukcí z jednoduchých profilů na vzdálenost 41 cm</t>
  </si>
  <si>
    <t>https://podminky.urs.cz/item/CS_URS_2025_02/763111762</t>
  </si>
  <si>
    <t>(3,020+1,20)*2,50*2</t>
  </si>
  <si>
    <t>138</t>
  </si>
  <si>
    <t>763111764</t>
  </si>
  <si>
    <t>Příplatek k SDK příčce s dvojitou nosnou konstrukcí za zahuštění profilů na vzdálenost 41 mm</t>
  </si>
  <si>
    <t>-2060635604</t>
  </si>
  <si>
    <t>Příčka ze sádrokartonových desek Příplatek k cenám za zahuštění profilů u příček s nosnou konstrukcí ze zdvojených profilů na vzdálenost 41 cm</t>
  </si>
  <si>
    <t>https://podminky.urs.cz/item/CS_URS_2025_02/763111764</t>
  </si>
  <si>
    <t>3,015*2,50*2</t>
  </si>
  <si>
    <t>139</t>
  </si>
  <si>
    <t>763111771</t>
  </si>
  <si>
    <t>Příplatek k SDK příčce za rovinnost kvality Q3</t>
  </si>
  <si>
    <t>-212300446</t>
  </si>
  <si>
    <t>Příčka ze sádrokartonových desek Příplatek k cenám za rovinnost speciální tmelení kvality Q3</t>
  </si>
  <si>
    <t>https://podminky.urs.cz/item/CS_URS_2025_02/763111771</t>
  </si>
  <si>
    <t>122,23*2</t>
  </si>
  <si>
    <t>140</t>
  </si>
  <si>
    <t>763112325</t>
  </si>
  <si>
    <t>SDK příčka mezibytová tl 205 mm zdvojený profil CW+UW 75 desky 2xDF 12,5 s dvojitou izolací EI 90 Rw do 69 dB</t>
  </si>
  <si>
    <t>-1413025094</t>
  </si>
  <si>
    <t>Příčka mezibytová ze sádrokartonových desek s nosnou konstrukcí ze zdvojených ocelových profilů UW, CW dvojitě opláštěná deskami protipožárními DF tl. 2 x 12,5 mm s dvojitou izolací, EI 90, příčka tl. 205 mm, profil 75, Rw do 69 dB</t>
  </si>
  <si>
    <t>https://podminky.urs.cz/item/CS_URS_2025_02/763112325</t>
  </si>
  <si>
    <t>dělící příčka mezi byty a chodbou</t>
  </si>
  <si>
    <t>((6,75+0,32*2+0,30*2)+4,00)/2*3,00*2</t>
  </si>
  <si>
    <t>141</t>
  </si>
  <si>
    <t>763131711</t>
  </si>
  <si>
    <t>SDK podhled dilatace</t>
  </si>
  <si>
    <t>-314692847</t>
  </si>
  <si>
    <t>Podhled ze sádrokartonových desek ostatní práce a konstrukce na podhledech ze sádrokartonových desek dilatace</t>
  </si>
  <si>
    <t>https://podminky.urs.cz/item/CS_URS_2025_02/763131711</t>
  </si>
  <si>
    <t>142</t>
  </si>
  <si>
    <t>763131714</t>
  </si>
  <si>
    <t>SDK podhled základní penetrační nátěr</t>
  </si>
  <si>
    <t>-1313162512</t>
  </si>
  <si>
    <t>Podhled ze sádrokartonových desek ostatní práce a konstrukce na podhledech ze sádrokartonových desek základní penetrační nátěr</t>
  </si>
  <si>
    <t>https://podminky.urs.cz/item/CS_URS_2025_02/763131714</t>
  </si>
  <si>
    <t>313,843+34,224</t>
  </si>
  <si>
    <t>143</t>
  </si>
  <si>
    <t>763131751</t>
  </si>
  <si>
    <t>Montáž parotěsné zábrany do SDK podhledu</t>
  </si>
  <si>
    <t>119424471</t>
  </si>
  <si>
    <t>Podhled ze sádrokartonových desek ostatní práce a konstrukce na podhledech ze sádrokartonových desek montáž parotěsné zábrany</t>
  </si>
  <si>
    <t>https://podminky.urs.cz/item/CS_URS_2025_02/763131751</t>
  </si>
  <si>
    <t>144</t>
  </si>
  <si>
    <t>28329282</t>
  </si>
  <si>
    <t>fólie PE vyztužená Al vrstvou pro parotěsnou vrstvu 170g/m2</t>
  </si>
  <si>
    <t>1623594922</t>
  </si>
  <si>
    <t>348,067*1,1235 'Přepočtené koeficientem množství</t>
  </si>
  <si>
    <t>145</t>
  </si>
  <si>
    <t>763131771</t>
  </si>
  <si>
    <t>Příplatek k SDK podhledu za rovinnost kvality Q3</t>
  </si>
  <si>
    <t>-725654546</t>
  </si>
  <si>
    <t>Podhled ze sádrokartonových desek Příplatek k cenám za rovinnost kvality speciální tmelení kvality Q3</t>
  </si>
  <si>
    <t>https://podminky.urs.cz/item/CS_URS_2025_02/763131771</t>
  </si>
  <si>
    <t>146</t>
  </si>
  <si>
    <t>763161720</t>
  </si>
  <si>
    <t>SDK podkroví deska 1xDF 12,5 TI 200 mm 15 kg/m3 REI 15 jednovrstvá spodní kce profil CD na krokvových závěsech</t>
  </si>
  <si>
    <t>1077281522</t>
  </si>
  <si>
    <t>Podkroví ze sádrokartonových desek jednovrstvá spodní konstrukce z ocelových profilů CD, UD na krokvových závěsech jednoduše opláštěná deskou protipožární DF, tl. 12,5 mm, TI tl. 200 mm 15 kg/m3, REI 15</t>
  </si>
  <si>
    <t>https://podminky.urs.cz/item/CS_URS_2025_02/763161720</t>
  </si>
  <si>
    <t>podkroví</t>
  </si>
  <si>
    <t>(0,20+2,76+0,125+0,22+2,995+0,125+3,10+0,30)*(1,20+2,50+4,50+2,50+1,20)</t>
  </si>
  <si>
    <t>(0,20+2,76+0,125+0,334+3,041+0,125+3,27+0,30)*(1,20+2,50+4,50+2,50+1,20)</t>
  </si>
  <si>
    <t>čela</t>
  </si>
  <si>
    <t>chodba</t>
  </si>
  <si>
    <t>(1,60+2,50+3,20+3,50+1,00)*1,38</t>
  </si>
  <si>
    <t>boky</t>
  </si>
  <si>
    <t>2,50*1,00/2*9</t>
  </si>
  <si>
    <t>odpočet H 2</t>
  </si>
  <si>
    <t>-(1,20+2,50+2,50)*2,76*2</t>
  </si>
  <si>
    <t>(21,00+7,50*2)*1,30</t>
  </si>
  <si>
    <t>147</t>
  </si>
  <si>
    <t>763161742</t>
  </si>
  <si>
    <t>SDK podkroví deska 1xDFH2 12,5 TI 200 mm 15 kg/m3 REI 30 jednovrstvá spodní kce profil CD na krokvových závěsech</t>
  </si>
  <si>
    <t>-1817961760</t>
  </si>
  <si>
    <t>Podkroví ze sádrokartonových desek jednovrstvá spodní konstrukce z ocelových profilů CD, UD na krokvových závěsech jednoduše opláštěná deskou impregnovanými protipožárními DFH2, tl. 12,5 mm, TI tl. 200 mm 15 kg/m3, REI 30</t>
  </si>
  <si>
    <t>https://podminky.urs.cz/item/CS_URS_2025_02/763161742</t>
  </si>
  <si>
    <t>(1,20+2,50+2,50)*2,76*2</t>
  </si>
  <si>
    <t>148</t>
  </si>
  <si>
    <t>763164615</t>
  </si>
  <si>
    <t>SDK obklad kcí tvaru U š do 0,6 m desky 1xDF 12,5</t>
  </si>
  <si>
    <t>838331514</t>
  </si>
  <si>
    <t>Obklad konstrukcí sádrokartonovými deskami včetně ochranných úhelníků ve tvaru U rozvinuté šíře do 0,6 m, opláštěný deskou protipožární DF, tl. 12,5 mm</t>
  </si>
  <si>
    <t>https://podminky.urs.cz/item/CS_URS_2025_02/763164615</t>
  </si>
  <si>
    <t>sloupky</t>
  </si>
  <si>
    <t>6*3,00</t>
  </si>
  <si>
    <t>149</t>
  </si>
  <si>
    <t>763164635</t>
  </si>
  <si>
    <t>SDK obklad kcí tvaru U š do 1,2 m desky 1xDF 12,5</t>
  </si>
  <si>
    <t>926215096</t>
  </si>
  <si>
    <t>Obklad konstrukcí sádrokartonovými deskami včetně ochranných úhelníků ve tvaru U rozvinuté šíře přes 0,6 do 1,2 m, opláštěný deskou protipožární DF, tl. 12,5 mm</t>
  </si>
  <si>
    <t>https://podminky.urs.cz/item/CS_URS_2025_02/763164635</t>
  </si>
  <si>
    <t>komín</t>
  </si>
  <si>
    <t>3,50</t>
  </si>
  <si>
    <t>150</t>
  </si>
  <si>
    <t>763164717</t>
  </si>
  <si>
    <t>SDK obklad kcí uzavřeného tvaru š do 0,8 m desky 2xDF 12,5</t>
  </si>
  <si>
    <t>-725398992</t>
  </si>
  <si>
    <t>Obklad konstrukcí sádrokartonovými deskami včetně ochranných úhelníků uzavřeného tvaru rozvinuté šíře do 0,8 m, opláštěný deskou protipožární DF, tl. 2 x 12,5 mm</t>
  </si>
  <si>
    <t>https://podminky.urs.cz/item/CS_URS_2025_02/763164717</t>
  </si>
  <si>
    <t>3,50*2</t>
  </si>
  <si>
    <t>151</t>
  </si>
  <si>
    <t>763172326</t>
  </si>
  <si>
    <t>Montáž dvířek revizních jednoplášťových SDK kcí vel. 700 x 700 mm pro příčky a předsazené stěny</t>
  </si>
  <si>
    <t>-512607564</t>
  </si>
  <si>
    <t>Montáž dvířek pro konstrukce ze sádrokartonových desek revizních jednoplášťových pro příčky a předsazené stěny velikost (šxv) 700 x 700 mm</t>
  </si>
  <si>
    <t>https://podminky.urs.cz/item/CS_URS_2025_02/763172326</t>
  </si>
  <si>
    <t>revizní dvířka ?</t>
  </si>
  <si>
    <t>2+2</t>
  </si>
  <si>
    <t>152</t>
  </si>
  <si>
    <t>59030740</t>
  </si>
  <si>
    <t>dvířka revizní jednokřídlá s automatickým zámkem 700x700mm</t>
  </si>
  <si>
    <t>-322947696</t>
  </si>
  <si>
    <t>153</t>
  </si>
  <si>
    <t>763181412</t>
  </si>
  <si>
    <t>Ztužující výplň otvoru pro dveře s CW a UW profilem pro příčky přes 2,60 do 2,80 m (skříňový nosník)</t>
  </si>
  <si>
    <t>-1662789091</t>
  </si>
  <si>
    <t>Výplně otvorů konstrukcí ze sádrokartonových desek ztužující výplň otvoru pro dveře s CW a UW profilem, výšky příčky přes 2,60 do 2,80 m (skříňový nosník)</t>
  </si>
  <si>
    <t>https://podminky.urs.cz/item/CS_URS_2025_02/763181412</t>
  </si>
  <si>
    <t>pro zárubně</t>
  </si>
  <si>
    <t>5+5</t>
  </si>
  <si>
    <t>154</t>
  </si>
  <si>
    <t>763182313</t>
  </si>
  <si>
    <t>Ostění oken z desek v SDK konstrukci hl do 0,3 m</t>
  </si>
  <si>
    <t>-1960054057</t>
  </si>
  <si>
    <t>Výplně otvorů konstrukcí ze sádrokartonových desek ostění oken z desek hloubky do 0,3 m</t>
  </si>
  <si>
    <t>https://podminky.urs.cz/item/CS_URS_2025_02/763182313</t>
  </si>
  <si>
    <t>(0,95*2+0,70*2)*4</t>
  </si>
  <si>
    <t>(0,95*3+0,70*2)*4</t>
  </si>
  <si>
    <t>(0,95+0,70*2)*2</t>
  </si>
  <si>
    <t>155</t>
  </si>
  <si>
    <t>763182411</t>
  </si>
  <si>
    <t>SDK opláštění obvodu střešního okna hl do 0,5 m</t>
  </si>
  <si>
    <t>-394943769</t>
  </si>
  <si>
    <t>Výplně otvorů konstrukcí ze sádrokartonových desek opláštění obvodu (špalety) střešního okna z desek včetně Al rohu hloubky do 0,5 m</t>
  </si>
  <si>
    <t>https://podminky.urs.cz/item/CS_URS_2025_02/763182411</t>
  </si>
  <si>
    <t>(0,70+1,50)*2*2</t>
  </si>
  <si>
    <t>156</t>
  </si>
  <si>
    <t>763251161.FMC.1</t>
  </si>
  <si>
    <t xml:space="preserve">Sádrovláknitá podlaha 2E14 tl 70 mm z podlahových prvků Fermacell tl 20 mm s polystyrenovou deskou tl 60 mm </t>
  </si>
  <si>
    <t>1508538596</t>
  </si>
  <si>
    <t>podlaha P - 01</t>
  </si>
  <si>
    <t>205,796</t>
  </si>
  <si>
    <t>157</t>
  </si>
  <si>
    <t>998763332</t>
  </si>
  <si>
    <t>Přesun hmot tonážní pro konstrukce montované z desek ruční v objektech v přes 6 do 12 m</t>
  </si>
  <si>
    <t>-2060899694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</si>
  <si>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6 do 12 m</t>
  </si>
  <si>
    <t>https://podminky.urs.cz/item/CS_URS_2025_02/998763332</t>
  </si>
  <si>
    <t>764</t>
  </si>
  <si>
    <t>Konstrukce klempířské</t>
  </si>
  <si>
    <t>158</t>
  </si>
  <si>
    <t>764212607</t>
  </si>
  <si>
    <t>Oplechování úžlabí z Pz s povrchovou úpravou rš 670 mm</t>
  </si>
  <si>
    <t>-1235591214</t>
  </si>
  <si>
    <t>Oplechování střešních prvků z pozinkovaného plechu s povrchovou úpravou úžlabí rš 670 mm</t>
  </si>
  <si>
    <t>https://podminky.urs.cz/item/CS_URS_2025_02/764212607</t>
  </si>
  <si>
    <t>4,80*6</t>
  </si>
  <si>
    <t>3,00*2</t>
  </si>
  <si>
    <t>159</t>
  </si>
  <si>
    <t>764212662</t>
  </si>
  <si>
    <t>Oplechování rovné okapové hrany z Pz s povrchovou úpravou rš 200 mm</t>
  </si>
  <si>
    <t>-2006575809</t>
  </si>
  <si>
    <t>Oplechování střešních prvků z pozinkovaného plechu s povrchovou úpravou okapu střechy rovné okapovým plechem rš 200 mm</t>
  </si>
  <si>
    <t>https://podminky.urs.cz/item/CS_URS_2025_02/764212662</t>
  </si>
  <si>
    <t>K - 05</t>
  </si>
  <si>
    <t>83,00</t>
  </si>
  <si>
    <t>160</t>
  </si>
  <si>
    <t>764215603</t>
  </si>
  <si>
    <t>Oplechování horních ploch a atik bez rohů z Pz plechu s povrch úpravou celoplošně lepené rš 250 mm</t>
  </si>
  <si>
    <t>1503897416</t>
  </si>
  <si>
    <t>Oplechování horních ploch zdí a nadezdívek (atik) z pozinkovaného plechu s povrchovou úpravou celoplošně lepené rš 250 mm</t>
  </si>
  <si>
    <t>https://podminky.urs.cz/item/CS_URS_2025_02/764215603</t>
  </si>
  <si>
    <t>K - 03</t>
  </si>
  <si>
    <t>15,00</t>
  </si>
  <si>
    <t>161</t>
  </si>
  <si>
    <t>764215605</t>
  </si>
  <si>
    <t>Oplechování horních ploch a atik bez rohů z Pz plechu s povrch úpravou celoplošně lepené rš 400 mm</t>
  </si>
  <si>
    <t>-1682011317</t>
  </si>
  <si>
    <t>Oplechování horních ploch zdí a nadezdívek (atik) z pozinkovaného plechu s povrchovou úpravou celoplošně lepené rš 400 mm</t>
  </si>
  <si>
    <t>https://podminky.urs.cz/item/CS_URS_2025_02/764215605</t>
  </si>
  <si>
    <t>K - 04</t>
  </si>
  <si>
    <t>3,20</t>
  </si>
  <si>
    <t>162</t>
  </si>
  <si>
    <t>764216643</t>
  </si>
  <si>
    <t>Oplechování rovných parapetů celoplošně lepené z Pz s povrchovou úpravou rš 250 mm</t>
  </si>
  <si>
    <t>1914361753</t>
  </si>
  <si>
    <t>Oplechování parapetů z pozinkovaného plechu s povrchovou úpravou rovných celoplošně lepené, bez rohů rš 250 mm</t>
  </si>
  <si>
    <t>https://podminky.urs.cz/item/CS_URS_2025_02/764216643</t>
  </si>
  <si>
    <t>18,00+7,50*2</t>
  </si>
  <si>
    <t>163</t>
  </si>
  <si>
    <t>764311605</t>
  </si>
  <si>
    <t>Lemování rovných zdí střech s krytinou prejzovou nebo vlnitou z Pz s povrchovou úpravou rš 400 mm</t>
  </si>
  <si>
    <t>-1254275059</t>
  </si>
  <si>
    <t>Lemování zdí z pozinkovaného plechu s povrchovou úpravou boční nebo horní rovné, střech s krytinou prejzovou nebo vlnitou rš 400 mm</t>
  </si>
  <si>
    <t>https://podminky.urs.cz/item/CS_URS_2025_02/764311605</t>
  </si>
  <si>
    <t>čela vikýřů</t>
  </si>
  <si>
    <t>boky vikýře vstupu</t>
  </si>
  <si>
    <t>2,50*2</t>
  </si>
  <si>
    <t>164</t>
  </si>
  <si>
    <t>764511603</t>
  </si>
  <si>
    <t>Žlab podokapní půlkruhový z Pz s povrchovou úpravou rš 400 mm</t>
  </si>
  <si>
    <t>869643718</t>
  </si>
  <si>
    <t>Žlab podokapní z pozinkovaného plechu s povrchovou úpravou včetně háků a čel půlkruhový rš 400 mm</t>
  </si>
  <si>
    <t>https://podminky.urs.cz/item/CS_URS_2025_02/764511603</t>
  </si>
  <si>
    <t>ozn K / 01</t>
  </si>
  <si>
    <t>10,00+9,80+21,60</t>
  </si>
  <si>
    <t>165</t>
  </si>
  <si>
    <t>764511644.1</t>
  </si>
  <si>
    <t>Kotlík oválný (trychtýřový) pro podokapní žlaby z Pz s povrchovou úpravou 400/120 mm</t>
  </si>
  <si>
    <t>319600020</t>
  </si>
  <si>
    <t>Žlab podokapní z pozinkovaného plechu s povrchovou úpravou kotlík oválný (trychtýřový), rš žlabu/průměr svodu 400/120 mm</t>
  </si>
  <si>
    <t>dle svodů</t>
  </si>
  <si>
    <t>166</t>
  </si>
  <si>
    <t>764518623</t>
  </si>
  <si>
    <t>Svody kruhové včetně objímek, kolen, odskoků z Pz s povrchovou úpravou průměru 120 mm</t>
  </si>
  <si>
    <t>-1105869817</t>
  </si>
  <si>
    <t>Svod z pozinkovaného plechu s upraveným povrchem včetně objímek, kolen a odskoků kruhový, průměru 120 mm</t>
  </si>
  <si>
    <t>https://podminky.urs.cz/item/CS_URS_2025_02/764518623</t>
  </si>
  <si>
    <t>ozn K / 02</t>
  </si>
  <si>
    <t>4*4,30</t>
  </si>
  <si>
    <t>167</t>
  </si>
  <si>
    <t>998764122</t>
  </si>
  <si>
    <t>Přesun hmot tonážní pro konstrukce klempířské ruční v objektech v přes 6 do 12 m</t>
  </si>
  <si>
    <t>-1829064881</t>
  </si>
  <si>
    <t>Přesun hmot pro konstrukce klempířské stanovený z hmotnosti přesunovaného materiálu vodorovná dopravní vzdálenost do 50 m ruční (bez užtití mechanizace) v objektech výšky přes 6 do 12 m</t>
  </si>
  <si>
    <t>https://podminky.urs.cz/item/CS_URS_2025_02/998764122</t>
  </si>
  <si>
    <t>765</t>
  </si>
  <si>
    <t>Krytina skládaná</t>
  </si>
  <si>
    <t>168</t>
  </si>
  <si>
    <t>765111101</t>
  </si>
  <si>
    <t>Montáž krytiny keramické hladké sklonu do 30° na sucho přes 32 do 40 ks/m2 korunové krytí</t>
  </si>
  <si>
    <t>-1969379668</t>
  </si>
  <si>
    <t>Montáž krytiny keramické sklonu do 30° hladké (bobrovky) přes 32 do 40 ks/m2 na sucho korunové krytí</t>
  </si>
  <si>
    <t>https://podminky.urs.cz/item/CS_URS_2025_02/765111101</t>
  </si>
  <si>
    <t>169</t>
  </si>
  <si>
    <t>59660010</t>
  </si>
  <si>
    <t>taška bobrovka režná základní kulatý řez</t>
  </si>
  <si>
    <t>2042697184</t>
  </si>
  <si>
    <t>doplnění cca 10 % - zbytek použit ze zdemontovaného</t>
  </si>
  <si>
    <t>6732*0,10</t>
  </si>
  <si>
    <t>170</t>
  </si>
  <si>
    <t>765111201</t>
  </si>
  <si>
    <t>Montáž krytiny keramické okapní větrací pás</t>
  </si>
  <si>
    <t>1809996247</t>
  </si>
  <si>
    <t>Montáž krytiny keramické okapové hrany s okapním větracím pásem</t>
  </si>
  <si>
    <t>https://podminky.urs.cz/item/CS_URS_2025_02/765111201</t>
  </si>
  <si>
    <t>22+8,50*2</t>
  </si>
  <si>
    <t>171</t>
  </si>
  <si>
    <t>59660022</t>
  </si>
  <si>
    <t>pás plastový okapní ochranný a větrací šířky 100mm</t>
  </si>
  <si>
    <t>-434565414</t>
  </si>
  <si>
    <t>172</t>
  </si>
  <si>
    <t>765111823</t>
  </si>
  <si>
    <t>Demontáž krytiny keramické hladké sklonu do 30° na sucho k dalšímu použití</t>
  </si>
  <si>
    <t>-2056670390</t>
  </si>
  <si>
    <t>Demontáž krytiny keramické hladké (bobrovky), sklonu do 30° na sucho k dalšímu použití</t>
  </si>
  <si>
    <t>https://podminky.urs.cz/item/CS_URS_2025_02/765111823</t>
  </si>
  <si>
    <t>173</t>
  </si>
  <si>
    <t>765114312</t>
  </si>
  <si>
    <t>Krytina keramická bobrovka hřeben z hřebenáčů režných na sucho s větracím pásem hliníkovým</t>
  </si>
  <si>
    <t>973687629</t>
  </si>
  <si>
    <t>Krytina keramická hladká bobrovka sklonu střechy do 30° hřeben hliníkovým. z hřebenáčů režných</t>
  </si>
  <si>
    <t>https://podminky.urs.cz/item/CS_URS_2025_02/765114312</t>
  </si>
  <si>
    <t>2,50*7</t>
  </si>
  <si>
    <t>174</t>
  </si>
  <si>
    <t>765114411</t>
  </si>
  <si>
    <t>Krytina keramická bobrovka úžlabí na plechové noky</t>
  </si>
  <si>
    <t>611585788</t>
  </si>
  <si>
    <t>Krytina keramická hladká bobrovka sklonu střechy do 30° úžlabí na plechové noky</t>
  </si>
  <si>
    <t>https://podminky.urs.cz/item/CS_URS_2025_02/765114411</t>
  </si>
  <si>
    <t>175</t>
  </si>
  <si>
    <t>765114521</t>
  </si>
  <si>
    <t>Krytina keramická bobrovka štítová hrana z okrajových tašek režných na sucho</t>
  </si>
  <si>
    <t>1006766114</t>
  </si>
  <si>
    <t>Krytina keramická hladká bobrovka sklonu střechy do 30° štítová hrana na sucho okrajovými taškami režnými</t>
  </si>
  <si>
    <t>https://podminky.urs.cz/item/CS_URS_2025_02/765114521</t>
  </si>
  <si>
    <t>2,20*2</t>
  </si>
  <si>
    <t>1,80*6</t>
  </si>
  <si>
    <t>176</t>
  </si>
  <si>
    <t>765115202</t>
  </si>
  <si>
    <t>Montáž nástavce pro odvětrání kanalizace pro keramickou krytinu</t>
  </si>
  <si>
    <t>464183365</t>
  </si>
  <si>
    <t>Montáž střešních doplňků krytiny keramické nástavce pro odvětrání kanalizace</t>
  </si>
  <si>
    <t>https://podminky.urs.cz/item/CS_URS_2025_02/765115202</t>
  </si>
  <si>
    <t>177</t>
  </si>
  <si>
    <t>59660212</t>
  </si>
  <si>
    <t>nástavec pro odvětrání kanalizace</t>
  </si>
  <si>
    <t>1753722135</t>
  </si>
  <si>
    <t>7*1,03 'Přepočtené koeficientem množství</t>
  </si>
  <si>
    <t>178</t>
  </si>
  <si>
    <t>765115302</t>
  </si>
  <si>
    <t>Montáž střešního výlezu pl jednotlivě přes 0,25 m2 pro keramickou krytinu</t>
  </si>
  <si>
    <t>1463290003</t>
  </si>
  <si>
    <t>Montáž střešních doplňků krytiny keramické střešního výlezu plochy jednotlivě přes 0,25 m2</t>
  </si>
  <si>
    <t>https://podminky.urs.cz/item/CS_URS_2025_02/765115302</t>
  </si>
  <si>
    <t>SV</t>
  </si>
  <si>
    <t>179</t>
  </si>
  <si>
    <t>55341842</t>
  </si>
  <si>
    <t>vikýř standard Al lakovaný 60x60cm</t>
  </si>
  <si>
    <t>-905924675</t>
  </si>
  <si>
    <t>765115352</t>
  </si>
  <si>
    <t>Montáž střešní stoupací plošiny d přes 400 do 800 mm pro keramickou krytinu</t>
  </si>
  <si>
    <t>-199703492</t>
  </si>
  <si>
    <t>Montáž střešních doplňků krytiny keramické stoupací plošiny délky přes 400 do 800 mm</t>
  </si>
  <si>
    <t>https://podminky.urs.cz/item/CS_URS_2025_02/765115352</t>
  </si>
  <si>
    <t>SK</t>
  </si>
  <si>
    <t>181</t>
  </si>
  <si>
    <t>59660007</t>
  </si>
  <si>
    <t>komplet stoupací rovný pro keramickou krytinu rošt š 250mm d 800mm (2x závěsný držák, spojovací materiál, plošina)</t>
  </si>
  <si>
    <t>sada</t>
  </si>
  <si>
    <t>-64467024</t>
  </si>
  <si>
    <t>182</t>
  </si>
  <si>
    <t>765191011</t>
  </si>
  <si>
    <t>Montáž pojistné hydroizolační nebo parotěsné fólie kladené ve sklonu do 30° volně na krokve</t>
  </si>
  <si>
    <t>-336538022</t>
  </si>
  <si>
    <t>Montáž pojistné hydroizolační nebo parotěsné fólie kladené ve sklonu přes 20° volně na krokve</t>
  </si>
  <si>
    <t>https://podminky.urs.cz/item/CS_URS_2025_02/765191011</t>
  </si>
  <si>
    <t>183</t>
  </si>
  <si>
    <t>63150818</t>
  </si>
  <si>
    <t>fólie kontaktní difuzně propustná pro doplňkovou hydroizolační vrstvu, jednovrstvá mikrovláknitá s reflexní a funkční vrstvou tl 0,175mm</t>
  </si>
  <si>
    <t>1326620194</t>
  </si>
  <si>
    <t>172*1,1 'Přepočtené koeficientem množství</t>
  </si>
  <si>
    <t>184</t>
  </si>
  <si>
    <t>765191911</t>
  </si>
  <si>
    <t>Demontáž pojistné hydroizolační fólie kladené ve sklonu přes 30°</t>
  </si>
  <si>
    <t>-1004189737</t>
  </si>
  <si>
    <t>https://podminky.urs.cz/item/CS_URS_2025_02/765191911</t>
  </si>
  <si>
    <t>185</t>
  </si>
  <si>
    <t>765192011</t>
  </si>
  <si>
    <t>Provizorní zakrytí střechy ochrannou plachtou</t>
  </si>
  <si>
    <t>-2100969483</t>
  </si>
  <si>
    <t>https://podminky.urs.cz/item/CS_URS_2025_02/765192011</t>
  </si>
  <si>
    <t>186</t>
  </si>
  <si>
    <t>28329205</t>
  </si>
  <si>
    <t>plachta krycí PVC olemovaná s oky 500g/m2</t>
  </si>
  <si>
    <t>1189084067</t>
  </si>
  <si>
    <t>200*1,1 'Přepočtené koeficientem množství</t>
  </si>
  <si>
    <t>187</t>
  </si>
  <si>
    <t>998765122</t>
  </si>
  <si>
    <t>Přesun hmot tonážní pro krytiny skládané ruční v objektech v přes 6 do 12 m</t>
  </si>
  <si>
    <t>-295665361</t>
  </si>
  <si>
    <t>Přesun hmot pro krytiny skládané stanovený z hmotnosti přesunovaného materiálu vodorovná dopravní vzdálenost do 50 m ruční (bez užití mechanizace) na objektech výšky přes 6 do 12 m</t>
  </si>
  <si>
    <t>https://podminky.urs.cz/item/CS_URS_2025_02/998765122</t>
  </si>
  <si>
    <t>766</t>
  </si>
  <si>
    <t>Konstrukce truhlářské</t>
  </si>
  <si>
    <t>188</t>
  </si>
  <si>
    <t>766211223</t>
  </si>
  <si>
    <t>Montáž madel schodišťových středových dřevěných dílčích šířky přes 150 mm</t>
  </si>
  <si>
    <t>-676337070</t>
  </si>
  <si>
    <t>Montáž schodišťových madel kotvených na středovou konstrukci zábradlí dřevěných dílčích, šířky přes 150 mm</t>
  </si>
  <si>
    <t>https://podminky.urs.cz/item/CS_URS_2025_02/766211223</t>
  </si>
  <si>
    <t>vyrovnávací schodiště</t>
  </si>
  <si>
    <t>189</t>
  </si>
  <si>
    <t>05217101</t>
  </si>
  <si>
    <t>madlo dubové D 42mm</t>
  </si>
  <si>
    <t>-1576831566</t>
  </si>
  <si>
    <t>3,5*1,1 'Přepočtené koeficientem množství</t>
  </si>
  <si>
    <t>190</t>
  </si>
  <si>
    <t>766231113</t>
  </si>
  <si>
    <t>Montáž sklápěcích půdních schodů</t>
  </si>
  <si>
    <t>660681430</t>
  </si>
  <si>
    <t>Montáž sklápěcích schodů na půdu s vyřezáním otvoru a kompletizací</t>
  </si>
  <si>
    <t>https://podminky.urs.cz/item/CS_URS_2025_02/766231113</t>
  </si>
  <si>
    <t>do půdního prostoru</t>
  </si>
  <si>
    <t>191</t>
  </si>
  <si>
    <t>61233166</t>
  </si>
  <si>
    <t>schody půdní skládací protipožární dřevěné, pro výšku max. 280cm, 12 schodnic El 15, 120x70cm</t>
  </si>
  <si>
    <t>1119009369</t>
  </si>
  <si>
    <t>192</t>
  </si>
  <si>
    <t>76611 - x 1</t>
  </si>
  <si>
    <t>dřevěná konstrukce vnitřního schodiště</t>
  </si>
  <si>
    <t>ks</t>
  </si>
  <si>
    <t>-1814118544</t>
  </si>
  <si>
    <t>dodváka materiálu, výroba a osazení včetně povrchové úpravy a kotvení</t>
  </si>
  <si>
    <t>193</t>
  </si>
  <si>
    <t>766411221</t>
  </si>
  <si>
    <t>Montáž obložení stěn pl do 5 m2 palubkami modřínovými š přes 40 do 60 mm</t>
  </si>
  <si>
    <t>-1173673982</t>
  </si>
  <si>
    <t>Montáž obložení stěn palubkami na pero a drážku plochy do 5 m2 modřínovými, šířky přes 40 do 60 mm</t>
  </si>
  <si>
    <t>https://podminky.urs.cz/item/CS_URS_2025_02/766411221</t>
  </si>
  <si>
    <t>kolem oken</t>
  </si>
  <si>
    <t>(21,00+18,50)/2*1,30</t>
  </si>
  <si>
    <t>(7,50+5,00)/2*1,30*2</t>
  </si>
  <si>
    <t>střecha</t>
  </si>
  <si>
    <t>1,20*2*1,50</t>
  </si>
  <si>
    <t>-0,95*0,70*23</t>
  </si>
  <si>
    <t>194</t>
  </si>
  <si>
    <t>61191157</t>
  </si>
  <si>
    <t>palubky obkladové sibiřský modřín profil klasický 19x121mm jakost A/B</t>
  </si>
  <si>
    <t>1604449673</t>
  </si>
  <si>
    <t>30,23*1,1 'Přepočtené koeficientem množství</t>
  </si>
  <si>
    <t>195</t>
  </si>
  <si>
    <t>766417211</t>
  </si>
  <si>
    <t>Montáž podkladového roštu pro obložení stěn</t>
  </si>
  <si>
    <t>810854515</t>
  </si>
  <si>
    <t>Montáž obložení stěn rošt podkladový</t>
  </si>
  <si>
    <t>https://podminky.urs.cz/item/CS_URS_2025_02/766417211</t>
  </si>
  <si>
    <t>196</t>
  </si>
  <si>
    <t>60514101</t>
  </si>
  <si>
    <t>řezivo jehličnaté lať 10-25cm2</t>
  </si>
  <si>
    <t>-2017969713</t>
  </si>
  <si>
    <t>42,525*2*0,04*0,06*1,1</t>
  </si>
  <si>
    <t>0,225*0,00264 'Přepočtené koeficientem množství</t>
  </si>
  <si>
    <t>197</t>
  </si>
  <si>
    <t>766621621</t>
  </si>
  <si>
    <t>Montáž dřevěných oken plochy do 1 m2 zdvojených otevíravých do dřevěné konstrukce</t>
  </si>
  <si>
    <t>1478783356</t>
  </si>
  <si>
    <t>Montáž oken dřevěných plochy do 1 m2 včetně montáže rámu otevíravých do dřevěné konstrukce</t>
  </si>
  <si>
    <t>https://podminky.urs.cz/item/CS_URS_2025_02/766621621</t>
  </si>
  <si>
    <t>pro okna dle ozn O / 01</t>
  </si>
  <si>
    <t>198</t>
  </si>
  <si>
    <t>611O - 01</t>
  </si>
  <si>
    <t>ozn O - 01 - okno dřevěné 950 x 700 mm - kompletní provedení</t>
  </si>
  <si>
    <t>1579134962</t>
  </si>
  <si>
    <t>kompletní provedení okna dle tabulky výrobků</t>
  </si>
  <si>
    <t>199</t>
  </si>
  <si>
    <t>766660021</t>
  </si>
  <si>
    <t>Montáž dveřních křídel otvíravých jednokřídlových š do 0,8 m požárních do ocelové zárubně</t>
  </si>
  <si>
    <t>23983289</t>
  </si>
  <si>
    <t>Montáž dveřních křídel dřevěných nebo plastových otevíravých do ocelové zárubně protipožárních jednokřídlových, šířky do 800 mm</t>
  </si>
  <si>
    <t>https://podminky.urs.cz/item/CS_URS_2025_02/766660021</t>
  </si>
  <si>
    <t>200</t>
  </si>
  <si>
    <t>611D - 02</t>
  </si>
  <si>
    <t>ozn D - 02 - dveře interierové vstupní 800 x 1970 mm - kompletní provedení</t>
  </si>
  <si>
    <t>959201251</t>
  </si>
  <si>
    <t>kompletní provedení dveří dle tabulky výrobků</t>
  </si>
  <si>
    <t>201</t>
  </si>
  <si>
    <t>766660171</t>
  </si>
  <si>
    <t>Montáž dveřních křídel otvíravých jednokřídlových š do 0,8 m do obložkové zárubně</t>
  </si>
  <si>
    <t>-550766882</t>
  </si>
  <si>
    <t>Montáž dveřních křídel dřevěných nebo plastových otevíravých do obložkové zárubně povrchově upravených jednokřídlových, šířky do 800 mm</t>
  </si>
  <si>
    <t>https://podminky.urs.cz/item/CS_URS_2025_02/766660171</t>
  </si>
  <si>
    <t>pro dveře dle ozn D - 03</t>
  </si>
  <si>
    <t>pro dveře dle ozn D - 04</t>
  </si>
  <si>
    <t>202</t>
  </si>
  <si>
    <t>611D - 04</t>
  </si>
  <si>
    <t xml:space="preserve">ozn D - 04 - dveře jednokřídlé  plné 700 x 1970 mm - kompletní provedení dveří dle tabulky výrobků</t>
  </si>
  <si>
    <t>1605880113</t>
  </si>
  <si>
    <t>kompletní provedení dveří dle tabulky výrobků vč kování</t>
  </si>
  <si>
    <t>203</t>
  </si>
  <si>
    <t>611D - 03</t>
  </si>
  <si>
    <t>ozn D - 03 - dveře jednokřídlé plné 800 x 1970 mm - kompletní provedení dveří</t>
  </si>
  <si>
    <t>1060263349</t>
  </si>
  <si>
    <t>204</t>
  </si>
  <si>
    <t>766660181</t>
  </si>
  <si>
    <t>Montáž dveřních křídel otvíravých jednokřídlových š do 0,8 m požárních do obložkové zárubně</t>
  </si>
  <si>
    <t>-830043959</t>
  </si>
  <si>
    <t>Montáž dveřních křídel dřevěných nebo plastových otevíravých do obložkové zárubně protipožárních jednokřídlových, šířky do 800 mm</t>
  </si>
  <si>
    <t>https://podminky.urs.cz/item/CS_URS_2025_02/766660181</t>
  </si>
  <si>
    <t>pro dveře dle ozn D - 05</t>
  </si>
  <si>
    <t>205</t>
  </si>
  <si>
    <t>611D - 05</t>
  </si>
  <si>
    <t>ozn D - 05 - dveře interierové vstupní 800 x 1970 mm - kompletní provedení</t>
  </si>
  <si>
    <t>-976988230</t>
  </si>
  <si>
    <t>206</t>
  </si>
  <si>
    <t>766660411</t>
  </si>
  <si>
    <t>Montáž vchodových dveří včetně rámu jednokřídlových bez nadsvětlíku do zdiva</t>
  </si>
  <si>
    <t>-317955026</t>
  </si>
  <si>
    <t>Montáž vchodových dveří včetně rámu do zdiva jednokřídlových bez nadsvětlíku</t>
  </si>
  <si>
    <t>https://podminky.urs.cz/item/CS_URS_2025_02/766660411</t>
  </si>
  <si>
    <t>pro dveře dle ozn D - 01</t>
  </si>
  <si>
    <t>207</t>
  </si>
  <si>
    <t>611D - 01</t>
  </si>
  <si>
    <t>ozn D - 01 - dveře exterierové 1290 x 2100 s dveřmi 900 x 2000 mm - kompletní provedení</t>
  </si>
  <si>
    <t>-211258987</t>
  </si>
  <si>
    <t>208</t>
  </si>
  <si>
    <t>766671001</t>
  </si>
  <si>
    <t>Montáž střešního okna do krytiny ploché 55 x 78 cm</t>
  </si>
  <si>
    <t>-159630494</t>
  </si>
  <si>
    <t>Montáž střešních oken dřevěných nebo plastových kyvných, výklopných/kyvných s okenním rámem a lemováním, s plisovaným límcem, s napojením na krytinu do krytiny ploché, rozměru 55 x 78 cm</t>
  </si>
  <si>
    <t>https://podminky.urs.cz/item/CS_URS_2025_02/766671001</t>
  </si>
  <si>
    <t>O-02</t>
  </si>
  <si>
    <t>209</t>
  </si>
  <si>
    <t>61140840</t>
  </si>
  <si>
    <t>okno střešní dřevěné výklopně-kyvné, izolační dvojsklo 55x78cm, Uw=1,3W/m2K Al oplechování</t>
  </si>
  <si>
    <t>1940787252</t>
  </si>
  <si>
    <t>210</t>
  </si>
  <si>
    <t>61124160</t>
  </si>
  <si>
    <t>lemování střešních oken 55x78cm</t>
  </si>
  <si>
    <t>-430877243</t>
  </si>
  <si>
    <t>211</t>
  </si>
  <si>
    <t>61124230</t>
  </si>
  <si>
    <t>manžeta z parotěsné fólie pro střešní okno 55x78cm</t>
  </si>
  <si>
    <t>20455300</t>
  </si>
  <si>
    <t>212</t>
  </si>
  <si>
    <t>766682111</t>
  </si>
  <si>
    <t>Montáž zárubní obložkových pro dveře jednokřídlové tl stěny do 170 mm</t>
  </si>
  <si>
    <t>-1115405009</t>
  </si>
  <si>
    <t>Montáž zárubní dřevěných nebo plastových obložkových, pro dveře jednokřídlové, tloušťky stěny do 170 mm</t>
  </si>
  <si>
    <t>https://podminky.urs.cz/item/CS_URS_2025_02/766682111</t>
  </si>
  <si>
    <t>pro dveře dle ozn D - 03, 04</t>
  </si>
  <si>
    <t>4+4</t>
  </si>
  <si>
    <t>213</t>
  </si>
  <si>
    <t>61182307</t>
  </si>
  <si>
    <t>zárubeň jednokřídlá obložková s laminátovým povrchem tl stěny 60-150mm rozměru 600-1100/1970, 2100mm</t>
  </si>
  <si>
    <t>1548507945</t>
  </si>
  <si>
    <t>214</t>
  </si>
  <si>
    <t>766682211</t>
  </si>
  <si>
    <t>Montáž zárubní obložkových protipožárních pro dveře jednokřídlové tl stěny do 170 mm</t>
  </si>
  <si>
    <t>-30903780</t>
  </si>
  <si>
    <t>Montáž zárubní dřevěných nebo plastových obložkových protipožárních, pro dveře jednokřídlové, tloušťky stěny do 170 mm</t>
  </si>
  <si>
    <t>https://podminky.urs.cz/item/CS_URS_2025_02/766682211</t>
  </si>
  <si>
    <t>215</t>
  </si>
  <si>
    <t>61182318</t>
  </si>
  <si>
    <t>zárubeň jednokřídlá obložková s laminátovým povrchem a protipožární úpravou tl stěny 60-150mm rozměru 600-1100/1970, 2100mm</t>
  </si>
  <si>
    <t>680541431</t>
  </si>
  <si>
    <t>216</t>
  </si>
  <si>
    <t>766694116</t>
  </si>
  <si>
    <t>Montáž parapetních desek dřevěných nebo plastových š do 300 mm</t>
  </si>
  <si>
    <t>-1246432882</t>
  </si>
  <si>
    <t>Montáž ostatních truhlářských konstrukcí parapetních desek dřevěných nebo plastových šířky do 300 mm</t>
  </si>
  <si>
    <t>https://podminky.urs.cz/item/CS_URS_2025_02/766694116</t>
  </si>
  <si>
    <t>por okna dle ozn O - 01</t>
  </si>
  <si>
    <t>1,00*23,00</t>
  </si>
  <si>
    <t>217</t>
  </si>
  <si>
    <t>60794102</t>
  </si>
  <si>
    <t>parapet dřevotřískový vnitřní povrch laminátový š 250mm</t>
  </si>
  <si>
    <t>-1223804483</t>
  </si>
  <si>
    <t>23*1,1 'Přepočtené koeficientem množství</t>
  </si>
  <si>
    <t>218</t>
  </si>
  <si>
    <t>61144019</t>
  </si>
  <si>
    <t>koncovka k parapetu plastovému vnitřnímu 1 pár</t>
  </si>
  <si>
    <t>1678128323</t>
  </si>
  <si>
    <t>219</t>
  </si>
  <si>
    <t>76681 - x 1</t>
  </si>
  <si>
    <t>kuchyňské linky</t>
  </si>
  <si>
    <t>-1789440365</t>
  </si>
  <si>
    <t>220</t>
  </si>
  <si>
    <t>998766312</t>
  </si>
  <si>
    <t>Přesun hmot procentní pro kce truhlářské ruční v objektech v přes 6 do 12 m</t>
  </si>
  <si>
    <t>-1818804095</t>
  </si>
  <si>
    <t>Přesun hmot pro konstrukce truhlářské stanovený procentní sazbou (%) z ceny vodorovná dopravní vzdálenost do 50 m ruční (bez užití mechanizace) v objektech výšky přes 6 do 12 m</t>
  </si>
  <si>
    <t>https://podminky.urs.cz/item/CS_URS_2025_02/998766312</t>
  </si>
  <si>
    <t>767</t>
  </si>
  <si>
    <t>Konstrukce zámečnické</t>
  </si>
  <si>
    <t>221</t>
  </si>
  <si>
    <t>767122111</t>
  </si>
  <si>
    <t>Montáž stěn a příček s výplní z drátěné sítě šroubovaných</t>
  </si>
  <si>
    <t>837855791</t>
  </si>
  <si>
    <t>Montáž stěn a příček s výplní drátěnou sítí spojených šroubováním</t>
  </si>
  <si>
    <t>https://podminky.urs.cz/item/CS_URS_2025_02/767122111</t>
  </si>
  <si>
    <t>sklepní koje</t>
  </si>
  <si>
    <t>(4,55+4,55)*3,70+2,0*(3,70+1,50)/2</t>
  </si>
  <si>
    <t>222</t>
  </si>
  <si>
    <t>553koje</t>
  </si>
  <si>
    <t>sklepní koje - kompletní provedení vč dveří, kování a povrchové úpravy</t>
  </si>
  <si>
    <t>1168860063</t>
  </si>
  <si>
    <t>223</t>
  </si>
  <si>
    <t>767330111</t>
  </si>
  <si>
    <t>Montáž tubusového světlovodu kopule s lemováním zabudovaného v šikmé střeše</t>
  </si>
  <si>
    <t>-722289009</t>
  </si>
  <si>
    <t>Montáž tubusových světlovodů kopule s lemováním šikmá střecha</t>
  </si>
  <si>
    <t>https://podminky.urs.cz/item/CS_URS_2025_02/767330111</t>
  </si>
  <si>
    <t>O-03</t>
  </si>
  <si>
    <t>224</t>
  </si>
  <si>
    <t>55381003</t>
  </si>
  <si>
    <t>světlovod tubusový základní sada bez světlovodného tubusu D 350mm</t>
  </si>
  <si>
    <t>1295362416</t>
  </si>
  <si>
    <t>225</t>
  </si>
  <si>
    <t>767330122</t>
  </si>
  <si>
    <t>Montáž tubusového světlovodu tubus D přes 250 do 350 mm</t>
  </si>
  <si>
    <t>-1143294720</t>
  </si>
  <si>
    <t>Montáž tubusových světlovodů tubus, průměru přes 250 do 350 mm</t>
  </si>
  <si>
    <t>https://podminky.urs.cz/item/CS_URS_2025_02/767330122</t>
  </si>
  <si>
    <t>2,00*2</t>
  </si>
  <si>
    <t>226</t>
  </si>
  <si>
    <t>55381111</t>
  </si>
  <si>
    <t>světlovodný tubus D 350mm</t>
  </si>
  <si>
    <t>2062743816</t>
  </si>
  <si>
    <t>227</t>
  </si>
  <si>
    <t>767330132</t>
  </si>
  <si>
    <t>Montáž tubusového světlovodu rozptylovač světla D přes 250 do 350 mm</t>
  </si>
  <si>
    <t>-866530415</t>
  </si>
  <si>
    <t>Montáž tubusových světlovodů rozptylovač světla přes 250 do 350 mm</t>
  </si>
  <si>
    <t>https://podminky.urs.cz/item/CS_URS_2025_02/767330132</t>
  </si>
  <si>
    <t>228</t>
  </si>
  <si>
    <t>55381054</t>
  </si>
  <si>
    <t>difuzér tubusového světlovodu dekor Al</t>
  </si>
  <si>
    <t>1061497001</t>
  </si>
  <si>
    <t>229</t>
  </si>
  <si>
    <t>767995111</t>
  </si>
  <si>
    <t>Montáž atypických zámečnických konstrukcí hmotnosti přes 3 do 5 kg</t>
  </si>
  <si>
    <t>kg</t>
  </si>
  <si>
    <t>-1793333937</t>
  </si>
  <si>
    <t>Montáž ostatních atypických zámečnických konstrukcí hmotnosti přes 3 do 5 kg</t>
  </si>
  <si>
    <t>https://podminky.urs.cz/item/CS_URS_2025_02/767995111</t>
  </si>
  <si>
    <t>kotevní patka do věnce</t>
  </si>
  <si>
    <t>(0,16+0,20*2)*0,26*0,005*7850*(21+22)</t>
  </si>
  <si>
    <t>0,16*0,20*0,005*7850*(21+22)</t>
  </si>
  <si>
    <t>trny</t>
  </si>
  <si>
    <t>3*0,20*0,395*(21+22)</t>
  </si>
  <si>
    <t>pomocný a kotevní materiál</t>
  </si>
  <si>
    <t>309,935*0,15</t>
  </si>
  <si>
    <t>230</t>
  </si>
  <si>
    <t>553OK kotv</t>
  </si>
  <si>
    <t>dodváka materiálu, výroba a povrchová úprava</t>
  </si>
  <si>
    <t>-2019140871</t>
  </si>
  <si>
    <t>231</t>
  </si>
  <si>
    <t>767995115</t>
  </si>
  <si>
    <t>Montáž atypických zámečnických konstrukcí hmotnosti přes 50 do 100 kg</t>
  </si>
  <si>
    <t>-2107679273</t>
  </si>
  <si>
    <t>Montáž ostatních atypických zámečnických konstrukcí hmotnosti přes 50 do 100 kg</t>
  </si>
  <si>
    <t>https://podminky.urs.cz/item/CS_URS_2025_02/767995115</t>
  </si>
  <si>
    <t>venkovní schodiště</t>
  </si>
  <si>
    <t>U 200</t>
  </si>
  <si>
    <t>5,303*2*25,30</t>
  </si>
  <si>
    <t>U 140</t>
  </si>
  <si>
    <t>(1,73+2,10)*2*16,00</t>
  </si>
  <si>
    <t>Ja 140 / 5</t>
  </si>
  <si>
    <t>(3,015+2,144+1,82+2,157)*4*20,09</t>
  </si>
  <si>
    <t>okapový plech</t>
  </si>
  <si>
    <t>(2,10+1,73)*2*0,09*0,001*7850</t>
  </si>
  <si>
    <t>T profil ? - odhad</t>
  </si>
  <si>
    <t>(2,10+1,73)*2*4,44</t>
  </si>
  <si>
    <t>plotny</t>
  </si>
  <si>
    <t>0,45*0,45*0,01*7850*4</t>
  </si>
  <si>
    <t>0,45*0,30*0,01*7850*2</t>
  </si>
  <si>
    <t>stupně ?</t>
  </si>
  <si>
    <t>plech tl 0,5 mm ?</t>
  </si>
  <si>
    <t>(0,28+0,050*2)*1,50*0,005*7850*16</t>
  </si>
  <si>
    <t>zábradí</t>
  </si>
  <si>
    <t>Ja 40 x 3</t>
  </si>
  <si>
    <t>((5,30+2,10+1,75)*2+1,20*6)*3,404</t>
  </si>
  <si>
    <t>tahokov</t>
  </si>
  <si>
    <t>(1,50+2,10+5,303)*1,00*2,51</t>
  </si>
  <si>
    <t>1716,372*0,15</t>
  </si>
  <si>
    <t>232</t>
  </si>
  <si>
    <t>553OK schodiště</t>
  </si>
  <si>
    <t>dodávka materiálu, výroba a povrchová úprava dle projektové dokumentace</t>
  </si>
  <si>
    <t>-1183871979</t>
  </si>
  <si>
    <t>233</t>
  </si>
  <si>
    <t>998767122</t>
  </si>
  <si>
    <t>Přesun hmot tonážní pro zámečnické konstrukce ruční v objektech v přes 6 do 12 m</t>
  </si>
  <si>
    <t>784593165</t>
  </si>
  <si>
    <t>Přesun hmot pro zámečnické konstrukce stanovený z hmotnosti přesunovaného materiálu vodorovná dopravní vzdálenost do 50 m ruční (bez užití mechanizace) v objektech výšky přes 6 do 12 m</t>
  </si>
  <si>
    <t>https://podminky.urs.cz/item/CS_URS_2025_02/998767122</t>
  </si>
  <si>
    <t>771</t>
  </si>
  <si>
    <t>Podlahy z dlaždic</t>
  </si>
  <si>
    <t>234</t>
  </si>
  <si>
    <t>771121011</t>
  </si>
  <si>
    <t>Nátěr penetrační na podlahu</t>
  </si>
  <si>
    <t>863346206</t>
  </si>
  <si>
    <t>Příprava podkladu před provedením dlažby nátěr penetrační na podlahu</t>
  </si>
  <si>
    <t>https://podminky.urs.cz/item/CS_URS_2025_02/771121011</t>
  </si>
  <si>
    <t>podesta</t>
  </si>
  <si>
    <t>1,50*0,28*16</t>
  </si>
  <si>
    <t>P - 01</t>
  </si>
  <si>
    <t>10,70+4,93+7,73+4,93+7,73</t>
  </si>
  <si>
    <t>235</t>
  </si>
  <si>
    <t>771151022</t>
  </si>
  <si>
    <t>Samonivelační stěrka podlah pevnosti 30 MPa tl přes 3 do 5 mm</t>
  </si>
  <si>
    <t>1238956636</t>
  </si>
  <si>
    <t>Příprava podkladu před provedením dlažby samonivelační stěrka min. pevnosti 30 MPa, tloušťky přes 3 do 5 mm</t>
  </si>
  <si>
    <t>https://podminky.urs.cz/item/CS_URS_2025_02/771151022</t>
  </si>
  <si>
    <t>236</t>
  </si>
  <si>
    <t>771274123</t>
  </si>
  <si>
    <t>Montáž obkladů stupnic z dlaždic keramických reliéfních nebo z dekorů lepených cementovým flexibilním lepidlem š přes 250 do 300 mm</t>
  </si>
  <si>
    <t>1567140421</t>
  </si>
  <si>
    <t>Montáž obkladů schodišť z dlaždic keramických lepených cementovým flexibilním lepidlem stupnic reliéfních nebo z dekorů, šířky přes 250 do 300 mm</t>
  </si>
  <si>
    <t>https://podminky.urs.cz/item/CS_URS_2025_02/771274123</t>
  </si>
  <si>
    <t>237</t>
  </si>
  <si>
    <t>59761095</t>
  </si>
  <si>
    <t>schodovka keramická mrazuvzdorná R9/A povrch reliéfní/matný tl do 10mm š přes 250 do 300mm dl přes 800 do 1200mm</t>
  </si>
  <si>
    <t>1461431607</t>
  </si>
  <si>
    <t>24*1,1 'Přepočtené koeficientem množství</t>
  </si>
  <si>
    <t>238</t>
  </si>
  <si>
    <t>771474212</t>
  </si>
  <si>
    <t>Montáž soklů z dlaždic keramických rovných lepených cementovým flexibilním rychletuhnoucím lepidlem v přes 65 do 90 mm</t>
  </si>
  <si>
    <t>-1874196415</t>
  </si>
  <si>
    <t>Montáž soklů z dlaždic keramických lepených cementovým flexibilním rychletuhnoucím lepidlem rovných, výšky přes 65 do 90 mm</t>
  </si>
  <si>
    <t>https://podminky.urs.cz/item/CS_URS_2025_02/771474212</t>
  </si>
  <si>
    <t>(2,36+2,35)*2</t>
  </si>
  <si>
    <t>vnitřní chodba</t>
  </si>
  <si>
    <t>(1,165+0,90+2,511)*2+1,38</t>
  </si>
  <si>
    <t>zádveří</t>
  </si>
  <si>
    <t>(2,76+1,57)*2*2</t>
  </si>
  <si>
    <t>239</t>
  </si>
  <si>
    <t>59761184</t>
  </si>
  <si>
    <t>sokl keramický mrazuvzdorný povrch hladký/matný tl do 10mm výšky přes 65 do 90mm</t>
  </si>
  <si>
    <t>-1175913668</t>
  </si>
  <si>
    <t>37,272*1,1 'Přepočtené koeficientem množství</t>
  </si>
  <si>
    <t>240</t>
  </si>
  <si>
    <t>771574436</t>
  </si>
  <si>
    <t>Montáž podlah keramických reliéfních nebo z dekorů lepených cementovým flexibilním lepidlem přes 9 do 12 ks/m2</t>
  </si>
  <si>
    <t>384705112</t>
  </si>
  <si>
    <t>Montáž podlah z dlaždic keramických lepených cementovým flexibilním lepidlem reliéfních nebo z dekorů, tloušťky do 10 mm přes 9 do 12 ks/m2</t>
  </si>
  <si>
    <t>https://podminky.urs.cz/item/CS_URS_2025_02/771574436</t>
  </si>
  <si>
    <t>241</t>
  </si>
  <si>
    <t>59761151</t>
  </si>
  <si>
    <t>dlažba keramická slinutá mrazuvzdorná R9 povrch reliéfní/matný tl do 10mm přes 9 do 12ks/m2</t>
  </si>
  <si>
    <t>-1371235472</t>
  </si>
  <si>
    <t>45,265*1,1 'Přepočtené koeficientem množství</t>
  </si>
  <si>
    <t>242</t>
  </si>
  <si>
    <t>771577211</t>
  </si>
  <si>
    <t>Příplatek k montáži podlah keramických lepených cementovým flexibilním lepidlem za plochu do 5 m2</t>
  </si>
  <si>
    <t>87174562</t>
  </si>
  <si>
    <t>Montáž podlah z dlaždic keramických lepených cementovým flexibilním lepidlem Příplatek k cenám za plochu do 5 m2 jednotlivě</t>
  </si>
  <si>
    <t>https://podminky.urs.cz/item/CS_URS_2025_02/771577211</t>
  </si>
  <si>
    <t>4,93*2</t>
  </si>
  <si>
    <t>243</t>
  </si>
  <si>
    <t>771591115</t>
  </si>
  <si>
    <t>Podlahy spárování silikonem</t>
  </si>
  <si>
    <t>-1714054566</t>
  </si>
  <si>
    <t>Podlahy - dokončovací práce spárování silikonem</t>
  </si>
  <si>
    <t>https://podminky.urs.cz/item/CS_URS_2025_02/771591115</t>
  </si>
  <si>
    <t>244</t>
  </si>
  <si>
    <t>771591184</t>
  </si>
  <si>
    <t>Pracnější řezání podlah z dlaždic keramických rovné</t>
  </si>
  <si>
    <t>881413224</t>
  </si>
  <si>
    <t>Podlahy - dokončovací práce pracnější řezání dlaždic keramických rovné</t>
  </si>
  <si>
    <t>https://podminky.urs.cz/item/CS_URS_2025_02/771591184</t>
  </si>
  <si>
    <t>245</t>
  </si>
  <si>
    <t>998771122</t>
  </si>
  <si>
    <t>Přesun hmot tonážní pro podlahy z dlaždic ruční v objektech v přes 6 do 12 m</t>
  </si>
  <si>
    <t>962718050</t>
  </si>
  <si>
    <t>Přesun hmot pro podlahy z dlaždic stanovený z hmotnosti přesunovaného materiálu vodorovná dopravní vzdálenost do 50 m ruční (bez užití mechanizace) v objektech výšky přes 6 do 12 m</t>
  </si>
  <si>
    <t>https://podminky.urs.cz/item/CS_URS_2025_02/998771122</t>
  </si>
  <si>
    <t>775</t>
  </si>
  <si>
    <t>Podlahy skládané</t>
  </si>
  <si>
    <t>246</t>
  </si>
  <si>
    <t>775141122</t>
  </si>
  <si>
    <t>Stěrka podlahová nivelační pro vyrovnání podkladu skládaných podlah pevnosti 30 MPa tl přes 3 do 5 mm</t>
  </si>
  <si>
    <t>207061484</t>
  </si>
  <si>
    <t>Příprava podkladu skládaných podlah a stěn vyrovnání samonivelační stěrkou podlah pevnosti 30 MPa, tloušťky přes 3 do 5 mm</t>
  </si>
  <si>
    <t>https://podminky.urs.cz/item/CS_URS_2025_02/775141122</t>
  </si>
  <si>
    <t>podlaha - P - 01 - výměra dle tabulek podlah</t>
  </si>
  <si>
    <t>5,34+20,70+20,79+5,34+20,78+21,94</t>
  </si>
  <si>
    <t>247</t>
  </si>
  <si>
    <t>775413411</t>
  </si>
  <si>
    <t>Montáž podlahové lišty obvodové připevněné mechanicky</t>
  </si>
  <si>
    <t>-1244923422</t>
  </si>
  <si>
    <t>Montáž lišty obvodové připevněné vruty</t>
  </si>
  <si>
    <t>https://podminky.urs.cz/item/CS_URS_2025_02/775413411</t>
  </si>
  <si>
    <t>(2,765+1,94)*2</t>
  </si>
  <si>
    <t>(6,75+3,215)*2</t>
  </si>
  <si>
    <t>(6,75+3,10)*2</t>
  </si>
  <si>
    <t>(2,76+1,94)*2</t>
  </si>
  <si>
    <t>(6,75+3,375)*2</t>
  </si>
  <si>
    <t>(6,75+3,27)*2</t>
  </si>
  <si>
    <t>248</t>
  </si>
  <si>
    <t>61418101</t>
  </si>
  <si>
    <t>lišta podlahová dřevěná dub 8x35mm</t>
  </si>
  <si>
    <t>1652905004</t>
  </si>
  <si>
    <t>98,73*1,08 'Přepočtené koeficientem množství</t>
  </si>
  <si>
    <t>249</t>
  </si>
  <si>
    <t>775541161</t>
  </si>
  <si>
    <t>Montáž podlah plovoucích ze zaklapávacích vinylových lamel</t>
  </si>
  <si>
    <t>1461114665</t>
  </si>
  <si>
    <t>Montáž podlah plovoucích z velkoplošných lamel vinylových na dřevovláknité nebo kompozitní desce, spojovaných zaklapnutím na zámek</t>
  </si>
  <si>
    <t>https://podminky.urs.cz/item/CS_URS_2025_02/775541161</t>
  </si>
  <si>
    <t>250</t>
  </si>
  <si>
    <t>28411064</t>
  </si>
  <si>
    <t>dílec vinylový heterogenní plovoucí na P+D úprava PUR kompozitní podložka, třída zátěže 23/31, hořlavost Cfl-s1, nášlapná vrstva 0,30mm tl 4,5mm</t>
  </si>
  <si>
    <t>-476516864</t>
  </si>
  <si>
    <t>94,89*1,08 'Přepočtené koeficientem množství</t>
  </si>
  <si>
    <t>251</t>
  </si>
  <si>
    <t>775591191</t>
  </si>
  <si>
    <t>Montáž podložky vyrovnávací a tlumící pro plovoucí podlahy</t>
  </si>
  <si>
    <t>1444291558</t>
  </si>
  <si>
    <t>Ostatní prvky pro plovoucí podlahy montáž podložky vyrovnávací a tlumící</t>
  </si>
  <si>
    <t>https://podminky.urs.cz/item/CS_URS_2025_02/775591191</t>
  </si>
  <si>
    <t>252</t>
  </si>
  <si>
    <t>61155351</t>
  </si>
  <si>
    <t>podložka izolační z pěnového PE 3mm</t>
  </si>
  <si>
    <t>1071802386</t>
  </si>
  <si>
    <t>253</t>
  </si>
  <si>
    <t>998775122</t>
  </si>
  <si>
    <t>Přesun hmot tonážní pro podlahy skládané ruční v objektech v přes 6 do 12 m</t>
  </si>
  <si>
    <t>1881795799</t>
  </si>
  <si>
    <t>Přesun hmot pro podlahy skládané stanovený z hmotnosti přesunovaného materiálu vodorovná dopravní vzdálenost do 50 m ruční (bez užití mechanizace) v objektech výšky přes 6 do 12 m</t>
  </si>
  <si>
    <t>https://podminky.urs.cz/item/CS_URS_2025_02/998775122</t>
  </si>
  <si>
    <t>781</t>
  </si>
  <si>
    <t>Dokončovací práce - obklady</t>
  </si>
  <si>
    <t>254</t>
  </si>
  <si>
    <t>781121011</t>
  </si>
  <si>
    <t>Nátěr penetrační na stěnu</t>
  </si>
  <si>
    <t>2000035820</t>
  </si>
  <si>
    <t>Příprava podkladu před provedením obkladu nátěr penetrační na stěnu</t>
  </si>
  <si>
    <t>https://podminky.urs.cz/item/CS_URS_2025_02/781121011</t>
  </si>
  <si>
    <t>(2,76+3,015+0,20*2)*2*2,10*2</t>
  </si>
  <si>
    <t>KK</t>
  </si>
  <si>
    <t>5,00*2</t>
  </si>
  <si>
    <t>255</t>
  </si>
  <si>
    <t>781472215</t>
  </si>
  <si>
    <t>Montáž obkladů keramických hladkých lepených cementovým flexibilním lepidlem přes 6 do 9 ks/m2</t>
  </si>
  <si>
    <t>-1569571566</t>
  </si>
  <si>
    <t>Montáž keramických obkladů stěn lepených cementovým flexibilním lepidlem hladkých přes 6 do 9 ks/m2</t>
  </si>
  <si>
    <t>https://podminky.urs.cz/item/CS_URS_2025_02/781472215</t>
  </si>
  <si>
    <t>256</t>
  </si>
  <si>
    <t>59761708</t>
  </si>
  <si>
    <t>obklad keramický nemrazuvzdorný povrch hladký/lesklý tl do 10mm přes 6 do 9ks/m2</t>
  </si>
  <si>
    <t>1498384838</t>
  </si>
  <si>
    <t>61,87*1,15 'Přepočtené koeficientem množství</t>
  </si>
  <si>
    <t>257</t>
  </si>
  <si>
    <t>781472291</t>
  </si>
  <si>
    <t>Příplatek k montáži obkladů keramických lepených cementovým flexibilním lepidlem za plochu do 10 m2</t>
  </si>
  <si>
    <t>2112358245</t>
  </si>
  <si>
    <t>Montáž keramických obkladů stěn lepených cementovým flexibilním lepidlem Příplatek k cenám za plochu do 10 m2 jednotlivě</t>
  </si>
  <si>
    <t>https://podminky.urs.cz/item/CS_URS_2025_02/781472291</t>
  </si>
  <si>
    <t>258</t>
  </si>
  <si>
    <t>781492211</t>
  </si>
  <si>
    <t>Montáž profilů rohových lepených flexibilním cementovým lepidlem</t>
  </si>
  <si>
    <t>-1560899832</t>
  </si>
  <si>
    <t>Obklad - dokončující práce montáž profilu lepeného flexibilním cementovým lepidlem rohového</t>
  </si>
  <si>
    <t>https://podminky.urs.cz/item/CS_URS_2025_02/781492211</t>
  </si>
  <si>
    <t>259</t>
  </si>
  <si>
    <t>19416005</t>
  </si>
  <si>
    <t>lišta ukončovací z eloxovaného hliníku 10mm</t>
  </si>
  <si>
    <t>1327201144</t>
  </si>
  <si>
    <t>40*1,05 'Přepočtené koeficientem množství</t>
  </si>
  <si>
    <t>260</t>
  </si>
  <si>
    <t>781495115</t>
  </si>
  <si>
    <t>Spárování vnitřních obkladů silikonem</t>
  </si>
  <si>
    <t>337859317</t>
  </si>
  <si>
    <t>Obklad - dokončující práce ostatní práce spárování silikonem</t>
  </si>
  <si>
    <t>https://podminky.urs.cz/item/CS_URS_2025_02/781495115</t>
  </si>
  <si>
    <t>261</t>
  </si>
  <si>
    <t>781495141</t>
  </si>
  <si>
    <t>Průnik obkladem kruhový do DN 30</t>
  </si>
  <si>
    <t>994765134</t>
  </si>
  <si>
    <t>Obklad - dokončující práce průnik obkladem kruhový, bez izolace do DN 30</t>
  </si>
  <si>
    <t>https://podminky.urs.cz/item/CS_URS_2025_02/781495141</t>
  </si>
  <si>
    <t>262</t>
  </si>
  <si>
    <t>781495142</t>
  </si>
  <si>
    <t>Průnik obkladem kruhový přes DN 30 do DN 90</t>
  </si>
  <si>
    <t>1019054379</t>
  </si>
  <si>
    <t>Obklad - dokončující práce průnik obkladem kruhový, bez izolace přes DN 30 do DN 90</t>
  </si>
  <si>
    <t>https://podminky.urs.cz/item/CS_URS_2025_02/781495142</t>
  </si>
  <si>
    <t>263</t>
  </si>
  <si>
    <t>781495143</t>
  </si>
  <si>
    <t>Průnik obkladem kruhový přes DN 90</t>
  </si>
  <si>
    <t>-1968105786</t>
  </si>
  <si>
    <t>Obklad - dokončující práce průnik obkladem kruhový, bez izolace přes DN 90</t>
  </si>
  <si>
    <t>https://podminky.urs.cz/item/CS_URS_2025_02/781495143</t>
  </si>
  <si>
    <t>264</t>
  </si>
  <si>
    <t>781495184</t>
  </si>
  <si>
    <t>Řezání pracnější rovné keramických obkladaček</t>
  </si>
  <si>
    <t>1207581324</t>
  </si>
  <si>
    <t>Obklad - dokončující práce pracnější řezání obkladaček rovné</t>
  </si>
  <si>
    <t>https://podminky.urs.cz/item/CS_URS_2025_02/781495184</t>
  </si>
  <si>
    <t>265</t>
  </si>
  <si>
    <t>998781122</t>
  </si>
  <si>
    <t>Přesun hmot tonážní pro obklady keramické ruční v objektech v přes 6 do 12 m</t>
  </si>
  <si>
    <t>2092468352</t>
  </si>
  <si>
    <t>Přesun hmot pro obklady keramické stanovený z hmotnosti přesunovaného materiálu vodorovná dopravní vzdálenost do 50 m ruční (bez užití mechanizace) v objektech výšky přes 6 do 12 m</t>
  </si>
  <si>
    <t>https://podminky.urs.cz/item/CS_URS_2025_02/998781122</t>
  </si>
  <si>
    <t>783</t>
  </si>
  <si>
    <t>Dokončovací práce - nátěry</t>
  </si>
  <si>
    <t>266</t>
  </si>
  <si>
    <t>783118211</t>
  </si>
  <si>
    <t>Lakovací dvojnásobný syntetický nátěr truhlářských konstrukcí s mezibroušením</t>
  </si>
  <si>
    <t>-604477620</t>
  </si>
  <si>
    <t>Lakovací nátěr truhlářských konstrukcí dvojnásobný s mezibroušením syntetický</t>
  </si>
  <si>
    <t>https://podminky.urs.cz/item/CS_URS_2025_02/783118211</t>
  </si>
  <si>
    <t>30,23</t>
  </si>
  <si>
    <t>267</t>
  </si>
  <si>
    <t>783213021</t>
  </si>
  <si>
    <t>Napouštěcí dvojnásobný syntetický biodní nátěr tesařských prvků nezabudovaných do konstrukce</t>
  </si>
  <si>
    <t>172918629</t>
  </si>
  <si>
    <t>Preventivní napouštěcí nátěr tesařských prvků proti dřevokazným houbám, hmyzu a plísním nezabudovaných do konstrukce dvojnásobný syntetický</t>
  </si>
  <si>
    <t>https://podminky.urs.cz/item/CS_URS_2025_02/783213021</t>
  </si>
  <si>
    <t>268</t>
  </si>
  <si>
    <t>783314201</t>
  </si>
  <si>
    <t>Základní antikorozní jednonásobný syntetický standardní nátěr zámečnických konstrukcí</t>
  </si>
  <si>
    <t>-660659145</t>
  </si>
  <si>
    <t>Základní antikorozní nátěr zámečnických konstrukcí jednonásobný syntetický standardní</t>
  </si>
  <si>
    <t>https://podminky.urs.cz/item/CS_URS_2025_02/783314201</t>
  </si>
  <si>
    <t>zárubně</t>
  </si>
  <si>
    <t>1,60*2</t>
  </si>
  <si>
    <t>269</t>
  </si>
  <si>
    <t>783315101</t>
  </si>
  <si>
    <t>Mezinátěr jednonásobný syntetický standardní zámečnických konstrukcí</t>
  </si>
  <si>
    <t>-522277209</t>
  </si>
  <si>
    <t>Mezinátěr zámečnických konstrukcí jednonásobný syntetický standardní</t>
  </si>
  <si>
    <t>https://podminky.urs.cz/item/CS_URS_2025_02/783315101</t>
  </si>
  <si>
    <t>270</t>
  </si>
  <si>
    <t>783317101</t>
  </si>
  <si>
    <t>Krycí jednonásobný syntetický standardní nátěr zámečnických konstrukcí</t>
  </si>
  <si>
    <t>-1582801394</t>
  </si>
  <si>
    <t>Krycí nátěr (email) zámečnických konstrukcí jednonásobný syntetický standardní</t>
  </si>
  <si>
    <t>https://podminky.urs.cz/item/CS_URS_2025_02/783317101</t>
  </si>
  <si>
    <t>784</t>
  </si>
  <si>
    <t>Dokončovací práce - malby a tapety</t>
  </si>
  <si>
    <t>271</t>
  </si>
  <si>
    <t>784181101</t>
  </si>
  <si>
    <t>Základní akrylátová jednonásobná bezbarvá penetrace podkladu v místnostech v do 3,80 m</t>
  </si>
  <si>
    <t>-1368244364</t>
  </si>
  <si>
    <t>Penetrace podkladu jednonásobná základní akrylátová bezbarvá v místnostech výšky do 3,80 m</t>
  </si>
  <si>
    <t>https://podminky.urs.cz/item/CS_URS_2025_02/784181101</t>
  </si>
  <si>
    <t>122,23+348,607</t>
  </si>
  <si>
    <t>40,175</t>
  </si>
  <si>
    <t>272</t>
  </si>
  <si>
    <t>784211101</t>
  </si>
  <si>
    <t>Dvojnásobné bílé malby ze směsí za mokra výborně oděruvzdorných v místnostech v do 3,80 m</t>
  </si>
  <si>
    <t>2023333414</t>
  </si>
  <si>
    <t>Malby z malířských směsí oděruvzdorných za mokra dvojnásobné, bílé za mokra oděruvzdorné výborně v místnostech výšky do 3,80 m</t>
  </si>
  <si>
    <t>https://podminky.urs.cz/item/CS_URS_2025_02/784211101</t>
  </si>
  <si>
    <t>HZS</t>
  </si>
  <si>
    <t>Hodinové zúčtovací sazby</t>
  </si>
  <si>
    <t>273</t>
  </si>
  <si>
    <t>HZS1292</t>
  </si>
  <si>
    <t>Hodinová zúčtovací sazba stavební dělník</t>
  </si>
  <si>
    <t>hod</t>
  </si>
  <si>
    <t>512</t>
  </si>
  <si>
    <t>-641158261</t>
  </si>
  <si>
    <t>Hodinové zúčtovací sazby profesí HSV zemní a pomocné práce stavební dělník</t>
  </si>
  <si>
    <t>https://podminky.urs.cz/item/CS_URS_2025_02/HZS1292</t>
  </si>
  <si>
    <t>přípomoce a nespecifikované práce</t>
  </si>
  <si>
    <t>150,00</t>
  </si>
  <si>
    <t>02 - elektroinstalace</t>
  </si>
  <si>
    <t>741001 - Osvětlovací tělesa</t>
  </si>
  <si>
    <t>741002 - Trubky, krabice, lišty, parapetní / podlahové žlaby</t>
  </si>
  <si>
    <t>741003 - Hlásič požáru</t>
  </si>
  <si>
    <t>741004 - Vodiče &amp; kabely</t>
  </si>
  <si>
    <t>741005 - Vypínače &amp; zásuvky</t>
  </si>
  <si>
    <t>741006-1 - R1</t>
  </si>
  <si>
    <t>741006-2 - RB1</t>
  </si>
  <si>
    <t>741006-3 - RB2</t>
  </si>
  <si>
    <t>741006-4 - Elkromerový rozvadč-stavajicí</t>
  </si>
  <si>
    <t>741007 - Hromosvod+ zemnení</t>
  </si>
  <si>
    <t xml:space="preserve">741008 - Stavební práce </t>
  </si>
  <si>
    <t>741008-1 - Zemnní práce přívodní kabel</t>
  </si>
  <si>
    <t>742 - Elektroinstalace - slaboproud</t>
  </si>
  <si>
    <t>742001 - Anteny</t>
  </si>
  <si>
    <t>742002 - Domácí zvonek</t>
  </si>
  <si>
    <t>742003 - Data</t>
  </si>
  <si>
    <t>741001</t>
  </si>
  <si>
    <t>Osvětlovací tělesa</t>
  </si>
  <si>
    <t>741371002</t>
  </si>
  <si>
    <t>Montáž svítidlo zářivkové bytové stropní přisazené 1 zdroj s krytem</t>
  </si>
  <si>
    <t>34818210</t>
  </si>
  <si>
    <t>A- svítidlo bytové nástěnné plastové (upřesní investor) 150Lx</t>
  </si>
  <si>
    <t>1870791</t>
  </si>
  <si>
    <t>SVITIDLO PHD2500M4PC/P1/ND IP44 (upřesní investor)</t>
  </si>
  <si>
    <t>SVITIDLO PHD2500M4PC/P1/ND</t>
  </si>
  <si>
    <t>34848110</t>
  </si>
  <si>
    <t>svítidlo exteriérové výložníkové 1x36W IP44 (upřesní investor)</t>
  </si>
  <si>
    <t>CS ÚRS 2025 01</t>
  </si>
  <si>
    <t>svítidlo exteriérové výložníkové 1x36W</t>
  </si>
  <si>
    <t>34814410</t>
  </si>
  <si>
    <t>E-svítidlo zářivkové stropní nepřímé, mřížka lamelová, elektronický předřadník, 2x18W</t>
  </si>
  <si>
    <t>svítidlo zářivkové stropní nepřímé, mřížka lamelová, elektronický předřadník, 2x18W</t>
  </si>
  <si>
    <t>34774110</t>
  </si>
  <si>
    <t xml:space="preserve">panel osvětlovací LED dl 600mm kuchyn   (upřesní investor)</t>
  </si>
  <si>
    <t xml:space="preserve">panel osvětlovací LED dl 600mm   (upřesní investor)</t>
  </si>
  <si>
    <t>741002</t>
  </si>
  <si>
    <t>Trubky, krabice, lišty, parapetní / podlahové žlaby</t>
  </si>
  <si>
    <t>741110001</t>
  </si>
  <si>
    <t>Montáž trubka plastová tuhá D přes 16 do 23 mm uložená pevně</t>
  </si>
  <si>
    <t>741110002</t>
  </si>
  <si>
    <t>Montáž trubka plastová tuhá D přes 23 do 35 mm uložená pevně</t>
  </si>
  <si>
    <t>741110003</t>
  </si>
  <si>
    <t>Montáž trubka plastová tuhá D přes 35 mm uložená pevně</t>
  </si>
  <si>
    <t>34571050</t>
  </si>
  <si>
    <t>trubka elektroinstalační ohebná EN 500 86-1141 D 16/21,2 mm</t>
  </si>
  <si>
    <t>34571051</t>
  </si>
  <si>
    <t>trubka elektroinstalační ohebná EN 500 86-1141 D 22,9/28,5 mm</t>
  </si>
  <si>
    <t>34571052</t>
  </si>
  <si>
    <t>trubka elektroinstalační ohebná EN 500 86-1141 D 28,4 /34,5 mm</t>
  </si>
  <si>
    <t>741112001</t>
  </si>
  <si>
    <t>Montáž krabice zapuštěná plastová kruhová</t>
  </si>
  <si>
    <t>34571523</t>
  </si>
  <si>
    <t>krabice přístrojová odbočná s víčkem z PH, D 103 mm x 50 mm</t>
  </si>
  <si>
    <t>741112101</t>
  </si>
  <si>
    <t>Montáž rozvodka zapuštěná plastová kruhová</t>
  </si>
  <si>
    <t>34571521</t>
  </si>
  <si>
    <t>krabice univerzální rozvodná z PH s víčkem a svorkovnicí krabicovou šroubovací s vodiči 12x4mm2 D 73,5mm x 43mm</t>
  </si>
  <si>
    <t>973026161</t>
  </si>
  <si>
    <t>Vysekání kapes ve zdivu z kamene pro špalíky do 100x100x500 mm</t>
  </si>
  <si>
    <t>34571533</t>
  </si>
  <si>
    <t>krabice protahovací odbočná z polystyrénu D 9020/CR 88x88x53mm 4xEST 13,5 bez svorkovnice</t>
  </si>
  <si>
    <t>741003</t>
  </si>
  <si>
    <t>Hlásič požáru</t>
  </si>
  <si>
    <t>ABB.2CKA006800A2723</t>
  </si>
  <si>
    <t>Hlásič požáru autonomní</t>
  </si>
  <si>
    <t>741004</t>
  </si>
  <si>
    <t>Vodiče &amp; kabely</t>
  </si>
  <si>
    <t>741120001</t>
  </si>
  <si>
    <t>Montáž vodič Cu izolovaný plný a laněný žíla 0,35-6 mm2 pod omítku (CY)</t>
  </si>
  <si>
    <t>34109511</t>
  </si>
  <si>
    <t xml:space="preserve">kabel silový s Cu jádrem plochý 1kV  2x1,5mm2</t>
  </si>
  <si>
    <t>34109515</t>
  </si>
  <si>
    <t>kabel silový s Cu jádrem plochý 1 kV 3x1,5mm2</t>
  </si>
  <si>
    <t>34109517</t>
  </si>
  <si>
    <t>kabel silový s Cu jádrem plochý 1 kV 3x2,5mm2</t>
  </si>
  <si>
    <t>34111094</t>
  </si>
  <si>
    <t>kabel silový s Cu jádrem 1 kV 5x2,5mm2</t>
  </si>
  <si>
    <t>34111100</t>
  </si>
  <si>
    <t>kabel instalační jádro Cu plné izolace PVC plášť PVC 450/750V (CYKY) 5x6mm2</t>
  </si>
  <si>
    <t>741120005</t>
  </si>
  <si>
    <t>Montáž vodič Cu izolovaný plný a laněný žíla 25-35 mm2 pod omítku (CY)</t>
  </si>
  <si>
    <t>34113201</t>
  </si>
  <si>
    <t>kabel instalační pancéřovaný jádro Cu plné izolace PVC vnitřní a vnější plášť PVC 0,6/1kV (CYKYPY) 5x16mm2</t>
  </si>
  <si>
    <t>741120502</t>
  </si>
  <si>
    <t>Montáž šňůra Cu lehká a střední do 16 žil uložená volně (CGSG)</t>
  </si>
  <si>
    <t>34140842</t>
  </si>
  <si>
    <t>vodič izolovaný s Cu jádrem 4mm2</t>
  </si>
  <si>
    <t>34140844</t>
  </si>
  <si>
    <t>vodič izolovaný s Cu jádrem 6mm2</t>
  </si>
  <si>
    <t>34140846</t>
  </si>
  <si>
    <t>vodič izolovaný s Cu jádrem 10mm2</t>
  </si>
  <si>
    <t>741110553</t>
  </si>
  <si>
    <t>Montáž lišta a kanálek - utěsnění protipožární šířky do 80 mm</t>
  </si>
  <si>
    <t>23170003</t>
  </si>
  <si>
    <t>pěna montážní PUR protipožární jednosložková</t>
  </si>
  <si>
    <t>litr</t>
  </si>
  <si>
    <t>741005</t>
  </si>
  <si>
    <t>Vypínače &amp; zásuvky</t>
  </si>
  <si>
    <t>741310111</t>
  </si>
  <si>
    <t>Montáž ovladač (polo)zapuštěný bezšroubové připojení 0/1-tlačítkový zapínací/vypínací se zapojením vodičů</t>
  </si>
  <si>
    <t>Montáž spínačů jedno nebo dvoupólových polozapuštěných nebo zapuštěných se zapojením vodičů bezšroubové připojení ovladačů, řazení 0/1-tlačítkových zapínacích/vypínacích</t>
  </si>
  <si>
    <t>https://podminky.urs.cz/item/CS_URS_2025_01/741310111</t>
  </si>
  <si>
    <t>1000005590</t>
  </si>
  <si>
    <t>Přístroj spínače jednopólového ABB 3559-A01345, řazení 1, 1So</t>
  </si>
  <si>
    <t>741310001</t>
  </si>
  <si>
    <t>Montáž vypínač nástěnný 1-jednopólový prostředí normální</t>
  </si>
  <si>
    <t>34535515</t>
  </si>
  <si>
    <t>spínač jednopólový 10A bílý, slonová kost</t>
  </si>
  <si>
    <t>741310021</t>
  </si>
  <si>
    <t>Montáž přepínač nástěnný 5-sériový prostředí normální</t>
  </si>
  <si>
    <t>34535572</t>
  </si>
  <si>
    <t>spínač řazení 5 10A 3553-01289 bílý</t>
  </si>
  <si>
    <t>741310022</t>
  </si>
  <si>
    <t>Montáž přepínač nástěnný 6-střídavý IP44</t>
  </si>
  <si>
    <t>Montáž přepínač nástěnný 6-střídavý prostředí normální</t>
  </si>
  <si>
    <t>34535555</t>
  </si>
  <si>
    <t>přepínač střídavý řazení 6 10A bílý, slonová kost</t>
  </si>
  <si>
    <t>741310025</t>
  </si>
  <si>
    <t>Montáž přepínač nástěnný 7-křížový prostředí normální se zapojením vodičů</t>
  </si>
  <si>
    <t>Montáž spínačů jedno nebo dvoupólových nástěnných se zapojením vodičů, pro prostředí normální přepínačů, řazení 7-křížových</t>
  </si>
  <si>
    <t>https://podminky.urs.cz/item/CS_URS_2025_01/741310025</t>
  </si>
  <si>
    <t>34535019</t>
  </si>
  <si>
    <t>přepínač nástěnný křížový, s čirým průzorem, řazení 7, IP44, šroubové svorky</t>
  </si>
  <si>
    <t>741313002</t>
  </si>
  <si>
    <t>Montáž zásuvka (polo)zapuštěná bezšroubové připojení 2P+PE dvojí zapojení - průběžná</t>
  </si>
  <si>
    <t>34555103</t>
  </si>
  <si>
    <t>zásuvka 1násobná 16A bílý, slonová kost</t>
  </si>
  <si>
    <t>34551485</t>
  </si>
  <si>
    <t>zásuvka krytá pro vlhké prostředí 5518-3929 S šedá 1x DIN.IP44</t>
  </si>
  <si>
    <t>741313112</t>
  </si>
  <si>
    <t>Montáž zásuvek průmyslových spojovacích provedení IP 67 3P+PE 32 A</t>
  </si>
  <si>
    <t>35811253</t>
  </si>
  <si>
    <t>zásuvka nástěnná 32 A, 400 V, 4pólová</t>
  </si>
  <si>
    <t>35441002</t>
  </si>
  <si>
    <t>kompletní zemnicí bod</t>
  </si>
  <si>
    <t>741130001</t>
  </si>
  <si>
    <t>Ukončení vodič izolovaný do 2,5 mm2 v rozváděči nebo na přístroji</t>
  </si>
  <si>
    <t>Ukončení vodičů izolovaných s označením a zapojením v rozváděči nebo na přístroji, průřezu žíly do 2,5 mm2</t>
  </si>
  <si>
    <t>https://podminky.urs.cz/item/CS_URS_2025_01/741130001</t>
  </si>
  <si>
    <t>741130006</t>
  </si>
  <si>
    <t>Ukončení vodič izolovaný do 16 mm2 v rozváděči nebo na přístroji</t>
  </si>
  <si>
    <t>Ukončení vodičů izolovaných s označením a zapojením v rozváděči nebo na přístroji, průřezu žíly do 16 mm2</t>
  </si>
  <si>
    <t>https://podminky.urs.cz/item/CS_URS_2025_01/741130006</t>
  </si>
  <si>
    <t>741006-1</t>
  </si>
  <si>
    <t>R1</t>
  </si>
  <si>
    <t>741310561</t>
  </si>
  <si>
    <t>Montáž vypínač tří/čtyřpól výkonový pojistkový do 63 A bez zapojení vodičů</t>
  </si>
  <si>
    <t>Montáž spínačů tří nebo čtyřpólových vypínačů výkonových pojistkových, do 63 A</t>
  </si>
  <si>
    <t>https://podminky.urs.cz/item/CS_URS_2025_01/741310561</t>
  </si>
  <si>
    <t>1249845</t>
  </si>
  <si>
    <t>VYPINAC MSO-40-3N</t>
  </si>
  <si>
    <t>741210103</t>
  </si>
  <si>
    <t>Montáž rozvaděčů litinových, hliníkových nebo plastových sestava do 300 kg</t>
  </si>
  <si>
    <t>Montáž rozvaděčů litinových, hliníkových nebo plastových bez zapojení vodičů sestavy hmotnosti do 300 kg</t>
  </si>
  <si>
    <t>https://podminky.urs.cz/item/CS_URS_2025_01/741210103</t>
  </si>
  <si>
    <t>1030014324</t>
  </si>
  <si>
    <t>Rozvodnice zápustná EATON 182465 BF-U-2S-3/72-100, bílé dveře, N/PE svorkovnice</t>
  </si>
  <si>
    <t>741791003</t>
  </si>
  <si>
    <t>Montáž elektroměru třífázového (podružné měření)</t>
  </si>
  <si>
    <t>10.523.420</t>
  </si>
  <si>
    <t>MANELER Elektroměr 9907D 10-100A 3f.2s LCD</t>
  </si>
  <si>
    <t>741320103</t>
  </si>
  <si>
    <t>Montáž jističů jednopólových nn do 25 A s krytem</t>
  </si>
  <si>
    <t>35822102</t>
  </si>
  <si>
    <t>jistič 1-pólový 2 A vypínací charakteristika B vypínací schopnost 6 kA</t>
  </si>
  <si>
    <t>741321003</t>
  </si>
  <si>
    <t>Montáž proudových chráničů dvoupólových nn do 25 A ve skříni se zapojením vodičů</t>
  </si>
  <si>
    <t>Montáž proudových chráničů se zapojením vodičů dvoupólových nn do 25 A ve skříni</t>
  </si>
  <si>
    <t>https://podminky.urs.cz/item/CS_URS_2025_01/741321003</t>
  </si>
  <si>
    <t>35829020</t>
  </si>
  <si>
    <t>chránič proudový 1+N pólový 10A typ B</t>
  </si>
  <si>
    <t>35829022</t>
  </si>
  <si>
    <t>chránič proudový 1+N pólový 16A typ B</t>
  </si>
  <si>
    <t>35829006</t>
  </si>
  <si>
    <t>chránič proudový 4 pólový 25A typ A 0,03A</t>
  </si>
  <si>
    <t>741322021</t>
  </si>
  <si>
    <t>Montáž svodiče bleskových proudů nn typ 1 čtyřpólových impulzní proud do 35 kA</t>
  </si>
  <si>
    <t>1030038426</t>
  </si>
  <si>
    <t xml:space="preserve">DEHN 900220  Svodič bleskových proudů bloc Maxi S DEHN DEHN</t>
  </si>
  <si>
    <t>741320165</t>
  </si>
  <si>
    <t>Montáž jističů třípólových nn do 25 A ve skříni se zapojením vodičů</t>
  </si>
  <si>
    <t>Montáž jističů se zapojením vodičů třípólových nn do 25 A ve skříni</t>
  </si>
  <si>
    <t>https://podminky.urs.cz/item/CS_URS_2025_01/741320165</t>
  </si>
  <si>
    <t>35822171</t>
  </si>
  <si>
    <t>jistič 3-pólový 25 A vypínací charakteristika B vypínací schopnost 6 kA</t>
  </si>
  <si>
    <t>35822163</t>
  </si>
  <si>
    <t>jistič 3-pólový 16 A vypínací charakteristika B vypínací schopnost 6 kA</t>
  </si>
  <si>
    <t>1305651</t>
  </si>
  <si>
    <t>HDO SPINAC NA DIN LISTU</t>
  </si>
  <si>
    <t>10.097.150</t>
  </si>
  <si>
    <t>Relé ZRMF1/W</t>
  </si>
  <si>
    <t>741006-2</t>
  </si>
  <si>
    <t>RB1</t>
  </si>
  <si>
    <t>1000287288</t>
  </si>
  <si>
    <t>OEZ:42333 MSO-32-3N Vypínač RP 0,46kč/ks</t>
  </si>
  <si>
    <t>741006-3</t>
  </si>
  <si>
    <t>RB2</t>
  </si>
  <si>
    <t>741006-4</t>
  </si>
  <si>
    <t>Elkromerový rozvadč-stavajicí</t>
  </si>
  <si>
    <t>741210102</t>
  </si>
  <si>
    <t>Montáž rozváděčů litinových, hliníkových nebo plastových sestava do 100 kg</t>
  </si>
  <si>
    <t>1000151962</t>
  </si>
  <si>
    <t>Skříň pojistková úprava</t>
  </si>
  <si>
    <t>Skříň pojistková ESTA SP100/NSP1P skříň příp.7035</t>
  </si>
  <si>
    <t>741007</t>
  </si>
  <si>
    <t>Hromosvod+ zemnení</t>
  </si>
  <si>
    <t>210220301</t>
  </si>
  <si>
    <t>Montáž svorek hromosvodných se 2 šrouby</t>
  </si>
  <si>
    <t>35441875</t>
  </si>
  <si>
    <t>svorka křížová pro vodič D 6-10 mm</t>
  </si>
  <si>
    <t>35441865</t>
  </si>
  <si>
    <t>svorka FeZn k zemnící tyči - D 28 mm</t>
  </si>
  <si>
    <t>35441860</t>
  </si>
  <si>
    <t>svorka FeZn k jímací tyči - 4 šrouby</t>
  </si>
  <si>
    <t>35441925</t>
  </si>
  <si>
    <t>svorka zkušební pro lano D 6-12 mm, FeZn</t>
  </si>
  <si>
    <t>220111728</t>
  </si>
  <si>
    <t>Montáž vodič svodový z tyčí FeZn</t>
  </si>
  <si>
    <t>35441073</t>
  </si>
  <si>
    <t>drát D 10mm FeZn</t>
  </si>
  <si>
    <t>210220020</t>
  </si>
  <si>
    <t>Montáž uzemňovacího vedení vodičů FeZn pomocí svorek v zemi páskou do 120 mm2 ve městské zástavbě</t>
  </si>
  <si>
    <t>35442062</t>
  </si>
  <si>
    <t>pás zemnící 30x4mm FeZn</t>
  </si>
  <si>
    <t>741420001</t>
  </si>
  <si>
    <t>Montáž drát nebo lano hromosvodné svodové D do 10 mm s podpěrou</t>
  </si>
  <si>
    <t>35441077</t>
  </si>
  <si>
    <t>drát D 8mm AlMgSi</t>
  </si>
  <si>
    <t>783424201</t>
  </si>
  <si>
    <t>Základní antikorozní jednonásobný akrylátový nátěr klempířských konstrukcí</t>
  </si>
  <si>
    <t>59244022</t>
  </si>
  <si>
    <t>komplet pro anténu (průchozí taška,nástavec 22-110mm plastový)</t>
  </si>
  <si>
    <t>1234</t>
  </si>
  <si>
    <t>Oddálený hromosvod pro antény stožár</t>
  </si>
  <si>
    <t>set</t>
  </si>
  <si>
    <t>34571463</t>
  </si>
  <si>
    <t>krabice do zateplení PP vícenásobná 230x120mm dl až 250mm</t>
  </si>
  <si>
    <t>741420101</t>
  </si>
  <si>
    <t>Montáž držáků oddáleného vedení do zdiva</t>
  </si>
  <si>
    <t>35442257</t>
  </si>
  <si>
    <t>držák vedení univerzální, plast 150mm</t>
  </si>
  <si>
    <t>741008</t>
  </si>
  <si>
    <t xml:space="preserve">Stavební práce </t>
  </si>
  <si>
    <t>045002000.2</t>
  </si>
  <si>
    <t>Kompletační a koordinační činnost (kompletace dokladů k předání stavby) K</t>
  </si>
  <si>
    <t>kpl</t>
  </si>
  <si>
    <t>09000101R.2</t>
  </si>
  <si>
    <t>Dokumentace skutečného provedení K</t>
  </si>
  <si>
    <t>09000103R.1</t>
  </si>
  <si>
    <t>Podružní materiál</t>
  </si>
  <si>
    <t>09000104R.1</t>
  </si>
  <si>
    <t>PPV</t>
  </si>
  <si>
    <t>210280002.1</t>
  </si>
  <si>
    <t>Zkoušky a prohlídky el rozvodů a zařízení celková prohlídka pro objem mtž prací do 500 000 Kč K</t>
  </si>
  <si>
    <t>460680581.1</t>
  </si>
  <si>
    <t>Vysekání rýh pro montáž trubek a kabelů v cihelných zdech hloubky do 3 cm a šířky do 3 cm K</t>
  </si>
  <si>
    <t>460680585.1</t>
  </si>
  <si>
    <t>Vysekání rýh pro montáž trubek a kabelů v cihelných zdech hloubky do 3 cm a šířky do 15 cm K</t>
  </si>
  <si>
    <t>460710031.1</t>
  </si>
  <si>
    <t>Vyplnění a omítnutí rýh ve stěnách hloubky do 3 cm a šířky do 3 cm K</t>
  </si>
  <si>
    <t>741008-1</t>
  </si>
  <si>
    <t>Zemnní práce přívodní kabel</t>
  </si>
  <si>
    <t>34571108</t>
  </si>
  <si>
    <t>trubka elektroinstalační 63mm</t>
  </si>
  <si>
    <t>460030039</t>
  </si>
  <si>
    <t>Přípravné terénní práce vytrhání dlažby včetně ručního rozebrání, vytřídění, odhozu na hromady nebo naložení na dopravní prostředek a očistění kostek nebo dlaždic z pískového podkladu z dlaždic zámkových, spáry nezalité</t>
  </si>
  <si>
    <t>460030153</t>
  </si>
  <si>
    <t>Přípravné terénní práce odstranění podkladu nebo krytu komunikace včetně rozpojení na kusy a zarovnání styčné spáry z kameniva drceného, tloušťky přes 20 do 30 cm</t>
  </si>
  <si>
    <t>460150263</t>
  </si>
  <si>
    <t>Hloubení zapažených i nezapažených kabelových rýh ručně včetně urovnání dna s přemístěním výkopku do vzdálenosti 3 m od okraje jámy nebo naložením na dopravní prostředek šířky 50 cm, hloubky 80 cm, v hornině třídy 3</t>
  </si>
  <si>
    <t>460560263</t>
  </si>
  <si>
    <t>Zásyp kabelových rýh ručně s uložením výkopku ve vrstvách včetně zhutnění a urovnání povrchu šířky 50 cm hloubky 80 cm, v hornině třídy 3</t>
  </si>
  <si>
    <t>460600023</t>
  </si>
  <si>
    <t>Přemístění (odvoz) horniny, suti a vybouraných hmot vodorovné přemístění horniny včetně složení, bez naložení a rozprostření jakékoliv třídy, na vzdálenost přes 500 do 1000 m</t>
  </si>
  <si>
    <t>460600031</t>
  </si>
  <si>
    <t>Přemístění (odvoz) horniny, suti a vybouraných hmot vodorovné přemístění horniny včetně složení, bez naložení a rozprostření jakékoliv třídy, na vzdálenost Příplatek k ceně -0023 za každých dalších i započatých 1000 m</t>
  </si>
  <si>
    <t>741110002.1</t>
  </si>
  <si>
    <t>Montáž trubek elektroinstalačních s nasunutím nebo našroubováním do krabic plastových tuhých, uložených pevně, vnější O přes 23 do 35 mm</t>
  </si>
  <si>
    <t>Pol82</t>
  </si>
  <si>
    <t>Přípomocné práce</t>
  </si>
  <si>
    <t>kap</t>
  </si>
  <si>
    <t>742</t>
  </si>
  <si>
    <t>Elektroinstalace - slaboproud</t>
  </si>
  <si>
    <t>742001</t>
  </si>
  <si>
    <t>Anteny</t>
  </si>
  <si>
    <t>34121015</t>
  </si>
  <si>
    <t>kabel sdělovací s Cu jádrem koaxialní</t>
  </si>
  <si>
    <t>1235</t>
  </si>
  <si>
    <t>Antény komplet zesilovač napaječ rozbočovač krabice</t>
  </si>
  <si>
    <t>37451121</t>
  </si>
  <si>
    <t>zásuvka tv+r bílá</t>
  </si>
  <si>
    <t>274</t>
  </si>
  <si>
    <t>741110002A</t>
  </si>
  <si>
    <t>D+M Montáž trubka plastová tuhá D přes 23 do 35 mm uložená pevně</t>
  </si>
  <si>
    <t>276</t>
  </si>
  <si>
    <t>742121001</t>
  </si>
  <si>
    <t>Montáž kabelů sdělovacích pro vnitřní rozvody do 15 žil</t>
  </si>
  <si>
    <t>278</t>
  </si>
  <si>
    <t>742002</t>
  </si>
  <si>
    <t>Domácí zvonek</t>
  </si>
  <si>
    <t>38226100</t>
  </si>
  <si>
    <t xml:space="preserve">zvonkové  2 tlačítka; rámeček pod omítkou</t>
  </si>
  <si>
    <t>280</t>
  </si>
  <si>
    <t>38226806</t>
  </si>
  <si>
    <t>domovní telefon s ovládáním elektrického zámku a video spojením</t>
  </si>
  <si>
    <t>282</t>
  </si>
  <si>
    <t>742220151</t>
  </si>
  <si>
    <t>Montáž domáciho zvonku</t>
  </si>
  <si>
    <t>284</t>
  </si>
  <si>
    <t>742003</t>
  </si>
  <si>
    <t>Data</t>
  </si>
  <si>
    <t>286</t>
  </si>
  <si>
    <t>34121122</t>
  </si>
  <si>
    <t>kabel sdělovací jádro Cu plné izolace PVC plášť PVC kat 5</t>
  </si>
  <si>
    <t>288</t>
  </si>
  <si>
    <t>03 - zdravotní instalace</t>
  </si>
  <si>
    <t xml:space="preserve">    5 - Komunikace pozemní</t>
  </si>
  <si>
    <t xml:space="preserve">    8 - Trubní vedení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</si>
  <si>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</si>
  <si>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</si>
  <si>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</si>
  <si>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724 - Zdravotechnika - strojní vybavení</t>
  </si>
  <si>
    <t xml:space="preserve">    725 - Zdravotechnika - zařizovací předměty</t>
  </si>
  <si>
    <t xml:space="preserve">    726 - Zdravotechnika - předstěnové instalace</t>
  </si>
  <si>
    <t>M - Práce a dodávky M</t>
  </si>
  <si>
    <t xml:space="preserve">    58-M - Revize vyhrazených technických zařízení</t>
  </si>
  <si>
    <t>113107042</t>
  </si>
  <si>
    <t>Odstranění podkladu živičných tl přes 50 do 100 mm při překopech ručně</t>
  </si>
  <si>
    <t>789409623</t>
  </si>
  <si>
    <t>Odstranění podkladů nebo krytů při překopech inženýrských sítí s přemístěním hmot na skládku ve vzdálenosti do 3 m nebo s naložením na dopravní prostředek ručně živičných, o tl. vrstvy přes 50 do 100 mm</t>
  </si>
  <si>
    <t>https://podminky.urs.cz/item/CS_URS_2025_02/113107042</t>
  </si>
  <si>
    <t>pro přípojku</t>
  </si>
  <si>
    <t>37,50*1,50</t>
  </si>
  <si>
    <t>119003213</t>
  </si>
  <si>
    <t>Mobilní plotová zábrana s profilovaným plechem výšky do 1,5 m pro zabezpečení výkopu zřízení</t>
  </si>
  <si>
    <t>-26738346</t>
  </si>
  <si>
    <t>Pomocné konstrukce při zabezpečení výkopu svislé ocelové mobilní oplocení, výšky do 1,5 m panely vyplněné profilovaným plechem zřízení</t>
  </si>
  <si>
    <t>https://podminky.urs.cz/item/CS_URS_2025_02/119003213</t>
  </si>
  <si>
    <t>80,00</t>
  </si>
  <si>
    <t>119003214</t>
  </si>
  <si>
    <t>Mobilní plotová zábrana s profilovaným plechem výšky do 1,5 m pro zabezpečení výkopu odstranění</t>
  </si>
  <si>
    <t>1269230686</t>
  </si>
  <si>
    <t>Pomocné konstrukce při zabezpečení výkopu svislé ocelové mobilní oplocení, výšky do 1,5 m panely vyplněné profilovaným plechem odstranění</t>
  </si>
  <si>
    <t>https://podminky.urs.cz/item/CS_URS_2025_02/119003214</t>
  </si>
  <si>
    <t>129911123</t>
  </si>
  <si>
    <t>Bourání zdiva z ŽB nebo předpjatého betonu v odkopávkách nebo prokopávkách ručně</t>
  </si>
  <si>
    <t>1019127368</t>
  </si>
  <si>
    <t>Bourání konstrukcí v odkopávkách a prokopávkách ručně s přemístěním suti na hromady na vzdálenost do 20 m nebo s naložením na dopravní prostředek z betonu železového nebo předpjatého</t>
  </si>
  <si>
    <t>https://podminky.urs.cz/item/CS_URS_2025_02/129911123</t>
  </si>
  <si>
    <t>bouráí kstávajícíh konstrukcí ve výkopu</t>
  </si>
  <si>
    <t>-50134211</t>
  </si>
  <si>
    <t>pro ležatou kanalizaci</t>
  </si>
  <si>
    <t>(5,00+12,0+2,00+8,00+5,00)*0,60*(0,70+1,15)/2</t>
  </si>
  <si>
    <t>132254202</t>
  </si>
  <si>
    <t>Hloubení zapažených rýh š do 2000 mm v hornině třídy těžitelnosti I skupiny 3 objem do 50 m3</t>
  </si>
  <si>
    <t>-1390145811</t>
  </si>
  <si>
    <t>Hloubení zapažených rýh šířky přes 800 do 2 000 mm strojně s urovnáním dna do předepsaného profilu a spádu v hornině třídy těžitelnosti I skupiny 3 přes 20 do 50 m3</t>
  </si>
  <si>
    <t>https://podminky.urs.cz/item/CS_URS_2025_02/132254202</t>
  </si>
  <si>
    <t>venkovní kanalizace</t>
  </si>
  <si>
    <t>10,20*(3,70+1,75)/2*1,10</t>
  </si>
  <si>
    <t>(37,70-10,80)*(1,75+1,15)/2*1,1</t>
  </si>
  <si>
    <t>151811131</t>
  </si>
  <si>
    <t>Osazení pažicího boxu hl výkopu do 4 m š do 1,2 m</t>
  </si>
  <si>
    <t>404882746</t>
  </si>
  <si>
    <t>Zřízení pažicích boxů pro pažení a rozepření stěn rýh podzemního vedení hloubka výkopu do 4 m, šířka do 1,2 m</t>
  </si>
  <si>
    <t>https://podminky.urs.cz/item/CS_URS_2025_02/151811131</t>
  </si>
  <si>
    <t>10,20*(3,70+1,75)/2*2</t>
  </si>
  <si>
    <t>(37,70-10,80)*(1,75+1,15)/2*2</t>
  </si>
  <si>
    <t>151811231</t>
  </si>
  <si>
    <t>Odstranění pažicího boxu hl výkopu do 4 m š do 1,2 m</t>
  </si>
  <si>
    <t>1020412793</t>
  </si>
  <si>
    <t>Odstranění pažicích boxů pro pažení a rozepření stěn rýh podzemního vedení hloubka výkopu do 4 m, šířka do 1,2 m</t>
  </si>
  <si>
    <t>https://podminky.urs.cz/item/CS_URS_2025_02/151811231</t>
  </si>
  <si>
    <t>571131228</t>
  </si>
  <si>
    <t>27,302+9,101</t>
  </si>
  <si>
    <t>-1095794068</t>
  </si>
  <si>
    <t>36,403*5 'Přepočtené koeficientem množství</t>
  </si>
  <si>
    <t>162751157</t>
  </si>
  <si>
    <t>Vodorovné přemístění přes 9 000 do 10000 m výkopku/sypaniny z horniny třídy těžitelnosti III skupiny 6 a 7</t>
  </si>
  <si>
    <t>776381081</t>
  </si>
  <si>
    <t>Vodorovné přemístění výkopku nebo sypaniny po suchu na obvyklém dopravním prostředku, bez naložení výkopku, avšak se složením bez rozhrnutí z horniny třídy těžitelnosti III skupiny 6 a 7 na vzdálenost přes 9 000 do 10 000 m</t>
  </si>
  <si>
    <t>https://podminky.urs.cz/item/CS_URS_2025_02/162751157</t>
  </si>
  <si>
    <t>162751159</t>
  </si>
  <si>
    <t>Příplatek k vodorovnému přemístění výkopku/sypaniny z horniny třídy těžitelnosti III skupiny 6 a 7 ZKD 1000 m přes 10000 m</t>
  </si>
  <si>
    <t>-1216973671</t>
  </si>
  <si>
    <t>Vodorovné přemístění výkopku nebo sypaniny po suchu na obvyklém dopravním prostředku, bez naložení výkopku, avšak se složením bez rozhrnutí z horniny třídy těžitelnosti III skupiny 6 a 7 na vzdálenost Příplatek k ceně za každých dalších i započatých 1 000 m</t>
  </si>
  <si>
    <t>https://podminky.urs.cz/item/CS_URS_2025_02/162751159</t>
  </si>
  <si>
    <t>5*15 'Přepočtené koeficientem množství</t>
  </si>
  <si>
    <t>-2109247872</t>
  </si>
  <si>
    <t>36,403*0,36 'Přepočtené koeficientem množství</t>
  </si>
  <si>
    <t>761725651</t>
  </si>
  <si>
    <t>1618411328</t>
  </si>
  <si>
    <t>36,403+5,00</t>
  </si>
  <si>
    <t>174111101</t>
  </si>
  <si>
    <t>Zásyp jam, šachet rýh nebo kolem objektů sypaninou se zhutněním ručně</t>
  </si>
  <si>
    <t>317315073</t>
  </si>
  <si>
    <t>Zásyp sypaninou z jakékoliv horniny ručně s uložením výkopku ve vrstvách se zhutněním jam, šachet, rýh nebo kolem objektů v těchto vykopávkách</t>
  </si>
  <si>
    <t>https://podminky.urs.cz/item/CS_URS_2025_02/174111101</t>
  </si>
  <si>
    <t>výkop</t>
  </si>
  <si>
    <t>17,76+73,481</t>
  </si>
  <si>
    <t>podsyp a obsyp</t>
  </si>
  <si>
    <t>-(27,302+9,101)</t>
  </si>
  <si>
    <t>174151102</t>
  </si>
  <si>
    <t>Zásyp v prostoru s omezeným pohybem stroje sypaninou se zhutněním</t>
  </si>
  <si>
    <t>1308723657</t>
  </si>
  <si>
    <t>Zásyp sypaninou z jakékoliv horniny strojně s uložením výkopku ve vrstvách se zhutněním v prostorách s omezeným pohybem stroje s urovnáním povrchu zásypu</t>
  </si>
  <si>
    <t>https://podminky.urs.cz/item/CS_URS_2025_02/174151102</t>
  </si>
  <si>
    <t>po vybouraných jímkách</t>
  </si>
  <si>
    <t>36,00</t>
  </si>
  <si>
    <t>58337303</t>
  </si>
  <si>
    <t>štěrkopísek frakce 0/8</t>
  </si>
  <si>
    <t>348371369</t>
  </si>
  <si>
    <t>36*2 'Přepočtené koeficientem množství</t>
  </si>
  <si>
    <t>175111201</t>
  </si>
  <si>
    <t>Obsypání objektu nad přilehlým původním terénem sypaninou bez prohození, uloženou do 3 m ručně</t>
  </si>
  <si>
    <t>-956894969</t>
  </si>
  <si>
    <t>Obsypání objektů nad přilehlým původním terénem ručně sypaninou z vhodných hornin třídy těžitelnosti I a II, skupiny 1 až 4 nebo materiálem uloženým ve vzdálenosti do 3 m od vnějšího kraje objektu pro jakoukoliv míru zhutnění bez prohození sypaniny</t>
  </si>
  <si>
    <t>https://podminky.urs.cz/item/CS_URS_2025_02/175111201</t>
  </si>
  <si>
    <t>venkovní kaunalizace</t>
  </si>
  <si>
    <t>37,70*1,10*0,45</t>
  </si>
  <si>
    <t>vnitřní</t>
  </si>
  <si>
    <t>(5,00+12,0+2,00+8,00+5,00)*0,60*0,45</t>
  </si>
  <si>
    <t>58337308</t>
  </si>
  <si>
    <t>štěrkopísek frakce 0/2</t>
  </si>
  <si>
    <t>-1729629336</t>
  </si>
  <si>
    <t>27,302*2 'Přepočtené koeficientem množství</t>
  </si>
  <si>
    <t>451573111</t>
  </si>
  <si>
    <t>Lože pod potrubí otevřený výkop ze štěrkopísku</t>
  </si>
  <si>
    <t>-1668813491</t>
  </si>
  <si>
    <t>Lože pod potrubí, stoky a drobné objekty v otevřeném výkopu z písku a štěrkopísku do 63 mm</t>
  </si>
  <si>
    <t>https://podminky.urs.cz/item/CS_URS_2025_02/451573111</t>
  </si>
  <si>
    <t>37,70*1,10*0,15</t>
  </si>
  <si>
    <t>(5,00+12,0+2,00+8,00+5,00)*0,60*0,15</t>
  </si>
  <si>
    <t>Komunikace pozemní</t>
  </si>
  <si>
    <t>565145111</t>
  </si>
  <si>
    <t>Asfaltový beton vrstva podkladní ACP 16 (obalované kamenivo OKS) tl 60 mm š do 3 m</t>
  </si>
  <si>
    <t>-2118710557</t>
  </si>
  <si>
    <t>Asfaltový beton vrstva podkladní ACP 16 (obalované kamenivo střednězrnné - OKS) s rozprostřením a zhutněním v pruhu šířky přes 1,5 do 3 m, po zhutnění tl. 60 mm</t>
  </si>
  <si>
    <t>https://podminky.urs.cz/item/CS_URS_2025_01/565145111</t>
  </si>
  <si>
    <t>vozovka</t>
  </si>
  <si>
    <t>566901133</t>
  </si>
  <si>
    <t>Vyspravení podkladu po překopech inženýrských sítí plochy do 15 m2 štěrkodrtí tl. 200 mm</t>
  </si>
  <si>
    <t>196621803</t>
  </si>
  <si>
    <t>Vyspravení podkladu po překopech inženýrských sítí plochy do 15 m2 s rozprostřením a zhutněním štěrkodrtí tl. 200 mm</t>
  </si>
  <si>
    <t>https://podminky.urs.cz/item/CS_URS_2025_02/566901133</t>
  </si>
  <si>
    <t>573111111</t>
  </si>
  <si>
    <t>Postřik živičný infiltrační s posypem z asfaltu množství 0,60 kg/m2</t>
  </si>
  <si>
    <t>835965224</t>
  </si>
  <si>
    <t>Postřik infiltrační PI z asfaltu silničního s posypem kamenivem, v množství 0,60 kg/m2</t>
  </si>
  <si>
    <t>https://podminky.urs.cz/item/CS_URS_2025_01/573111111</t>
  </si>
  <si>
    <t>573211109</t>
  </si>
  <si>
    <t>Postřik živičný spojovací z asfaltu v množství 0,50 kg/m2</t>
  </si>
  <si>
    <t>2057767601</t>
  </si>
  <si>
    <t>Postřik spojovací PS bez posypu kamenivem z asfaltu silničního, v množství 0,50 kg/m2</t>
  </si>
  <si>
    <t>https://podminky.urs.cz/item/CS_URS_2025_01/573211109</t>
  </si>
  <si>
    <t>577134111</t>
  </si>
  <si>
    <t>Asfaltový beton vrstva obrusná ACO 11+ (ABS) tř. I tl 40 mm š do 3 m z nemodifikovaného asfaltu</t>
  </si>
  <si>
    <t>-1509881039</t>
  </si>
  <si>
    <t>Asfaltový beton vrstva obrusná ACO 11 (ABS) s rozprostřením a se zhutněním z nemodifikovaného asfaltu v pruhu šířky do 3 m tř. I (ACO 11+), po zhutnění tl. 40 mm</t>
  </si>
  <si>
    <t>https://podminky.urs.cz/item/CS_URS_2025_01/577134111</t>
  </si>
  <si>
    <t>631312141</t>
  </si>
  <si>
    <t>Doplnění rýh v dosavadních mazaninách betonem prostým</t>
  </si>
  <si>
    <t>-1632085718</t>
  </si>
  <si>
    <t>Doplnění dosavadních mazanin prostým betonem s dodáním hmot, bez potěru, plochy jednotlivě rýh v dosavadních mazaninách</t>
  </si>
  <si>
    <t>https://podminky.urs.cz/item/CS_URS_2025_02/631312141</t>
  </si>
  <si>
    <t>Trubní vedení</t>
  </si>
  <si>
    <t>871313121</t>
  </si>
  <si>
    <t>Montáž kanalizačního potrubí hladkého plnostěnného SN 8 z PVC-U DN 160</t>
  </si>
  <si>
    <t>48965201</t>
  </si>
  <si>
    <t>Montáž kanalizačního potrubí z tvrdého PVC-U hladkého plnostěnného tuhost SN 8 DN 160</t>
  </si>
  <si>
    <t>https://podminky.urs.cz/item/CS_URS_2025_02/871313121</t>
  </si>
  <si>
    <t>10,8+25,6+1,3</t>
  </si>
  <si>
    <t>28611164</t>
  </si>
  <si>
    <t>trubka kanalizační PVC-U plnostěnná jednovrstvá DN 160x1000mm SN8</t>
  </si>
  <si>
    <t>1043063059</t>
  </si>
  <si>
    <t>877370320</t>
  </si>
  <si>
    <t>Montáž odboček na kanalizačním potrubí z PP nebo tvrdého PVC-U trub hladkých plnostěnných DN 300</t>
  </si>
  <si>
    <t>-167247120</t>
  </si>
  <si>
    <t>Montáž tvarovek na kanalizačním plastovém potrubí z PP nebo PVC-U hladkého plnostěnného odboček DN 300</t>
  </si>
  <si>
    <t>https://podminky.urs.cz/item/CS_URS_2025_02/877370320</t>
  </si>
  <si>
    <t>PPL.IDEAM300150</t>
  </si>
  <si>
    <t>PRAGMA+ID odbočka sedlová 90° DN300x150</t>
  </si>
  <si>
    <t>-1870034774</t>
  </si>
  <si>
    <t>89033 - x 1</t>
  </si>
  <si>
    <t>desinfekce a vyčištění stávajících jímek vč likvidace matreriálu</t>
  </si>
  <si>
    <t>-1146348183</t>
  </si>
  <si>
    <t>890331811</t>
  </si>
  <si>
    <t>Bourání šachet ze ŽB ručně obestavěného prostoru přes 1,5 do 3 m3</t>
  </si>
  <si>
    <t>1795045870</t>
  </si>
  <si>
    <t>Bourání šachet a jímek ručně velikosti obestavěného prostoru přes 1,5 do 3 m3 ze železobetonu</t>
  </si>
  <si>
    <t>https://podminky.urs.cz/item/CS_URS_2025_02/890331811</t>
  </si>
  <si>
    <t>bybourání stávajících jímek v prostotu kanalizace</t>
  </si>
  <si>
    <t>2,00*3,00*2,00*3</t>
  </si>
  <si>
    <t>892351111</t>
  </si>
  <si>
    <t>Tlaková zkouška vodou potrubí DN 150 nebo 200</t>
  </si>
  <si>
    <t>-1604682191</t>
  </si>
  <si>
    <t>Tlakové zkoušky vodou na potrubí DN 150 nebo 200</t>
  </si>
  <si>
    <t>https://podminky.urs.cz/item/CS_URS_2025_02/892351111</t>
  </si>
  <si>
    <t>894812001</t>
  </si>
  <si>
    <t>Revizní a čistící šachta z PP šachtové dno DN 400/150 přímý tok</t>
  </si>
  <si>
    <t>-1525582639</t>
  </si>
  <si>
    <t>Revizní a čistící šachta z polypropylenu PP pro hladké trouby DN 400 šachtové dno (DN šachty / DN trubního vedení) DN 400/150 přímý tok</t>
  </si>
  <si>
    <t>https://podminky.urs.cz/item/CS_URS_2025_02/894812001</t>
  </si>
  <si>
    <t>894812003</t>
  </si>
  <si>
    <t>Revizní a čistící šachta z PP šachtové dno DN 400/150 pravý a levý přítok</t>
  </si>
  <si>
    <t>2088266931</t>
  </si>
  <si>
    <t>Revizní a čistící šachta z polypropylenu PP pro hladké trouby DN 400 šachtové dno (DN šachty / DN trubního vedení) DN 400/150 pravý a levý přítok</t>
  </si>
  <si>
    <t>https://podminky.urs.cz/item/CS_URS_2025_02/894812003</t>
  </si>
  <si>
    <t>894812031</t>
  </si>
  <si>
    <t>Revizní a čistící šachta z PP DN 400 šachtová roura korugovaná bez hrdla světlé hloubky 1000 mm</t>
  </si>
  <si>
    <t>1918049194</t>
  </si>
  <si>
    <t>Revizní a čistící šachta z polypropylenu PP pro hladké trouby DN 400 roura šachtová korugovaná bez hrdla, světlé hloubky 1000 mm</t>
  </si>
  <si>
    <t>https://podminky.urs.cz/item/CS_URS_2025_02/894812031</t>
  </si>
  <si>
    <t>1+1</t>
  </si>
  <si>
    <t>894812041</t>
  </si>
  <si>
    <t>Příplatek k rourám revizní a čistící šachty z PP DN 400 za uříznutí šachtové roury</t>
  </si>
  <si>
    <t>819747428</t>
  </si>
  <si>
    <t>Revizní a čistící šachta z polypropylenu PP pro hladké trouby DN 400 roura šachtová korugovaná Příplatek k cenám 2031 - 2035 za uříznutí šachtové roury</t>
  </si>
  <si>
    <t>https://podminky.urs.cz/item/CS_URS_2025_02/894812041</t>
  </si>
  <si>
    <t>894812063</t>
  </si>
  <si>
    <t>Revizní a čistící šachta z PP DN 400 poklop litinový plný do teleskopické trubky pro třídu zatížení D400</t>
  </si>
  <si>
    <t>-989658234</t>
  </si>
  <si>
    <t>Revizní a čistící šachta z polypropylenu PP pro hladké trouby DN 400 poklop litinový (pro třídu zatížení) plný do teleskopické trubky (D400)</t>
  </si>
  <si>
    <t>https://podminky.urs.cz/item/CS_URS_2025_02/894812063</t>
  </si>
  <si>
    <t>899722113</t>
  </si>
  <si>
    <t>Krytí potrubí z plastů výstražnou fólií z PVC přes 25 do 34cm</t>
  </si>
  <si>
    <t>-279081611</t>
  </si>
  <si>
    <t>Krytí potrubí z plastů výstražnou fólií z PVC šířky přes 25 do 34 cm</t>
  </si>
  <si>
    <t>https://podminky.urs.cz/item/CS_URS_2025_02/899722113</t>
  </si>
  <si>
    <t>919735112</t>
  </si>
  <si>
    <t>Řezání stávajícího živičného krytu hl přes 50 do 100 mm</t>
  </si>
  <si>
    <t>1496105846</t>
  </si>
  <si>
    <t>Řezání stávajícího živičného krytu nebo podkladu hloubky přes 50 do 100 mm</t>
  </si>
  <si>
    <t>https://podminky.urs.cz/item/CS_URS_2025_02/919735112</t>
  </si>
  <si>
    <t>64,00</t>
  </si>
  <si>
    <t>919735122</t>
  </si>
  <si>
    <t>Řezání stávajícího betonového krytu hl přes 50 do 100 mm</t>
  </si>
  <si>
    <t>1941788934</t>
  </si>
  <si>
    <t>Řezání stávajícího betonového krytu nebo podkladu hloubky přes 50 do 100 mm</t>
  </si>
  <si>
    <t>https://podminky.urs.cz/item/CS_URS_2025_02/919735122</t>
  </si>
  <si>
    <t>(5,00+12,0+2,00+8,00+5,00)*2</t>
  </si>
  <si>
    <t>952905121</t>
  </si>
  <si>
    <t>Čerpání fekálií ze zatopených prostor</t>
  </si>
  <si>
    <t>777495995</t>
  </si>
  <si>
    <t>Čištění objektů po zatopení nebo záplavách čerpání fekálií</t>
  </si>
  <si>
    <t>https://podminky.urs.cz/item/CS_URS_2025_02/952905121</t>
  </si>
  <si>
    <t>stávající jímky</t>
  </si>
  <si>
    <t>16,00</t>
  </si>
  <si>
    <t>965042241</t>
  </si>
  <si>
    <t>Bourání podkladů pod dlažby nebo mazanin betonových nebo z litého asfaltu tl přes 100 mm pl přes 4 m2</t>
  </si>
  <si>
    <t>1347821149</t>
  </si>
  <si>
    <t>Bourání mazanin betonových nebo z litého asfaltu tl. přes 100 mm, plochy přes 4 m2</t>
  </si>
  <si>
    <t>https://podminky.urs.cz/item/CS_URS_2025_02/965042241</t>
  </si>
  <si>
    <t>971025481</t>
  </si>
  <si>
    <t>Vybourání otvorů ve zdivu kamenném z jedné strany pl do 0,25 m2 na MV nebo MVC tl do 900 mm</t>
  </si>
  <si>
    <t>-1203542904</t>
  </si>
  <si>
    <t>Vybourání otvorů ve zdivu základovém nebo nadzákladovém kamenném, smíšeném kamenném, na maltu vápennou nebo vápenocementovou, plochy z jedné strany, plochy do 0,25 m2, tl. do 900 mm</t>
  </si>
  <si>
    <t>https://podminky.urs.cz/item/CS_URS_2025_02/971025481</t>
  </si>
  <si>
    <t>instalace</t>
  </si>
  <si>
    <t>974031153</t>
  </si>
  <si>
    <t>Vysekání rýh ve zdivu cihelném hl do 100 mm š do 100 mm</t>
  </si>
  <si>
    <t>667892682</t>
  </si>
  <si>
    <t>Vysekání rýh ve zdivu cihelném na maltu vápennou nebo vápenocementovou do hl. 100 mm a šířky do 100 mm</t>
  </si>
  <si>
    <t>https://podminky.urs.cz/item/CS_URS_2025_02/974031153</t>
  </si>
  <si>
    <t>855409391</t>
  </si>
  <si>
    <t>-840910021</t>
  </si>
  <si>
    <t>42,583*4 'Přepočtené koeficientem množství</t>
  </si>
  <si>
    <t>985912109</t>
  </si>
  <si>
    <t>138765696</t>
  </si>
  <si>
    <t>42,583*15 'Přepočtené koeficientem množství</t>
  </si>
  <si>
    <t>-139214192</t>
  </si>
  <si>
    <t>2,272*0,3 'Přepočtené koeficientem množství</t>
  </si>
  <si>
    <t>94620130</t>
  </si>
  <si>
    <t>poplatek za uložení stavebního odpadu železobetonového zatříděného kódem 17 01 01</t>
  </si>
  <si>
    <t>2100766391</t>
  </si>
  <si>
    <t>21,6*0,3 'Přepočtené koeficientem množství</t>
  </si>
  <si>
    <t>94621001</t>
  </si>
  <si>
    <t>poplatek za uložení stavebního odpadu železobetonového zatříděného kódem 17 01 01 na recyklační skládku</t>
  </si>
  <si>
    <t>-709222353</t>
  </si>
  <si>
    <t>21,6*0,7 'Přepočtené koeficientem množství</t>
  </si>
  <si>
    <t>776758535</t>
  </si>
  <si>
    <t>2,272*0,7 'Přepočtené koeficientem množství</t>
  </si>
  <si>
    <t>94620002</t>
  </si>
  <si>
    <t>poplatek za uložení stavebního odpadu betonového zatříděného kódem 17 01 01</t>
  </si>
  <si>
    <t>1471676881</t>
  </si>
  <si>
    <t>6,336*0,3 'Přepočtené koeficientem množství</t>
  </si>
  <si>
    <t>94621000</t>
  </si>
  <si>
    <t>poplatek za uložení stavebního odpadu betonového zatříděného kódem 17 01 01 na recyklační skládku</t>
  </si>
  <si>
    <t>-288394616</t>
  </si>
  <si>
    <t>6,336*0,7 'Přepočtené koeficientem množství</t>
  </si>
  <si>
    <t>998276101</t>
  </si>
  <si>
    <t>Přesun hmot pro trubní vedení z trub z plastických hmot otevřený výkop</t>
  </si>
  <si>
    <t>-199572710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</si>
  <si>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</si>
  <si>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https://podminky.urs.cz/item/CS_URS_2025_01/998276101</t>
  </si>
  <si>
    <t>713463311</t>
  </si>
  <si>
    <t>Montáž izolace tepelné potrubí potrubními pouzdry s Al fólií s přesahem Al páskou 1x D do 50 mm</t>
  </si>
  <si>
    <t>-301229651</t>
  </si>
  <si>
    <t>Montáž izolace tepelné potrubí a ohybů tvarovkami nebo deskami potrubními pouzdry s povrchovou úpravou hliníkovou fólií se samolepícím přesahem (izolační materiál ve specifikaci) přelepenými samolepící hliníkovou páskou potrubí jednovrstvá D do 50 mm</t>
  </si>
  <si>
    <t>https://podminky.urs.cz/item/CS_URS_2025_02/713463311</t>
  </si>
  <si>
    <t>20+5</t>
  </si>
  <si>
    <t>63154007</t>
  </si>
  <si>
    <t>pouzdro izolační potrubní z minerální vlny s Al fólií max. 250/100°C 42/20mm</t>
  </si>
  <si>
    <t>1140602925</t>
  </si>
  <si>
    <t>63154533</t>
  </si>
  <si>
    <t>pouzdro izolační potrubní z minerální vlny s Al fólií max. 250/100°C 42/30mm</t>
  </si>
  <si>
    <t>-1364114838</t>
  </si>
  <si>
    <t>998713101</t>
  </si>
  <si>
    <t>Přesun hmot tonážní pro izolace tepelné v objektech v do 6 m</t>
  </si>
  <si>
    <t>143676151</t>
  </si>
  <si>
    <t>Přesun hmot pro izolace tepelné stanovený z hmotnosti přesunovaného materiálu vodorovná dopravní vzdálenost do 50 m s užitím mechanizace v objektech výšky do 6 m</t>
  </si>
  <si>
    <t>https://podminky.urs.cz/item/CS_URS_2025_02/998713101</t>
  </si>
  <si>
    <t>721</t>
  </si>
  <si>
    <t>Zdravotechnika - vnitřní kanalizace</t>
  </si>
  <si>
    <t>721171917</t>
  </si>
  <si>
    <t>Potrubí z PP propojení potrubí DN 160</t>
  </si>
  <si>
    <t>-1226993589</t>
  </si>
  <si>
    <t>Opravy odpadního potrubí plastového propojení dosavadního potrubí DN 160</t>
  </si>
  <si>
    <t>https://podminky.urs.cz/item/CS_URS_2025_02/721171917</t>
  </si>
  <si>
    <t>721173401</t>
  </si>
  <si>
    <t>Potrubí kanalizační z PVC SN 4 svodné DN 110</t>
  </si>
  <si>
    <t>1242566109</t>
  </si>
  <si>
    <t>Potrubí z trub PVC SN4 svodné (ležaté) DN 110</t>
  </si>
  <si>
    <t>https://podminky.urs.cz/item/CS_URS_2025_02/721173401</t>
  </si>
  <si>
    <t>1 NP</t>
  </si>
  <si>
    <t>721173403</t>
  </si>
  <si>
    <t>Potrubí kanalizační z PVC SN 4 svodné DN 160</t>
  </si>
  <si>
    <t>1647753813</t>
  </si>
  <si>
    <t>Potrubí z trub PVC SN4 svodné (ležaté) DN 160</t>
  </si>
  <si>
    <t>https://podminky.urs.cz/item/CS_URS_2025_02/721173403</t>
  </si>
  <si>
    <t>3,5+7,8+1,3</t>
  </si>
  <si>
    <t>721174004</t>
  </si>
  <si>
    <t>Potrubí kanalizační z PP svodné DN 75</t>
  </si>
  <si>
    <t>101393059</t>
  </si>
  <si>
    <t>Potrubí z trub polypropylenových svodné (ležaté) DN 75</t>
  </si>
  <si>
    <t>https://podminky.urs.cz/item/CS_URS_2025_02/721174004</t>
  </si>
  <si>
    <t>721174006</t>
  </si>
  <si>
    <t>Potrubí kanalizační z PP svodné DN 125</t>
  </si>
  <si>
    <t>957472935</t>
  </si>
  <si>
    <t>Potrubí z trub polypropylenových svodné (ležaté) DN 125</t>
  </si>
  <si>
    <t>https://podminky.urs.cz/item/CS_URS_2025_02/721174006</t>
  </si>
  <si>
    <t>721174024</t>
  </si>
  <si>
    <t>Potrubí kanalizační z PP odpadní DN 75</t>
  </si>
  <si>
    <t>322083861</t>
  </si>
  <si>
    <t>Potrubí z trub polypropylenových odpadní (svislé) DN 75</t>
  </si>
  <si>
    <t>https://podminky.urs.cz/item/CS_URS_2025_02/721174024</t>
  </si>
  <si>
    <t>2 NP</t>
  </si>
  <si>
    <t>2+2+2+2</t>
  </si>
  <si>
    <t>721174025</t>
  </si>
  <si>
    <t>Potrubí kanalizační z PP odpadní DN 110</t>
  </si>
  <si>
    <t>522545949</t>
  </si>
  <si>
    <t>Potrubí z trub polypropylenových odpadní (svislé) DN 110</t>
  </si>
  <si>
    <t>https://podminky.urs.cz/item/CS_URS_2025_02/721174025</t>
  </si>
  <si>
    <t>1+1+1+1</t>
  </si>
  <si>
    <t>2+1+2+1</t>
  </si>
  <si>
    <t>721174026</t>
  </si>
  <si>
    <t>Potrubí kanalizační z PP odpadní DN 125</t>
  </si>
  <si>
    <t>-1557318473</t>
  </si>
  <si>
    <t>Potrubí z trub polypropylenových odpadní (svislé) DN 125</t>
  </si>
  <si>
    <t>https://podminky.urs.cz/item/CS_URS_2025_02/721174026</t>
  </si>
  <si>
    <t>721174042</t>
  </si>
  <si>
    <t>Potrubí kanalizační z PP připojovací DN 40</t>
  </si>
  <si>
    <t>1394306243</t>
  </si>
  <si>
    <t>Potrubí z trub polypropylenových připojovací DN 40</t>
  </si>
  <si>
    <t>https://podminky.urs.cz/item/CS_URS_2025_01/721174042</t>
  </si>
  <si>
    <t>1+1+0,5</t>
  </si>
  <si>
    <t>721174043</t>
  </si>
  <si>
    <t>Potrubí kanalizační z PP připojovací DN 50</t>
  </si>
  <si>
    <t>716736943</t>
  </si>
  <si>
    <t>Potrubí z trub polypropylenových připojovací DN 50</t>
  </si>
  <si>
    <t>https://podminky.urs.cz/item/CS_URS_2025_01/721174043</t>
  </si>
  <si>
    <t>1+1+0,5+0,5</t>
  </si>
  <si>
    <t>721174044</t>
  </si>
  <si>
    <t>Potrubí kanalizační z PP připojovací DN 75</t>
  </si>
  <si>
    <t>-939669993</t>
  </si>
  <si>
    <t>Potrubí z trub polypropylenových připojovací DN 75</t>
  </si>
  <si>
    <t>https://podminky.urs.cz/item/CS_URS_2025_02/721174044</t>
  </si>
  <si>
    <t>721174045</t>
  </si>
  <si>
    <t>Potrubí kanalizační z PP připojovací DN 110</t>
  </si>
  <si>
    <t>-1525919124</t>
  </si>
  <si>
    <t>Potrubí z trub polypropylenových připojovací DN 110</t>
  </si>
  <si>
    <t>https://podminky.urs.cz/item/CS_URS_2025_01/721174045</t>
  </si>
  <si>
    <t>721174062</t>
  </si>
  <si>
    <t>Potrubí kanalizační z PP větrací DN 75</t>
  </si>
  <si>
    <t>-1551840864</t>
  </si>
  <si>
    <t>Potrubí z trub polypropylenových větrací DN 75</t>
  </si>
  <si>
    <t>https://podminky.urs.cz/item/CS_URS_2025_02/721174062</t>
  </si>
  <si>
    <t>4+4+4+4</t>
  </si>
  <si>
    <t>721174063</t>
  </si>
  <si>
    <t>Potrubí kanalizační z PP větrací DN 110</t>
  </si>
  <si>
    <t>225436461</t>
  </si>
  <si>
    <t>Potrubí z trub polypropylenových větrací DN 110</t>
  </si>
  <si>
    <t>https://podminky.urs.cz/item/CS_URS_2025_02/721174063</t>
  </si>
  <si>
    <t>721194103</t>
  </si>
  <si>
    <t>Vyvedení a upevnění odpadních výpustek DN 32</t>
  </si>
  <si>
    <t>-2129632538</t>
  </si>
  <si>
    <t>Vyměření přípojek na potrubí vyvedení a upevnění odpadních výpustek DN 32</t>
  </si>
  <si>
    <t>https://podminky.urs.cz/item/CS_URS_2025_02/721194103</t>
  </si>
  <si>
    <t>721194104</t>
  </si>
  <si>
    <t>Vyvedení a upevnění odpadních výpustek DN 40</t>
  </si>
  <si>
    <t>1524966127</t>
  </si>
  <si>
    <t>Vyměření přípojek na potrubí vyvedení a upevnění odpadních výpustek DN 40</t>
  </si>
  <si>
    <t>https://podminky.urs.cz/item/CS_URS_2025_02/721194104</t>
  </si>
  <si>
    <t>3+3</t>
  </si>
  <si>
    <t>721194105</t>
  </si>
  <si>
    <t>Vyvedení a upevnění odpadních výpustek DN 50</t>
  </si>
  <si>
    <t>2023324061</t>
  </si>
  <si>
    <t>Vyměření přípojek na potrubí vyvedení a upevnění odpadních výpustek DN 50</t>
  </si>
  <si>
    <t>https://podminky.urs.cz/item/CS_URS_2025_02/721194105</t>
  </si>
  <si>
    <t>721194109</t>
  </si>
  <si>
    <t>Vyvedení a upevnění odpadních výpustek DN 110</t>
  </si>
  <si>
    <t>396793398</t>
  </si>
  <si>
    <t>Vyměření přípojek na potrubí vyvedení a upevnění odpadních výpustek DN 110</t>
  </si>
  <si>
    <t>https://podminky.urs.cz/item/CS_URS_2025_02/721194109</t>
  </si>
  <si>
    <t>721211422</t>
  </si>
  <si>
    <t>Vpusť podlahová se svislým odtokem DN 50/75/110 mřížka nerez 138x138</t>
  </si>
  <si>
    <t>-1992900625</t>
  </si>
  <si>
    <t>Podlahové vpusti se svislým odtokem DN 50/75/110 mřížka nerez 138x138</t>
  </si>
  <si>
    <t>https://podminky.urs.cz/item/CS_URS_2025_02/721211422</t>
  </si>
  <si>
    <t>721226511</t>
  </si>
  <si>
    <t>Zápachová uzávěrka podomítková pro pračku a myčku DN 40</t>
  </si>
  <si>
    <t>-1471378600</t>
  </si>
  <si>
    <t>Zápachové uzávěrky podomítkové (Pe) s krycí deskou pro pračku a myčku DN 40</t>
  </si>
  <si>
    <t>https://podminky.urs.cz/item/CS_URS_2025_02/721226511</t>
  </si>
  <si>
    <t>721229111</t>
  </si>
  <si>
    <t>Montáž zápachové uzávěrky pro pračku a myčku do DN 50 ostatní typ</t>
  </si>
  <si>
    <t>-195622801</t>
  </si>
  <si>
    <t>Zápachové uzávěrky montáž zápachových uzávěrek ostatních typů do DN 50</t>
  </si>
  <si>
    <t>https://podminky.urs.cz/item/CS_URS_2025_02/721229111</t>
  </si>
  <si>
    <t>HLE. Hl 136N</t>
  </si>
  <si>
    <t>zápachová uzávěrka pro odvod kondenzátu</t>
  </si>
  <si>
    <t>-1324154493</t>
  </si>
  <si>
    <t>HLE. HL 138</t>
  </si>
  <si>
    <t>vodní zápachová uzávěrka DN 32 pro odvod kondenzátu</t>
  </si>
  <si>
    <t>soub.</t>
  </si>
  <si>
    <t>-1015809726</t>
  </si>
  <si>
    <t>721273152</t>
  </si>
  <si>
    <t>Hlavice ventilační polypropylen PP DN 75</t>
  </si>
  <si>
    <t>1622151771</t>
  </si>
  <si>
    <t>Ventilační hlavice z polypropylenu (PP) DN 75</t>
  </si>
  <si>
    <t>https://podminky.urs.cz/item/CS_URS_2025_02/721273152</t>
  </si>
  <si>
    <t>721273153</t>
  </si>
  <si>
    <t>Hlavice ventilační polypropylen PP DN 110</t>
  </si>
  <si>
    <t>-473129240</t>
  </si>
  <si>
    <t>Ventilační hlavice z polypropylenu (PP) DN 110</t>
  </si>
  <si>
    <t>https://podminky.urs.cz/item/CS_URS_2025_02/721273153</t>
  </si>
  <si>
    <t>721290111</t>
  </si>
  <si>
    <t>Zkouška těsnosti potrubí kanalizace vodou DN do 125</t>
  </si>
  <si>
    <t>-716204226</t>
  </si>
  <si>
    <t>Zkouška těsnosti kanalizace v objektech vodou do DN 125</t>
  </si>
  <si>
    <t>https://podminky.urs.cz/item/CS_URS_2025_01/721290111</t>
  </si>
  <si>
    <t>4+2+7+8+10+3+5+8+2+2</t>
  </si>
  <si>
    <t>721290112</t>
  </si>
  <si>
    <t>Zkouška těsnosti potrubí kanalizace vodou DN 150/DN 200</t>
  </si>
  <si>
    <t>-755017685</t>
  </si>
  <si>
    <t>Zkouška těsnosti kanalizace v objektech vodou DN 150 nebo DN 200</t>
  </si>
  <si>
    <t>https://podminky.urs.cz/item/CS_URS_2025_02/721290112</t>
  </si>
  <si>
    <t>12,6</t>
  </si>
  <si>
    <t>722176111</t>
  </si>
  <si>
    <t>Montáž potrubí plastové spojované svary polyfuzně D do 16 mm</t>
  </si>
  <si>
    <t>1125248572</t>
  </si>
  <si>
    <t>Montáž potrubí z plastových trub svařovaných polyfuzně D do 16 mm</t>
  </si>
  <si>
    <t>https://podminky.urs.cz/item/CS_URS_2025_02/722176111</t>
  </si>
  <si>
    <t>odvod kndenzátu</t>
  </si>
  <si>
    <t>1+3+1</t>
  </si>
  <si>
    <t>28615130</t>
  </si>
  <si>
    <t>trubka palstová PPR vodovodní PN 16 D 16mm</t>
  </si>
  <si>
    <t>1153848858</t>
  </si>
  <si>
    <t>10*1,03 'Přepočtené koeficientem množství</t>
  </si>
  <si>
    <t>722176112</t>
  </si>
  <si>
    <t>Montáž potrubí plastové spojované svary polyfuzně D přes 16 do 20 mm</t>
  </si>
  <si>
    <t>-359245109</t>
  </si>
  <si>
    <t>Montáž potrubí z plastových trub svařovaných polyfuzně D přes 16 do 20 mm</t>
  </si>
  <si>
    <t>https://podminky.urs.cz/item/CS_URS_2025_02/722176112</t>
  </si>
  <si>
    <t>28615100</t>
  </si>
  <si>
    <t>trubka palstová PPR vodovodní PN 10 D 20mm</t>
  </si>
  <si>
    <t>-1160972932</t>
  </si>
  <si>
    <t>4*1,03 'Přepočtené koeficientem množství</t>
  </si>
  <si>
    <t>722179191</t>
  </si>
  <si>
    <t>Příplatek k rozvodu vody z plastů za malý rozsah prací na zakázce do 20 m</t>
  </si>
  <si>
    <t>soubor</t>
  </si>
  <si>
    <t>-63583577</t>
  </si>
  <si>
    <t>Příplatek k ceně rozvody vody z plastů za práce malého rozsahu na zakázce do 20 m rozvodu</t>
  </si>
  <si>
    <t>https://podminky.urs.cz/item/CS_URS_2025_01/722179191</t>
  </si>
  <si>
    <t>998721101</t>
  </si>
  <si>
    <t>Přesun hmot tonážní pro vnitřní kanalizaci v objektech v do 6 m</t>
  </si>
  <si>
    <t>-299066306</t>
  </si>
  <si>
    <t>Přesun hmot pro vnitřní kanalizaci stanovený z hmotnosti přesunovaného materiálu vodorovná dopravní vzdálenost do 50 m základní v objektech výšky do 6 m</t>
  </si>
  <si>
    <t>https://podminky.urs.cz/item/CS_URS_2025_01/998721101</t>
  </si>
  <si>
    <t>722</t>
  </si>
  <si>
    <t>Zdravotechnika - vnitřní vodovod</t>
  </si>
  <si>
    <t>722173916</t>
  </si>
  <si>
    <t>Potrubí plastové spoje svar polyfuze D přes 40 do 50 mm</t>
  </si>
  <si>
    <t>202495423</t>
  </si>
  <si>
    <t>Spoje rozvodů vody z plastů svary polyfuzí D přes 40 do 50 mm</t>
  </si>
  <si>
    <t>https://podminky.urs.cz/item/CS_URS_2025_02/722173916</t>
  </si>
  <si>
    <t>722174022</t>
  </si>
  <si>
    <t>Potrubí vodovodní plastové PPR svar polyfúze PN 20 D 20x3,4 mm</t>
  </si>
  <si>
    <t>-758901949</t>
  </si>
  <si>
    <t>Potrubí z plastových trubek z polypropylenu PPR svařovaných polyfúzně PN 20 (SDR 6) D 20 x 3,4</t>
  </si>
  <si>
    <t>https://podminky.urs.cz/item/CS_URS_2025_01/722174022</t>
  </si>
  <si>
    <t>2 NP SV</t>
  </si>
  <si>
    <t>1+1,3+2+1,8+0,5+1+2</t>
  </si>
  <si>
    <t>0,6+1+0,8+0,6+1,3</t>
  </si>
  <si>
    <t>TV</t>
  </si>
  <si>
    <t>1+1,3+2+1,8+0,5+1</t>
  </si>
  <si>
    <t>0,6+0,6+1,3</t>
  </si>
  <si>
    <t>722174023</t>
  </si>
  <si>
    <t>Potrubí vodovodní plastové PPR svar polyfúze PN 20 D 25x4,2 mm</t>
  </si>
  <si>
    <t>987386106</t>
  </si>
  <si>
    <t>Potrubí z plastových trubek z polypropylenu PPR svařovaných polyfúzně PN 20 (SDR 6) D 25 x 4,2</t>
  </si>
  <si>
    <t>https://podminky.urs.cz/item/CS_URS_2025_01/722174023</t>
  </si>
  <si>
    <t>0,5+1,2+2,3+1,6+0,5</t>
  </si>
  <si>
    <t>0,5+2,5+2,3+1,6+0,5</t>
  </si>
  <si>
    <t>ciikulace</t>
  </si>
  <si>
    <t>722174024</t>
  </si>
  <si>
    <t>Potrubí vodovodní plastové PPR S2,5 spojované svařováním D 32x5,4 mm</t>
  </si>
  <si>
    <t>-1797456707</t>
  </si>
  <si>
    <t>Potrubí z trubek polypropylenových spojovaných svařováním z jednovrstvého PP-R S2,5 (PN 20) D 32/5,4</t>
  </si>
  <si>
    <t>https://podminky.urs.cz/item/CS_URS_2025_02/722174024</t>
  </si>
  <si>
    <t xml:space="preserve">1 NP  TV</t>
  </si>
  <si>
    <t>1+0,5+0,5+1+1,5+2</t>
  </si>
  <si>
    <t>cirkulace</t>
  </si>
  <si>
    <t>722174025</t>
  </si>
  <si>
    <t>Potrubí vodovodní plastové PPR S2,5 spojované svařováním D 40x6,7 mm</t>
  </si>
  <si>
    <t>-1925881627</t>
  </si>
  <si>
    <t>Potrubí z trubek polypropylenových spojovaných svařováním z jednovrstvého PP-R S2,5 (PN 20) D 40/6,7</t>
  </si>
  <si>
    <t>https://podminky.urs.cz/item/CS_URS_2025_02/722174025</t>
  </si>
  <si>
    <t>1 NP SV</t>
  </si>
  <si>
    <t>1,5+0,5+0,5+1+2+2</t>
  </si>
  <si>
    <t>722179193</t>
  </si>
  <si>
    <t>Příplatek k rozvodu vody z plastů za potrubí přes D 32 mm do 5 svarů</t>
  </si>
  <si>
    <t>890130710</t>
  </si>
  <si>
    <t>Příplatek k ceně rozvody vody z plastů za práce malého rozsahu na zakázce při průměru trubek přes 32 mm, do 5 svarů</t>
  </si>
  <si>
    <t>https://podminky.urs.cz/item/CS_URS_2025_02/722179193</t>
  </si>
  <si>
    <t>722181231</t>
  </si>
  <si>
    <t>Ochrana vodovodního potrubí přilepenými termoizolačními trubicemi z PE tl přes 9 do 13 mm DN do 22 mm</t>
  </si>
  <si>
    <t>686640961</t>
  </si>
  <si>
    <t>Ochrana potrubí termoizolačními trubicemi z pěnového polyetylenu PE přilepenými v příčných a podélných spojích, tloušťky izolace přes 9 do 13 mm, vnitřního průměru izolace DN do 22 mm</t>
  </si>
  <si>
    <t>https://podminky.urs.cz/item/CS_URS_2025_01/722181231</t>
  </si>
  <si>
    <t>9,6+4,3+9,6+4,3</t>
  </si>
  <si>
    <t>722181232</t>
  </si>
  <si>
    <t>Ochrana vodovodního potrubí přilepenými termoizolačními trubicemi z PE tl přes 9 do 13 mm DN přes 22 do 45 mm</t>
  </si>
  <si>
    <t>-47491714</t>
  </si>
  <si>
    <t>Ochrana potrubí termoizolačními trubicemi z pěnového polyetylenu PE přilepenými v příčných a podélných spojích, tloušťky izolace přes 9 do 13 mm, vnitřního průměru izolace DN přes 22 do 45 mm</t>
  </si>
  <si>
    <t>https://podminky.urs.cz/item/CS_URS_2025_01/722181232</t>
  </si>
  <si>
    <t>6,1+7,4</t>
  </si>
  <si>
    <t>6,5</t>
  </si>
  <si>
    <t>7,5</t>
  </si>
  <si>
    <t>722181241</t>
  </si>
  <si>
    <t>Ochrana vodovodního potrubí přilepenými termoizolačními trubicemi z PE tl přes 13 do 20 mm DN do 22 mm</t>
  </si>
  <si>
    <t>354640540</t>
  </si>
  <si>
    <t>Ochrana potrubí termoizolačními trubicemi z pěnového polyetylenu PE přilepenými v příčných a podélných spojích, tloušťky izolace přes 13 do 20 mm, vnitřního průměru izolace DN do 22 mm</t>
  </si>
  <si>
    <t>https://podminky.urs.cz/item/CS_URS_2025_02/722181241</t>
  </si>
  <si>
    <t>7,6+2,5+7,6+2,5</t>
  </si>
  <si>
    <t>722181242</t>
  </si>
  <si>
    <t>Ochrana vodovodního potrubí přilepenými termoizolačními trubicemi z PE tl přes 13 do 20 mm DN přes 22 do 45 mm</t>
  </si>
  <si>
    <t>-480262654</t>
  </si>
  <si>
    <t>Ochrana potrubí termoizolačními trubicemi z pěnového polyetylenu PE přilepenými v příčných a podélných spojích, tloušťky izolace přes 13 do 20 mm, vnitřního průměru izolace DN přes 22 do 45 mm</t>
  </si>
  <si>
    <t>https://podminky.urs.cz/item/CS_URS_2025_02/722181242</t>
  </si>
  <si>
    <t>722190401</t>
  </si>
  <si>
    <t>Vyvedení a upevnění výpustku DN do 25</t>
  </si>
  <si>
    <t>2044034198</t>
  </si>
  <si>
    <t>Zřízení přípojek na potrubí vyvedení a upevnění výpustek do DN 25</t>
  </si>
  <si>
    <t>https://podminky.urs.cz/item/CS_URS_2025_01/722190401</t>
  </si>
  <si>
    <t>2+1+1+2+2</t>
  </si>
  <si>
    <t>722190901</t>
  </si>
  <si>
    <t>Uzavření nebo otevření vodovodního potrubí při opravách</t>
  </si>
  <si>
    <t>1814198361</t>
  </si>
  <si>
    <t>Opravy ostatní uzavření nebo otevření vodovodního potrubí při opravách včetně vypuštění a napuštění</t>
  </si>
  <si>
    <t>https://podminky.urs.cz/item/CS_URS_2025_02/722190901</t>
  </si>
  <si>
    <t>722220111</t>
  </si>
  <si>
    <t>Nástěnka pro výtokový ventil G 1/2" s jedním závitem</t>
  </si>
  <si>
    <t>-1851042050</t>
  </si>
  <si>
    <t>Armatury s jedním závitem nástěnky pro výtokový ventil G 1/2"</t>
  </si>
  <si>
    <t>https://podminky.urs.cz/item/CS_URS_2025_01/722220111</t>
  </si>
  <si>
    <t>2+1+1+2</t>
  </si>
  <si>
    <t>722220121</t>
  </si>
  <si>
    <t>Nástěnka pro baterii G 1/2" s jedním závitem</t>
  </si>
  <si>
    <t>pár</t>
  </si>
  <si>
    <t>-984729828</t>
  </si>
  <si>
    <t>Armatury s jedním závitem nástěnky pro baterii G 1/2"</t>
  </si>
  <si>
    <t>https://podminky.urs.cz/item/CS_URS_2025_01/722220121</t>
  </si>
  <si>
    <t>722221135</t>
  </si>
  <si>
    <t>Ventil výtokový G 3/4" s jedním závitem</t>
  </si>
  <si>
    <t>-1968487106</t>
  </si>
  <si>
    <t>Armatury s jedním závitem ventily výtokové G 3/4"</t>
  </si>
  <si>
    <t>https://podminky.urs.cz/item/CS_URS_2025_02/722221135</t>
  </si>
  <si>
    <t>722232044</t>
  </si>
  <si>
    <t>Kohout kulový přímý G 3/4" PN 42 do 185°C vnitřní závit</t>
  </si>
  <si>
    <t>874835832</t>
  </si>
  <si>
    <t>Armatury se dvěma závity kulové kohouty PN 42 do 185 °C přímé vnitřní závit G 3/4"</t>
  </si>
  <si>
    <t>https://podminky.urs.cz/item/CS_URS_2025_02/722232044</t>
  </si>
  <si>
    <t>722232062</t>
  </si>
  <si>
    <t>Kohout kulový přímý G 3/4" PN 42 do 185°C vnitřní závit s vypouštěním</t>
  </si>
  <si>
    <t>477882439</t>
  </si>
  <si>
    <t>Armatury se dvěma závity kulové kohouty PN 42 do 185 °C přímé vnitřní závit s vypouštěním G 3/4"</t>
  </si>
  <si>
    <t>https://podminky.urs.cz/item/CS_URS_2025_02/722232062</t>
  </si>
  <si>
    <t>722232063</t>
  </si>
  <si>
    <t>Kohout kulový přímý G 1" PN 42 do 185°C vnitřní závit s vypouštěním</t>
  </si>
  <si>
    <t>1044775248</t>
  </si>
  <si>
    <t>Armatury se dvěma závity kulové kohouty PN 42 do 185 °C přímé vnitřní závit s vypouštěním G 1"</t>
  </si>
  <si>
    <t>https://podminky.urs.cz/item/CS_URS_2025_01/722232063</t>
  </si>
  <si>
    <t>722263207</t>
  </si>
  <si>
    <t>Vodoměr závitový jednovtokový suchoběžný do 100°C G 3/4"x 130 mm Qn 1,5 m3/h horizontální</t>
  </si>
  <si>
    <t>-1072757369</t>
  </si>
  <si>
    <t>Vodoměry pro vodu do 100°C závitové horizontální jednovtokové suchoběžné G 3/4"x 130 mm Qn 1,5</t>
  </si>
  <si>
    <t>https://podminky.urs.cz/item/CS_URS_2025_02/722263207</t>
  </si>
  <si>
    <t>722270101</t>
  </si>
  <si>
    <t>Sestava vodoměrová závitová G 3/4"</t>
  </si>
  <si>
    <t>1127604279</t>
  </si>
  <si>
    <t>Vodoměrové sestavy závitové G 3/4"</t>
  </si>
  <si>
    <t>https://podminky.urs.cz/item/CS_URS_2025_02/722270101</t>
  </si>
  <si>
    <t>722290234</t>
  </si>
  <si>
    <t>Proplach a dezinfekce vodovodního potrubí DN do 80</t>
  </si>
  <si>
    <t>-1721534939</t>
  </si>
  <si>
    <t>Zkoušky, proplach a desinfekce vodovodního potrubí proplach a desinfekce vodovodního potrubí do DN 80</t>
  </si>
  <si>
    <t>https://podminky.urs.cz/item/CS_URS_2025_01/722290234</t>
  </si>
  <si>
    <t>48+40,5+13+32,5</t>
  </si>
  <si>
    <t>722290246</t>
  </si>
  <si>
    <t>Zkouška těsnosti vodovodního potrubí plastového DN do 40</t>
  </si>
  <si>
    <t>-1399561629</t>
  </si>
  <si>
    <t>Zkoušky, proplach a desinfekce vodovodního potrubí zkoušky těsnosti vodovodního potrubí plastového do DN 40</t>
  </si>
  <si>
    <t>https://podminky.urs.cz/item/CS_URS_2025_02/722290246</t>
  </si>
  <si>
    <t>734261234</t>
  </si>
  <si>
    <t>Šroubení topenářské přímé G 3/4 PN 16 do 120°C</t>
  </si>
  <si>
    <t>-259891907</t>
  </si>
  <si>
    <t>Šroubení topenářské PN 16 do 120°C přímé G 3/4</t>
  </si>
  <si>
    <t>https://podminky.urs.cz/item/CS_URS_2025_02/734261234</t>
  </si>
  <si>
    <t>998722101</t>
  </si>
  <si>
    <t>Přesun hmot tonážní pro vnitřní vodovod v objektech v do 6 m</t>
  </si>
  <si>
    <t>700963568</t>
  </si>
  <si>
    <t>Přesun hmot pro vnitřní vodovod stanovený z hmotnosti přesunovaného materiálu vodorovná dopravní vzdálenost do 50 m základní v objektech výšky do 6 m</t>
  </si>
  <si>
    <t>https://podminky.urs.cz/item/CS_URS_2025_01/998722101</t>
  </si>
  <si>
    <t>723</t>
  </si>
  <si>
    <t>Zdravotechnika - vnitřní plynovod</t>
  </si>
  <si>
    <t>723111203</t>
  </si>
  <si>
    <t>Potrubí ocelové závitové černé bezešvé svařované běžné DN 20</t>
  </si>
  <si>
    <t>65408220</t>
  </si>
  <si>
    <t>Potrubí z ocelových trubek závitových černých spojovaných svařováním, bezešvých běžných DN 20</t>
  </si>
  <si>
    <t>https://podminky.urs.cz/item/CS_URS_2025_02/723111203</t>
  </si>
  <si>
    <t>723111204</t>
  </si>
  <si>
    <t>Potrubí ocelové závitové černé bezešvé svařované běžné DN 25</t>
  </si>
  <si>
    <t>-1023238290</t>
  </si>
  <si>
    <t>Potrubí z ocelových trubek závitových černých spojovaných svařováním, bezešvých běžných DN 25</t>
  </si>
  <si>
    <t>https://podminky.urs.cz/item/CS_URS_2025_02/723111204</t>
  </si>
  <si>
    <t>(2,3+10,5+1,4+2+8,5+5+1+8,5+2)*0,7</t>
  </si>
  <si>
    <t>723190203</t>
  </si>
  <si>
    <t>Přípojka plynovodní ocelová závitová černá bezešvá spojovaná na závit běžná DN 20</t>
  </si>
  <si>
    <t>-1495486670</t>
  </si>
  <si>
    <t>Přípojky plynovodní ke strojům a zařízením z trubek ocelových závitových černých spojovaných na závit, bezešvých, běžných DN 20</t>
  </si>
  <si>
    <t>https://podminky.urs.cz/item/CS_URS_2025_02/723190203</t>
  </si>
  <si>
    <t>723190252</t>
  </si>
  <si>
    <t>Výpustky plynovodní vedení a upevnění DN 20</t>
  </si>
  <si>
    <t>-852102290</t>
  </si>
  <si>
    <t>Přípojky plynovodní ke strojům a zařízením z trubek vyvedení a upevnění plynovodních výpustek na potrubí DN 20</t>
  </si>
  <si>
    <t>https://podminky.urs.cz/item/CS_URS_2025_02/723190252</t>
  </si>
  <si>
    <t>723190901</t>
  </si>
  <si>
    <t>Uzavření,otevření plynovodního potrubí při opravě</t>
  </si>
  <si>
    <t>-2132035308</t>
  </si>
  <si>
    <t>Opravy plynovodního potrubí uzavření nebo otevření potrubí</t>
  </si>
  <si>
    <t>https://podminky.urs.cz/item/CS_URS_2025_02/723190901</t>
  </si>
  <si>
    <t>723190907</t>
  </si>
  <si>
    <t>Odvzdušnění nebo napuštění plynovodního potrubí</t>
  </si>
  <si>
    <t>345988327</t>
  </si>
  <si>
    <t>Opravy plynovodního potrubí odvzdušnění a napuštění potrubí</t>
  </si>
  <si>
    <t>https://podminky.urs.cz/item/CS_URS_2025_02/723190907</t>
  </si>
  <si>
    <t>2+29</t>
  </si>
  <si>
    <t>723190909</t>
  </si>
  <si>
    <t>Zkouška těsnosti potrubí plynovodního</t>
  </si>
  <si>
    <t>1946197352</t>
  </si>
  <si>
    <t>Opravy plynovodního potrubí neúřední zkouška těsnosti dosavadního potrubí</t>
  </si>
  <si>
    <t>https://podminky.urs.cz/item/CS_URS_2025_02/723190909</t>
  </si>
  <si>
    <t>723190915</t>
  </si>
  <si>
    <t>Navaření odbočky na potrubí plynovodní DN 32</t>
  </si>
  <si>
    <t>170587104</t>
  </si>
  <si>
    <t>Opravy plynovodního potrubí navaření odbočky na potrubí DN 32</t>
  </si>
  <si>
    <t>https://podminky.urs.cz/item/CS_URS_2025_02/723190915</t>
  </si>
  <si>
    <t>723231163</t>
  </si>
  <si>
    <t>Kohout kulový přímý G 3/4" PN 42 do 185°C plnoprůtokový vnitřní závit těžká řada</t>
  </si>
  <si>
    <t>1629518384</t>
  </si>
  <si>
    <t>Armatury se dvěma závity kohouty kulové PN 42 do 650°C plnoprůtokové vnitřní závit těžká řada G 3/4"</t>
  </si>
  <si>
    <t>https://podminky.urs.cz/item/CS_URS_2025_02/723231163</t>
  </si>
  <si>
    <t>723231164</t>
  </si>
  <si>
    <t>Kohout kulový přímý G 1" PN 42 do 185°C plnoprůtokový vnitřní závit těžká řada</t>
  </si>
  <si>
    <t>-1310354095</t>
  </si>
  <si>
    <t>Armatury se dvěma závity kohouty kulové PN 42 do 650°C plnoprůtokové vnitřní závit těžká řada G 1"</t>
  </si>
  <si>
    <t>https://podminky.urs.cz/item/CS_URS_2025_02/723231164</t>
  </si>
  <si>
    <t>998723101</t>
  </si>
  <si>
    <t>Přesun hmot tonážní pro vnitřní plynovod v objektech v do 6 m</t>
  </si>
  <si>
    <t>-1611261883</t>
  </si>
  <si>
    <t>Přesun hmot pro vnitřní plynovod stanovený z hmotnosti přesunovaného materiálu vodorovná dopravní vzdálenost do 50 m základní v objektech výšky do 6 m</t>
  </si>
  <si>
    <t>https://podminky.urs.cz/item/CS_URS_2025_02/998723101</t>
  </si>
  <si>
    <t>724</t>
  </si>
  <si>
    <t>Zdravotechnika - strojní vybavení</t>
  </si>
  <si>
    <t>732421201</t>
  </si>
  <si>
    <t>Čerpadlo teplovodní mokroběžné závitové cirkulační DN 15 výtlak do 0,9 m průtok 0,35 m3/h pro TUV</t>
  </si>
  <si>
    <t>1866203507</t>
  </si>
  <si>
    <t>Čerpadla teplovodní mokroběžná závitová cirkulační pro TUV (elektronicky řízená) PN 10, do 80°C DN přípojky/dopravní výška H (m) - čerpací výkon Q (m3/h) DN 15 / do 0,9 m / 0,35 m3/h</t>
  </si>
  <si>
    <t>https://podminky.urs.cz/item/CS_URS_2025_02/732421201</t>
  </si>
  <si>
    <t>725</t>
  </si>
  <si>
    <t>Zdravotechnika - zařizovací předměty</t>
  </si>
  <si>
    <t>725112183</t>
  </si>
  <si>
    <t>Kombi klozet s úspornou armaturou odpad šikmý</t>
  </si>
  <si>
    <t>-1449281763</t>
  </si>
  <si>
    <t>Zařízení záchodů kombi klozety s úspornou armaturou odpad šikmý 76°</t>
  </si>
  <si>
    <t>https://podminky.urs.cz/item/CS_URS_2025_01/725112183</t>
  </si>
  <si>
    <t>725211603</t>
  </si>
  <si>
    <t>Umyvadlo keramické bílé šířky 600 mm bez krytu na sifon připevněné na stěnu šrouby</t>
  </si>
  <si>
    <t>684594900</t>
  </si>
  <si>
    <t>Umyvadla keramická bílá bez výtokových armatur připevněná na stěnu šrouby bez sloupu nebo krytu na sifon, šířka umyvadla 600 mm</t>
  </si>
  <si>
    <t>https://podminky.urs.cz/item/CS_URS_2025_01/725211603</t>
  </si>
  <si>
    <t>725241111</t>
  </si>
  <si>
    <t>Vanička sprchová akrylátová čtvercová 800x800 mm</t>
  </si>
  <si>
    <t>514859316</t>
  </si>
  <si>
    <t>Sprchové vaničky akrylátové čtvercové 800x800 mm</t>
  </si>
  <si>
    <t>https://podminky.urs.cz/item/CS_URS_2025_02/725241111</t>
  </si>
  <si>
    <t>725244522</t>
  </si>
  <si>
    <t>Zástěna sprchová rohová rámová se skleněnou výplní tl. 4 a 5 mm dveře posuvné dvoudílné vstup z rohu na vaničku 800x800 mm</t>
  </si>
  <si>
    <t>979290991</t>
  </si>
  <si>
    <t>Sprchové dveře a zástěny zástěny sprchové rohové čtvercové/obdélníkové rámové se skleněnou výplní tl. 4 a 5 mm dveře posuvné dvoudílné, vstup z rohu, na vaničku 800x800 mm</t>
  </si>
  <si>
    <t>https://podminky.urs.cz/item/CS_URS_2025_02/725244522</t>
  </si>
  <si>
    <t>725311121</t>
  </si>
  <si>
    <t>Dřez jednoduchý nerezový se zápachovou uzávěrkou s odkapávací plochou 560x480 mm a miskou</t>
  </si>
  <si>
    <t>-350694980</t>
  </si>
  <si>
    <t>Dřezy bez výtokových armatur jednoduché se zápachovou uzávěrkou nerezové s odkapávací plochou 560x480 mm a miskou</t>
  </si>
  <si>
    <t>https://podminky.urs.cz/item/CS_URS_2025_01/725311121</t>
  </si>
  <si>
    <t>725813112</t>
  </si>
  <si>
    <t>Ventil rohový pračkový G 3/4"</t>
  </si>
  <si>
    <t>-621053551</t>
  </si>
  <si>
    <t>Ventily rohové bez připojovací trubičky nebo flexi hadičky pračkové G 3/4"</t>
  </si>
  <si>
    <t>https://podminky.urs.cz/item/CS_URS_2025_02/725813112</t>
  </si>
  <si>
    <t>725821312</t>
  </si>
  <si>
    <t>Baterie dřezová nástěnná páková s otáčivým kulatým ústím a délkou ramínka 300 mm</t>
  </si>
  <si>
    <t>945002471</t>
  </si>
  <si>
    <t>Baterie dřezové nástěnné pákové s otáčivým kulatým ústím a délkou ramínka 300 mm</t>
  </si>
  <si>
    <t>https://podminky.urs.cz/item/CS_URS_2025_01/725821312</t>
  </si>
  <si>
    <t>725822613</t>
  </si>
  <si>
    <t>Baterie umyvadlová stojánková páková s výpustí</t>
  </si>
  <si>
    <t>-1300042124</t>
  </si>
  <si>
    <t>Baterie umyvadlové stojánkové pákové s výpustí</t>
  </si>
  <si>
    <t>https://podminky.urs.cz/item/CS_URS_2025_01/725822613</t>
  </si>
  <si>
    <t>725849411</t>
  </si>
  <si>
    <t>Montáž baterie sprchové nástěnná s nastavitelnou výškou sprchy</t>
  </si>
  <si>
    <t>CS ÚRS 2023 02</t>
  </si>
  <si>
    <t>-1411457052</t>
  </si>
  <si>
    <t>Baterie sprchové montáž nástěnných baterií s nastavitelnou výškou sprchy</t>
  </si>
  <si>
    <t>https://podminky.urs.cz/item/CS_URS_2023_02/725849411</t>
  </si>
  <si>
    <t>55145588</t>
  </si>
  <si>
    <t>baterie sprchová bez příslušenství</t>
  </si>
  <si>
    <t>-2001085394</t>
  </si>
  <si>
    <t>55145003</t>
  </si>
  <si>
    <t>souprava sprchová komplet</t>
  </si>
  <si>
    <t>442505809</t>
  </si>
  <si>
    <t>998725101</t>
  </si>
  <si>
    <t>Přesun hmot tonážní pro zařizovací předměty v objektech v do 6 m</t>
  </si>
  <si>
    <t>-837211941</t>
  </si>
  <si>
    <t>Přesun hmot pro zařizovací předměty stanovený z hmotnosti přesunovaného materiálu vodorovná dopravní vzdálenost do 50 m základní v objektech výšky do 6 m</t>
  </si>
  <si>
    <t>https://podminky.urs.cz/item/CS_URS_2025_01/998725101</t>
  </si>
  <si>
    <t>726</t>
  </si>
  <si>
    <t>Zdravotechnika - předstěnové instalace</t>
  </si>
  <si>
    <t>726111031</t>
  </si>
  <si>
    <t>Instalační předstěna pro klozet s ovládáním zepředu v 1080 mm závěsný do masivní zděné kce</t>
  </si>
  <si>
    <t>1843493124</t>
  </si>
  <si>
    <t>Předstěnové instalační systémy pro zazdění do masivních zděných konstrukcí pro závěsné klozety ovládání zepředu, stavební výška 1080 mm</t>
  </si>
  <si>
    <t>https://podminky.urs.cz/item/CS_URS_2025_02/726111031</t>
  </si>
  <si>
    <t>998726111</t>
  </si>
  <si>
    <t>Přesun hmot tonážní pro instalační prefabrikáty v objektech v do 6 m</t>
  </si>
  <si>
    <t>1979909123</t>
  </si>
  <si>
    <t>Přesun hmot pro instalační prefabrikáty stanovený z hmotnosti přesunovaného materiálu vodorovná dopravní vzdálenost do 50 m základní v objektech výšky do 6 m</t>
  </si>
  <si>
    <t>https://podminky.urs.cz/item/CS_URS_2025_02/998726111</t>
  </si>
  <si>
    <t>783614651</t>
  </si>
  <si>
    <t>Základní antikorozní jednonásobný syntetický potrubí DN do 50 mm</t>
  </si>
  <si>
    <t>1516592959</t>
  </si>
  <si>
    <t>Základní antikorozní nátěr armatur a kovových potrubí jednonásobný potrubí do DN 50 mm syntetický standardní</t>
  </si>
  <si>
    <t>https://podminky.urs.cz/item/CS_URS_2025_01/783614651</t>
  </si>
  <si>
    <t>783617611</t>
  </si>
  <si>
    <t>Krycí dvojnásobný syntetický nátěr potrubí DN do 50 mm</t>
  </si>
  <si>
    <t>1265436673</t>
  </si>
  <si>
    <t>Krycí nátěr (email) armatur a kovových potrubí potrubí do DN 50 mm dvojnásobný syntetický standardní</t>
  </si>
  <si>
    <t>https://podminky.urs.cz/item/CS_URS_2025_01/783617611</t>
  </si>
  <si>
    <t>Práce a dodávky M</t>
  </si>
  <si>
    <t>58-M</t>
  </si>
  <si>
    <t>Revize vyhrazených technických zařízení</t>
  </si>
  <si>
    <t>580506001</t>
  </si>
  <si>
    <t>Kontrola souladu provedené instalace domovního plynovodu dl do 20 m s projektovou dokumentací</t>
  </si>
  <si>
    <t>úsek</t>
  </si>
  <si>
    <t>-1924599513</t>
  </si>
  <si>
    <t>Domovní plynovody kontrola souladu provedené instalace s projektovou dokumentací plynovodu délky do 20 m</t>
  </si>
  <si>
    <t>https://podminky.urs.cz/item/CS_URS_2023_02/580506001</t>
  </si>
  <si>
    <t>580506027</t>
  </si>
  <si>
    <t>Opakovaná tlaková zkouška před natlakováním domovních plynovodů DN do 50 dl do 20 m</t>
  </si>
  <si>
    <t>-1366941664</t>
  </si>
  <si>
    <t>Domovní plynovody opakovaná tlaková zkouška kontrola před natlakováním plynovodu DN do 50, délky do 20 m</t>
  </si>
  <si>
    <t>https://podminky.urs.cz/item/CS_URS_2023_02/580506027</t>
  </si>
  <si>
    <t>580506042</t>
  </si>
  <si>
    <t>Vypracování protokolu o tlakové zkoušce domovního plynovodu</t>
  </si>
  <si>
    <t>2109035175</t>
  </si>
  <si>
    <t>Domovní plynovody vypracování protokolu o tlakové zkoušce</t>
  </si>
  <si>
    <t>https://podminky.urs.cz/item/CS_URS_2023_02/580506042</t>
  </si>
  <si>
    <t>580506117</t>
  </si>
  <si>
    <t>Kontrola napojení přípojky na hlavní uzávěr nízkotlakých plynovodů</t>
  </si>
  <si>
    <t>189678665</t>
  </si>
  <si>
    <t>Nízkotlaké plynovody napojení přípojky na hlavní uzávěr</t>
  </si>
  <si>
    <t>https://podminky.urs.cz/item/CS_URS_2023_02/580506117</t>
  </si>
  <si>
    <t>HZS2491</t>
  </si>
  <si>
    <t>Hodinová zúčtovací sazba dělník zednických výpomocí</t>
  </si>
  <si>
    <t>CS ÚRS 2022 01</t>
  </si>
  <si>
    <t>1157326553</t>
  </si>
  <si>
    <t xml:space="preserve">Hodinové zúčtovací sazby profesí PSV  zednické výpomoci a pomocné práce PSV dělník zednických výpomocí</t>
  </si>
  <si>
    <t>https://podminky.urs.cz/item/CS_URS_2022_01/HZS2491</t>
  </si>
  <si>
    <t>HZS4212</t>
  </si>
  <si>
    <t>Hodinová zúčtovací sazba revizní technik specialista</t>
  </si>
  <si>
    <t>-1274252084</t>
  </si>
  <si>
    <t>Hodinové zúčtovací sazby ostatních profesí revizní a kontrolní činnost revizní technik specialista</t>
  </si>
  <si>
    <t>https://podminky.urs.cz/item/CS_URS_2025_01/HZS4212</t>
  </si>
  <si>
    <t>HZS4232</t>
  </si>
  <si>
    <t>Hodinová zúčtovací sazba technik odborný - komeník</t>
  </si>
  <si>
    <t>-950623960</t>
  </si>
  <si>
    <t>Hodinové zúčtovací sazby ostatních profesí revizní a kontrolní činnost technik odborný</t>
  </si>
  <si>
    <t>https://podminky.urs.cz/item/CS_URS_2025_01/HZS4232</t>
  </si>
  <si>
    <t>04 - vytápění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</si>
  <si>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</si>
  <si>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</si>
  <si>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</si>
  <si>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</si>
  <si>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</si>
  <si>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713463121</t>
  </si>
  <si>
    <t>Montáž izolace tepelné potrubí potrubními pouzdry bez úpravy uchycenými sponami 1x</t>
  </si>
  <si>
    <t>1100799738</t>
  </si>
  <si>
    <t>Montáž izolace tepelné potrubí a ohybů tvarovkami nebo deskami potrubními pouzdry bez povrchové úpravy (izolační materiál ve specifikaci) uchycenými sponami potrubí jednovrstvá</t>
  </si>
  <si>
    <t>https://podminky.urs.cz/item/CS_URS_2025_02/713463121</t>
  </si>
  <si>
    <t>100+16+6</t>
  </si>
  <si>
    <t>28377096</t>
  </si>
  <si>
    <t>pouzdro izolační potrubní z pěnového polyetylenu 15/20mm</t>
  </si>
  <si>
    <t>-1791373722</t>
  </si>
  <si>
    <t>98,0392156862745*1,02 'Přepočtené koeficientem množství</t>
  </si>
  <si>
    <t>28377106</t>
  </si>
  <si>
    <t>pouzdro izolační potrubní z pěnového polyetylenu 18/20mm</t>
  </si>
  <si>
    <t>1903131812</t>
  </si>
  <si>
    <t>28377046</t>
  </si>
  <si>
    <t>pouzdro izolační potrubní z pěnového polyetylenu 22/25mm</t>
  </si>
  <si>
    <t>-706880870</t>
  </si>
  <si>
    <t>731</t>
  </si>
  <si>
    <t>Ústřední vytápění - kotelny</t>
  </si>
  <si>
    <t>731000001</t>
  </si>
  <si>
    <t>Topná zkouška</t>
  </si>
  <si>
    <t>-1772620042</t>
  </si>
  <si>
    <t>731000002</t>
  </si>
  <si>
    <t>Zprovoznění plynového kondenzačního kotle, regulace topného systému a převzetí záruky</t>
  </si>
  <si>
    <t>soub</t>
  </si>
  <si>
    <t>-1174842501</t>
  </si>
  <si>
    <t>zprovoznění plynového kndenzačního kotle, regulace topného systému a převzetí záruky</t>
  </si>
  <si>
    <t>731244131</t>
  </si>
  <si>
    <t>Kotel ocelový závěsný na plyn kondenzační o výkonu 2,65-24,9 kW pro vytápění s možností připojení zásobníku TV</t>
  </si>
  <si>
    <t>550727897</t>
  </si>
  <si>
    <t>Kotle ocelové teplovodní plynové závěsné kondenzační pro vytápění s možností připojení zásobníku TV 2,65-24,9 kW</t>
  </si>
  <si>
    <t>https://podminky.urs.cz/item/CS_URS_2025_02/731244131</t>
  </si>
  <si>
    <t>731810332</t>
  </si>
  <si>
    <t>Nucený odtah spalin soustředným potrubím pro kondenzační kotel svislý 80/125 mm přes šikmou střechu</t>
  </si>
  <si>
    <t>1900829514</t>
  </si>
  <si>
    <t>Nucené odtahy spalin od kondenzačních kotlů soustředným potrubím vedeným svisle šikmou střechou, průměru 80/125 mm</t>
  </si>
  <si>
    <t>https://podminky.urs.cz/item/CS_URS_2025_01/731810332</t>
  </si>
  <si>
    <t>731810342</t>
  </si>
  <si>
    <t>Prodloužení soustředného potrubí pro kondenzační kotel průměru 80/125 mm</t>
  </si>
  <si>
    <t>-201168070</t>
  </si>
  <si>
    <t>Nucené odtahy spalin od kondenzačních kotlů prodloužení soustředného potrubí, průměru 80/125 mm</t>
  </si>
  <si>
    <t>https://podminky.urs.cz/item/CS_URS_2025_01/731810342</t>
  </si>
  <si>
    <t>RV 001</t>
  </si>
  <si>
    <t>Prostorový termostat QAA74.611</t>
  </si>
  <si>
    <t>728579802</t>
  </si>
  <si>
    <t>Vitroni 300-K Kaskáda</t>
  </si>
  <si>
    <t>RV 002</t>
  </si>
  <si>
    <t>Venkovní čidloB9 QAC34</t>
  </si>
  <si>
    <t>576215704</t>
  </si>
  <si>
    <t>Spalinová kaskáda pro řadovou sestavu</t>
  </si>
  <si>
    <t>RV 003</t>
  </si>
  <si>
    <t>Měřící a regulační modul vč. měřiče tepla LogoFloor Typ 2</t>
  </si>
  <si>
    <t>1256045478</t>
  </si>
  <si>
    <t>Kaskádový modul</t>
  </si>
  <si>
    <t>998731101</t>
  </si>
  <si>
    <t>Přesun hmot tonážní pro kotelny v objektech v do 6 m</t>
  </si>
  <si>
    <t>-1251691975</t>
  </si>
  <si>
    <t>Přesun hmot pro kotelny stanovený z hmotnosti přesunovaného materiálu vodorovná dopravní vzdálenost do 50 m základní v objektech výšky do 6 m</t>
  </si>
  <si>
    <t>https://podminky.urs.cz/item/CS_URS_2025_02/998731101</t>
  </si>
  <si>
    <t>R001</t>
  </si>
  <si>
    <t>RaM</t>
  </si>
  <si>
    <t>1042124991</t>
  </si>
  <si>
    <t>732</t>
  </si>
  <si>
    <t>Ústřední vytápění - strojovny</t>
  </si>
  <si>
    <t>732211114</t>
  </si>
  <si>
    <t>Ohřívač stacionární zásobníkový s jedním výměníkem PN 0,6/1,0 o objemu 200 l v.pl. 1,45 m2</t>
  </si>
  <si>
    <t>48727906</t>
  </si>
  <si>
    <t>Nepřímotopné zásobníkové ohřívače TUV stacionární s jedním teplosměnným výměníkem PN 0,6 MPa/1,0 MPa, t = 80°C/110°C objem zásobníku / v.pl. m2 výměníku 200 l / 1,45 m2</t>
  </si>
  <si>
    <t>https://podminky.urs.cz/item/CS_URS_2025_02/732211114</t>
  </si>
  <si>
    <t>732219103</t>
  </si>
  <si>
    <t>Montáž ohříváků vody zásobníkových ležatých kombinovaných do 200 litrů</t>
  </si>
  <si>
    <t>866883791</t>
  </si>
  <si>
    <t>Montáž ohříváků vody zásobníkových ležatých kombinovaných do 200 l</t>
  </si>
  <si>
    <t>https://podminky.urs.cz/item/CS_URS_2025_02/732219103</t>
  </si>
  <si>
    <t>732330103</t>
  </si>
  <si>
    <t>Nádoba tlaková expanzní pro solární, topnou a chladící soustavu s membránou závitové připojení PN 8 o objemu 18 l</t>
  </si>
  <si>
    <t>-686051591</t>
  </si>
  <si>
    <t>Nádoby expanzní tlakové pro solární, topné a chladicí soustavy s membránou bez pojistného ventilu se závitovým připojením PN 8 o objemu 18 l</t>
  </si>
  <si>
    <t>https://podminky.urs.cz/item/CS_URS_2025_02/732330103</t>
  </si>
  <si>
    <t>998732101</t>
  </si>
  <si>
    <t>Přesun hmot tonážní pro strojovny v objektech v do 6 m</t>
  </si>
  <si>
    <t>1409856861</t>
  </si>
  <si>
    <t>Přesun hmot pro strojovny stanovený z hmotnosti přesunovaného materiálu vodorovná dopravní vzdálenost do 50 m základní v objektech výšky do 6 m</t>
  </si>
  <si>
    <t>https://podminky.urs.cz/item/CS_URS_2025_02/998732101</t>
  </si>
  <si>
    <t>733</t>
  </si>
  <si>
    <t>Ústřední vytápění - rozvodné potrubí</t>
  </si>
  <si>
    <t>733222102</t>
  </si>
  <si>
    <t>Potrubí měděné polotvrdé spojované měkkým pájením D 15x1 mm</t>
  </si>
  <si>
    <t>1362773439</t>
  </si>
  <si>
    <t>Potrubí z trubek měděných polotvrdých spojovaných měkkým pájením Ø 15/1</t>
  </si>
  <si>
    <t>https://podminky.urs.cz/item/CS_URS_2025_02/733222102</t>
  </si>
  <si>
    <t>733222103</t>
  </si>
  <si>
    <t>Potrubí měděné polotvrdé spojované měkkým pájením D 18x1 mm</t>
  </si>
  <si>
    <t>1525014630</t>
  </si>
  <si>
    <t>Potrubí z trubek měděných polotvrdých spojovaných měkkým pájením Ø 18/1</t>
  </si>
  <si>
    <t>https://podminky.urs.cz/item/CS_URS_2025_02/733222103</t>
  </si>
  <si>
    <t>733222104</t>
  </si>
  <si>
    <t>Potrubí měděné polotvrdé spojované měkkým pájením D 22x1 mm</t>
  </si>
  <si>
    <t>-540649826</t>
  </si>
  <si>
    <t>Potrubí z trubek měděných polotvrdých spojovaných měkkým pájením Ø 22/1</t>
  </si>
  <si>
    <t>https://podminky.urs.cz/item/CS_URS_2025_02/733222104</t>
  </si>
  <si>
    <t>733224222</t>
  </si>
  <si>
    <t>Příplatek k potrubí měděnému za zhotovení přípojky z trubek měděných D 15x1 mm</t>
  </si>
  <si>
    <t>-515848286</t>
  </si>
  <si>
    <t>Potrubí z trubek měděných Příplatek k cenám za zhotovení přípojky z trubek měděných Ø 15/1</t>
  </si>
  <si>
    <t>https://podminky.urs.cz/item/CS_URS_2025_02/733224222</t>
  </si>
  <si>
    <t>2+2+2+2+2</t>
  </si>
  <si>
    <t>733224224</t>
  </si>
  <si>
    <t>Příplatek k potrubí měděnému za zhotovení přípojky z trubek měděných D 22x1 mm</t>
  </si>
  <si>
    <t>-855486238</t>
  </si>
  <si>
    <t>Potrubí z trubek měděných Příplatek k cenám za zhotovení přípojky z trubek měděných Ø 22/1</t>
  </si>
  <si>
    <t>https://podminky.urs.cz/item/CS_URS_2025_02/733224224</t>
  </si>
  <si>
    <t>2+2+2</t>
  </si>
  <si>
    <t>733291101</t>
  </si>
  <si>
    <t>Zkouška těsnosti potrubí měděné D do 35x1,5</t>
  </si>
  <si>
    <t>-667814618</t>
  </si>
  <si>
    <t>Zkoušky těsnosti potrubí z trubek měděných Ø do 35/1,5</t>
  </si>
  <si>
    <t>https://podminky.urs.cz/item/CS_URS_2025_02/733291101</t>
  </si>
  <si>
    <t>998733101</t>
  </si>
  <si>
    <t>Přesun hmot tonážní pro rozvody potrubí v objektech v do 6 m</t>
  </si>
  <si>
    <t>-600053963</t>
  </si>
  <si>
    <t>Přesun hmot pro rozvody potrubí stanovený z hmotnosti přesunovaného materiálu vodorovná dopravní vzdálenost do 50 m základní v objektech výšky do 6 m</t>
  </si>
  <si>
    <t>https://podminky.urs.cz/item/CS_URS_2025_02/998733101</t>
  </si>
  <si>
    <t>734</t>
  </si>
  <si>
    <t>Ústřední vytápění - armatury</t>
  </si>
  <si>
    <t>734209113</t>
  </si>
  <si>
    <t>Montáž armatury závitové s dvěma závity G 1/2</t>
  </si>
  <si>
    <t>-816314641</t>
  </si>
  <si>
    <t>Montáž závitových armatur se 2 závity G 1/2 (DN 15)</t>
  </si>
  <si>
    <t>https://podminky.urs.cz/item/CS_URS_2025_02/734209113</t>
  </si>
  <si>
    <t>KRD.ZD041</t>
  </si>
  <si>
    <t>Armatura připojovací HM</t>
  </si>
  <si>
    <t>1201725672</t>
  </si>
  <si>
    <t>734261406</t>
  </si>
  <si>
    <t>Armatura připojovací přímá G 1/2x18 PN 10 do 110°C radiátorů typu VK</t>
  </si>
  <si>
    <t>-325169456</t>
  </si>
  <si>
    <t>Šroubení připojovací armatury radiátorů VK PN 10 do 110°C, regulační uzavíratelné přímé G 1/2 x 18</t>
  </si>
  <si>
    <t>https://podminky.urs.cz/item/CS_URS_2025_02/734261406</t>
  </si>
  <si>
    <t>734291123</t>
  </si>
  <si>
    <t>Kohout plnící a vypouštěcí G 1/2 PN 10 do 90°C závitový</t>
  </si>
  <si>
    <t>1859206813</t>
  </si>
  <si>
    <t>Ostatní armatury kohouty plnicí a vypouštěcí PN 10 do 90°C G 1/2</t>
  </si>
  <si>
    <t>https://podminky.urs.cz/item/CS_URS_2025_02/734291123</t>
  </si>
  <si>
    <t>734291254</t>
  </si>
  <si>
    <t>Filtr závitový pro topné a chladicí systémy přímý G 3/4 PN 16 do 160°C s vnitřními závity</t>
  </si>
  <si>
    <t>-130287968</t>
  </si>
  <si>
    <t>Ostatní armatury filtry závitové pro topné a chladicí systémy PN 16 do 160°C přímé s vnitřními závity G 3/4</t>
  </si>
  <si>
    <t>https://podminky.urs.cz/item/CS_URS_2025_02/734291254</t>
  </si>
  <si>
    <t>734292714</t>
  </si>
  <si>
    <t>Kohout kulový přímý G 3/4 PN 42 do 185°C vnitřní závit</t>
  </si>
  <si>
    <t>984881257</t>
  </si>
  <si>
    <t>Ostatní armatury kulové kohouty PN 42 do 185°C přímé vnitřní závit G 3/4</t>
  </si>
  <si>
    <t>https://podminky.urs.cz/item/CS_URS_2025_02/734292714</t>
  </si>
  <si>
    <t>998734101</t>
  </si>
  <si>
    <t>Přesun hmot tonážní pro armatury v objektech v do 6 m</t>
  </si>
  <si>
    <t>1081743900</t>
  </si>
  <si>
    <t>Přesun hmot pro armatury stanovený z hmotnosti přesunovaného materiálu vodorovná dopravní vzdálenost do 50 m základní v objektech výšky do 6 m</t>
  </si>
  <si>
    <t>https://podminky.urs.cz/item/CS_URS_2025_02/998734101</t>
  </si>
  <si>
    <t>735</t>
  </si>
  <si>
    <t>Ústřední vytápění - otopná tělesa</t>
  </si>
  <si>
    <t>735152273.KRD</t>
  </si>
  <si>
    <t>Otopné těleso panelové VK jednodeskové 1 přídavná přestupní plocha KORADO Radik VK typ 11 výška/délka 600/600 mm výkon 601 W</t>
  </si>
  <si>
    <t>1615237513</t>
  </si>
  <si>
    <t>735152476.KRD</t>
  </si>
  <si>
    <t>Otopné těleso panelové VK dvoudeskové 1 přídavná přestupní plocha KORADO Radik VK typ 21 výška/délka 600/900 mm výkon 1159 W</t>
  </si>
  <si>
    <t>-369069794</t>
  </si>
  <si>
    <t>735152481.KRD</t>
  </si>
  <si>
    <t>Otopné těleso panelové VK dvoudeskové 1 přídavná přestupní plocha KORADO Radik VK typ 21 výška/délka 600/1600 mm výkon 2061 W</t>
  </si>
  <si>
    <t>1457201108</t>
  </si>
  <si>
    <t>735160114.KRD.001</t>
  </si>
  <si>
    <t>Otopné těleso trubkové teplovodní Koralux Linear classic-M výška/délka 900/750 mm</t>
  </si>
  <si>
    <t>-1694201609</t>
  </si>
  <si>
    <t>735164511</t>
  </si>
  <si>
    <t>Montáž otopného tělesa trubkového na stěnu výšky tělesa do 1500 mm</t>
  </si>
  <si>
    <t>969705598</t>
  </si>
  <si>
    <t>Otopná tělesa trubková montáž těles na stěnu výšky tělesa do 1500 mm</t>
  </si>
  <si>
    <t>https://podminky.urs.cz/item/CS_URS_2025_02/735164511</t>
  </si>
  <si>
    <t>KRD.KRM09007500</t>
  </si>
  <si>
    <t xml:space="preserve">KORALUX RONDO MAX  - M - 0900/0750</t>
  </si>
  <si>
    <t>141763046</t>
  </si>
  <si>
    <t>KORALUX RONDO CLASSIC-E 0900/0750</t>
  </si>
  <si>
    <t>48485001.1</t>
  </si>
  <si>
    <t xml:space="preserve">Topná el. tyč 400W </t>
  </si>
  <si>
    <t>-302575119</t>
  </si>
  <si>
    <t>T-kus pro připojení topné tyče</t>
  </si>
  <si>
    <t>998735101</t>
  </si>
  <si>
    <t>Přesun hmot tonážní pro otopná tělesa v objektech v do 6 m</t>
  </si>
  <si>
    <t>313249748</t>
  </si>
  <si>
    <t>Přesun hmot pro otopná tělesa stanovený z hmotnosti přesunovaného materiálu vodorovná dopravní vzdálenost do 50 m základní v objektech výšky do 6 m</t>
  </si>
  <si>
    <t>https://podminky.urs.cz/item/CS_URS_2025_02/998735101</t>
  </si>
  <si>
    <t>05 - vzduchotechnika</t>
  </si>
  <si>
    <t xml:space="preserve">    751 - Vzduchotechnika</t>
  </si>
  <si>
    <t>751</t>
  </si>
  <si>
    <t>Vzduchotechnika</t>
  </si>
  <si>
    <t>751 - x 1</t>
  </si>
  <si>
    <t>Venkovní nástěnná jednotka: RAS-2M18G3AVG-E chlad:5,2 kW top:5,6 kW</t>
  </si>
  <si>
    <t>Kč</t>
  </si>
  <si>
    <t>2076031340</t>
  </si>
  <si>
    <t>751 - x 2</t>
  </si>
  <si>
    <t>Vnitřní nástěnné jednotky: SHORAI EDGE White RAS-B10G3KVSG-E chlad: 2,5 kW top: 3,2 kW</t>
  </si>
  <si>
    <t>-746476073</t>
  </si>
  <si>
    <t>751 - x 3</t>
  </si>
  <si>
    <t>Vnitřní nástěnné jednotky: SHORAI EDGE White RAS-B13 G3KVSG-E chlad:3,5 kW top:4,2 kW</t>
  </si>
  <si>
    <t>2140107694</t>
  </si>
  <si>
    <t>751 - x 4</t>
  </si>
  <si>
    <t>Dvojité izolované Cu potrubí</t>
  </si>
  <si>
    <t>-1279544175</t>
  </si>
  <si>
    <t>751 - x 5</t>
  </si>
  <si>
    <t>Vnitřní propojovací el.kabel</t>
  </si>
  <si>
    <t>-135471159</t>
  </si>
  <si>
    <t>751 - x 6</t>
  </si>
  <si>
    <t>Odvod kondenzu</t>
  </si>
  <si>
    <t>-1175814741</t>
  </si>
  <si>
    <t>751 - x 7</t>
  </si>
  <si>
    <t>Čerpadlo kondenzátu Nini Blue</t>
  </si>
  <si>
    <t>239389225</t>
  </si>
  <si>
    <t>751 - x 8</t>
  </si>
  <si>
    <t>Venkovní nástěnná konzole + chem. Kotva</t>
  </si>
  <si>
    <t>-2014661037</t>
  </si>
  <si>
    <t>751 - x 9</t>
  </si>
  <si>
    <t>spojovací materiál</t>
  </si>
  <si>
    <t>842514124</t>
  </si>
  <si>
    <t>751 - x 10</t>
  </si>
  <si>
    <t>montážní práce</t>
  </si>
  <si>
    <t>-1836464440</t>
  </si>
  <si>
    <t>751 - x 11</t>
  </si>
  <si>
    <t>doprava</t>
  </si>
  <si>
    <t>-2113215599</t>
  </si>
  <si>
    <t>751 - x 12</t>
  </si>
  <si>
    <t>Kuchyňský odsavač par - digestoř - specifikace dle PD</t>
  </si>
  <si>
    <t>625848377</t>
  </si>
  <si>
    <t>751 - x 13</t>
  </si>
  <si>
    <t>Radiální ventilátor se zpětnou klapkou</t>
  </si>
  <si>
    <t>-1371454643</t>
  </si>
  <si>
    <t>751 - x 14</t>
  </si>
  <si>
    <t>Výfuková hlavice pro kruhové potrubí pr 150 mm</t>
  </si>
  <si>
    <t>-346529463</t>
  </si>
  <si>
    <t>751 - x 15</t>
  </si>
  <si>
    <t>Výfuková hlavice pro kruhové potrubí pr 200 mm</t>
  </si>
  <si>
    <t>873245689</t>
  </si>
  <si>
    <t>751 - x 16</t>
  </si>
  <si>
    <t>dveřní mřížka oboustranná</t>
  </si>
  <si>
    <t>-761552769</t>
  </si>
  <si>
    <t>751 - x 17</t>
  </si>
  <si>
    <t>Potrubí spiro vč tvarovek pr 120 mm</t>
  </si>
  <si>
    <t>km</t>
  </si>
  <si>
    <t>-555239839</t>
  </si>
  <si>
    <t>751 - x 18</t>
  </si>
  <si>
    <t>Potrubí spiro pr 100 mm - 10 % tvarovek</t>
  </si>
  <si>
    <t>789067114</t>
  </si>
  <si>
    <t>751 - x 19</t>
  </si>
  <si>
    <t xml:space="preserve">potrubí spiro pr 80 </t>
  </si>
  <si>
    <t>517941706</t>
  </si>
  <si>
    <t>751 - x 20</t>
  </si>
  <si>
    <t xml:space="preserve">Ohebná VZT hadice  pr 125 mm</t>
  </si>
  <si>
    <t>904477533</t>
  </si>
  <si>
    <t>751 - x 21</t>
  </si>
  <si>
    <t>Ohebná VZT hadice pr 80 mm</t>
  </si>
  <si>
    <t>921074624</t>
  </si>
  <si>
    <t>751 - x 22</t>
  </si>
  <si>
    <t>montážní práce pro větrání hygienického a bytového zázemí</t>
  </si>
  <si>
    <t>1301049482</t>
  </si>
  <si>
    <t>99 - vedlejší a ostatní náklady stavby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</si>
  <si>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</si>
  <si>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</si>
  <si>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</si>
  <si>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</si>
  <si>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</si>
  <si>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</si>
  <si>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VRN</t>
  </si>
  <si>
    <t>Vedlejší rozpočtové náklady</t>
  </si>
  <si>
    <t>3.109</t>
  </si>
  <si>
    <t>Dopravní opatření</t>
  </si>
  <si>
    <t>1644603086</t>
  </si>
  <si>
    <t>3.111</t>
  </si>
  <si>
    <t>Označení stavby</t>
  </si>
  <si>
    <t>-1321559461</t>
  </si>
  <si>
    <t>3.112</t>
  </si>
  <si>
    <t>Fotodokumentace stavby a všech objektů</t>
  </si>
  <si>
    <t>2048192166</t>
  </si>
  <si>
    <t>VRN1</t>
  </si>
  <si>
    <t>Průzkumné, geodetické a projektové práce</t>
  </si>
  <si>
    <t>013254000</t>
  </si>
  <si>
    <t>Dokumentace skutečného provedení stavby</t>
  </si>
  <si>
    <t>-442707018</t>
  </si>
  <si>
    <t>013294000.1</t>
  </si>
  <si>
    <t>vzorkování</t>
  </si>
  <si>
    <t>-2072258230</t>
  </si>
  <si>
    <t>VRN3</t>
  </si>
  <si>
    <t>Zařízení staveniště</t>
  </si>
  <si>
    <t>030001000</t>
  </si>
  <si>
    <t>proc</t>
  </si>
  <si>
    <t>-92652593</t>
  </si>
  <si>
    <t>VRN4</t>
  </si>
  <si>
    <t>Inženýrská činnost</t>
  </si>
  <si>
    <t>049103000</t>
  </si>
  <si>
    <t xml:space="preserve">Náklady vzniklé v souvislosti s realizací stavby </t>
  </si>
  <si>
    <t>-568495016</t>
  </si>
  <si>
    <t>Náklady vzniklé v souvislosti s realizací stavby</t>
  </si>
  <si>
    <t>VRN7</t>
  </si>
  <si>
    <t>Provozní vlivy</t>
  </si>
  <si>
    <t>070001000</t>
  </si>
  <si>
    <t>CS ÚRS 2024 02</t>
  </si>
  <si>
    <t>1024</t>
  </si>
  <si>
    <t>-820964412</t>
  </si>
  <si>
    <t>https://podminky.urs.cz/item/CS_URS_2024_02/070001000</t>
  </si>
  <si>
    <t>070001000.3</t>
  </si>
  <si>
    <t>Dílenská projektová dokumentace - atypické výplně otvorů</t>
  </si>
  <si>
    <t>-396258666</t>
  </si>
  <si>
    <t xml:space="preserve">dílenská projektová dokumentace </t>
  </si>
  <si>
    <t>VRN9</t>
  </si>
  <si>
    <t>Ostatní náklady</t>
  </si>
  <si>
    <t>094104000</t>
  </si>
  <si>
    <t>Náklady na opatření BOZP</t>
  </si>
  <si>
    <t>CS ÚRS 2024 01</t>
  </si>
  <si>
    <t>1338632334</t>
  </si>
  <si>
    <t>https://podminky.urs.cz/item/CS_URS_2024_01/094104000</t>
  </si>
  <si>
    <t>0,5*2 'Přepočtené koeficientem množství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</si>
</sst>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0" fontId="8" fillId="0" borderId="15" xfId="0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0" fontId="23" fillId="0" borderId="15" xfId="0" applyFont="1" applyBorder="1" applyAlignment="1" applyProtection="1">
      <alignment horizontal="left"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2212131" TargetMode="External" /><Relationship Id="rId2" Type="http://schemas.openxmlformats.org/officeDocument/2006/relationships/hyperlink" Target="https://podminky.urs.cz/item/CS_URS_2025_02/139711111" TargetMode="External" /><Relationship Id="rId3" Type="http://schemas.openxmlformats.org/officeDocument/2006/relationships/hyperlink" Target="https://podminky.urs.cz/item/CS_URS_2025_02/162211311" TargetMode="External" /><Relationship Id="rId4" Type="http://schemas.openxmlformats.org/officeDocument/2006/relationships/hyperlink" Target="https://podminky.urs.cz/item/CS_URS_2025_02/162211319" TargetMode="External" /><Relationship Id="rId5" Type="http://schemas.openxmlformats.org/officeDocument/2006/relationships/hyperlink" Target="https://podminky.urs.cz/item/CS_URS_2025_02/162751117" TargetMode="External" /><Relationship Id="rId6" Type="http://schemas.openxmlformats.org/officeDocument/2006/relationships/hyperlink" Target="https://podminky.urs.cz/item/CS_URS_2025_02/162751119" TargetMode="External" /><Relationship Id="rId7" Type="http://schemas.openxmlformats.org/officeDocument/2006/relationships/hyperlink" Target="https://podminky.urs.cz/item/CS_URS_2025_02/167151101" TargetMode="External" /><Relationship Id="rId8" Type="http://schemas.openxmlformats.org/officeDocument/2006/relationships/hyperlink" Target="https://podminky.urs.cz/item/CS_URS_2025_02/171201221" TargetMode="External" /><Relationship Id="rId9" Type="http://schemas.openxmlformats.org/officeDocument/2006/relationships/hyperlink" Target="https://podminky.urs.cz/item/CS_URS_2025_02/171201231" TargetMode="External" /><Relationship Id="rId10" Type="http://schemas.openxmlformats.org/officeDocument/2006/relationships/hyperlink" Target="https://podminky.urs.cz/item/CS_URS_2025_02/171251201" TargetMode="External" /><Relationship Id="rId11" Type="http://schemas.openxmlformats.org/officeDocument/2006/relationships/hyperlink" Target="https://podminky.urs.cz/item/CS_URS_2025_02/181951112" TargetMode="External" /><Relationship Id="rId12" Type="http://schemas.openxmlformats.org/officeDocument/2006/relationships/hyperlink" Target="https://podminky.urs.cz/item/CS_URS_2025_02/274313611" TargetMode="External" /><Relationship Id="rId13" Type="http://schemas.openxmlformats.org/officeDocument/2006/relationships/hyperlink" Target="https://podminky.urs.cz/item/CS_URS_2025_02/311237110" TargetMode="External" /><Relationship Id="rId14" Type="http://schemas.openxmlformats.org/officeDocument/2006/relationships/hyperlink" Target="https://podminky.urs.cz/item/CS_URS_2025_02/311238935" TargetMode="External" /><Relationship Id="rId15" Type="http://schemas.openxmlformats.org/officeDocument/2006/relationships/hyperlink" Target="https://podminky.urs.cz/item/CS_URS_2025_02/317168022" TargetMode="External" /><Relationship Id="rId16" Type="http://schemas.openxmlformats.org/officeDocument/2006/relationships/hyperlink" Target="https://podminky.urs.cz/item/CS_URS_2025_02/317168054" TargetMode="External" /><Relationship Id="rId17" Type="http://schemas.openxmlformats.org/officeDocument/2006/relationships/hyperlink" Target="https://podminky.urs.cz/item/CS_URS_2025_02/317941123" TargetMode="External" /><Relationship Id="rId18" Type="http://schemas.openxmlformats.org/officeDocument/2006/relationships/hyperlink" Target="https://podminky.urs.cz/item/CS_URS_2025_02/317998115" TargetMode="External" /><Relationship Id="rId19" Type="http://schemas.openxmlformats.org/officeDocument/2006/relationships/hyperlink" Target="https://podminky.urs.cz/item/CS_URS_2025_02/342244221" TargetMode="External" /><Relationship Id="rId20" Type="http://schemas.openxmlformats.org/officeDocument/2006/relationships/hyperlink" Target="https://podminky.urs.cz/item/CS_URS_2025_02/342291112" TargetMode="External" /><Relationship Id="rId21" Type="http://schemas.openxmlformats.org/officeDocument/2006/relationships/hyperlink" Target="https://podminky.urs.cz/item/CS_URS_2025_02/342291121" TargetMode="External" /><Relationship Id="rId22" Type="http://schemas.openxmlformats.org/officeDocument/2006/relationships/hyperlink" Target="https://podminky.urs.cz/item/CS_URS_2025_02/411322525" TargetMode="External" /><Relationship Id="rId23" Type="http://schemas.openxmlformats.org/officeDocument/2006/relationships/hyperlink" Target="https://podminky.urs.cz/item/CS_URS_2025_02/411354219" TargetMode="External" /><Relationship Id="rId24" Type="http://schemas.openxmlformats.org/officeDocument/2006/relationships/hyperlink" Target="https://podminky.urs.cz/item/CS_URS_2025_02/411361821" TargetMode="External" /><Relationship Id="rId25" Type="http://schemas.openxmlformats.org/officeDocument/2006/relationships/hyperlink" Target="https://podminky.urs.cz/item/CS_URS_2025_02/411362021" TargetMode="External" /><Relationship Id="rId26" Type="http://schemas.openxmlformats.org/officeDocument/2006/relationships/hyperlink" Target="https://podminky.urs.cz/item/CS_URS_2025_02/417321414" TargetMode="External" /><Relationship Id="rId27" Type="http://schemas.openxmlformats.org/officeDocument/2006/relationships/hyperlink" Target="https://podminky.urs.cz/item/CS_URS_2025_02/417351115" TargetMode="External" /><Relationship Id="rId28" Type="http://schemas.openxmlformats.org/officeDocument/2006/relationships/hyperlink" Target="https://podminky.urs.cz/item/CS_URS_2025_02/417351116" TargetMode="External" /><Relationship Id="rId29" Type="http://schemas.openxmlformats.org/officeDocument/2006/relationships/hyperlink" Target="https://podminky.urs.cz/item/CS_URS_2025_02/417361821" TargetMode="External" /><Relationship Id="rId30" Type="http://schemas.openxmlformats.org/officeDocument/2006/relationships/hyperlink" Target="https://podminky.urs.cz/item/CS_URS_2025_02/434311115" TargetMode="External" /><Relationship Id="rId31" Type="http://schemas.openxmlformats.org/officeDocument/2006/relationships/hyperlink" Target="https://podminky.urs.cz/item/CS_URS_2025_02/612131101" TargetMode="External" /><Relationship Id="rId32" Type="http://schemas.openxmlformats.org/officeDocument/2006/relationships/hyperlink" Target="https://podminky.urs.cz/item/CS_URS_2025_02/612311131" TargetMode="External" /><Relationship Id="rId33" Type="http://schemas.openxmlformats.org/officeDocument/2006/relationships/hyperlink" Target="https://podminky.urs.cz/item/CS_URS_2025_02/612321121" TargetMode="External" /><Relationship Id="rId34" Type="http://schemas.openxmlformats.org/officeDocument/2006/relationships/hyperlink" Target="https://podminky.urs.cz/item/CS_URS_2025_02/612321191" TargetMode="External" /><Relationship Id="rId35" Type="http://schemas.openxmlformats.org/officeDocument/2006/relationships/hyperlink" Target="https://podminky.urs.cz/item/CS_URS_2025_02/622131101" TargetMode="External" /><Relationship Id="rId36" Type="http://schemas.openxmlformats.org/officeDocument/2006/relationships/hyperlink" Target="https://podminky.urs.cz/item/CS_URS_2025_02/622142001" TargetMode="External" /><Relationship Id="rId37" Type="http://schemas.openxmlformats.org/officeDocument/2006/relationships/hyperlink" Target="https://podminky.urs.cz/item/CS_URS_2025_02/622151031" TargetMode="External" /><Relationship Id="rId38" Type="http://schemas.openxmlformats.org/officeDocument/2006/relationships/hyperlink" Target="https://podminky.urs.cz/item/CS_URS_2025_02/622211031" TargetMode="External" /><Relationship Id="rId39" Type="http://schemas.openxmlformats.org/officeDocument/2006/relationships/hyperlink" Target="https://podminky.urs.cz/item/CS_URS_2025_02/622251101" TargetMode="External" /><Relationship Id="rId40" Type="http://schemas.openxmlformats.org/officeDocument/2006/relationships/hyperlink" Target="https://podminky.urs.cz/item/CS_URS_2025_02/622252001" TargetMode="External" /><Relationship Id="rId41" Type="http://schemas.openxmlformats.org/officeDocument/2006/relationships/hyperlink" Target="https://podminky.urs.cz/item/CS_URS_2025_02/622252002" TargetMode="External" /><Relationship Id="rId42" Type="http://schemas.openxmlformats.org/officeDocument/2006/relationships/hyperlink" Target="https://podminky.urs.cz/item/CS_URS_2025_02/622321121" TargetMode="External" /><Relationship Id="rId43" Type="http://schemas.openxmlformats.org/officeDocument/2006/relationships/hyperlink" Target="https://podminky.urs.cz/item/CS_URS_2025_02/622321131" TargetMode="External" /><Relationship Id="rId44" Type="http://schemas.openxmlformats.org/officeDocument/2006/relationships/hyperlink" Target="https://podminky.urs.cz/item/CS_URS_2025_02/622321191" TargetMode="External" /><Relationship Id="rId45" Type="http://schemas.openxmlformats.org/officeDocument/2006/relationships/hyperlink" Target="https://podminky.urs.cz/item/CS_URS_2025_02/622531012" TargetMode="External" /><Relationship Id="rId46" Type="http://schemas.openxmlformats.org/officeDocument/2006/relationships/hyperlink" Target="https://podminky.urs.cz/item/CS_URS_2025_02/631311115" TargetMode="External" /><Relationship Id="rId47" Type="http://schemas.openxmlformats.org/officeDocument/2006/relationships/hyperlink" Target="https://podminky.urs.cz/item/CS_URS_2025_02/631311135" TargetMode="External" /><Relationship Id="rId48" Type="http://schemas.openxmlformats.org/officeDocument/2006/relationships/hyperlink" Target="https://podminky.urs.cz/item/CS_URS_2025_02/631319011" TargetMode="External" /><Relationship Id="rId49" Type="http://schemas.openxmlformats.org/officeDocument/2006/relationships/hyperlink" Target="https://podminky.urs.cz/item/CS_URS_2025_02/631319171" TargetMode="External" /><Relationship Id="rId50" Type="http://schemas.openxmlformats.org/officeDocument/2006/relationships/hyperlink" Target="https://podminky.urs.cz/item/CS_URS_2025_02/631319175" TargetMode="External" /><Relationship Id="rId51" Type="http://schemas.openxmlformats.org/officeDocument/2006/relationships/hyperlink" Target="https://podminky.urs.cz/item/CS_URS_2025_02/631362021" TargetMode="External" /><Relationship Id="rId52" Type="http://schemas.openxmlformats.org/officeDocument/2006/relationships/hyperlink" Target="https://podminky.urs.cz/item/CS_URS_2025_02/642945111" TargetMode="External" /><Relationship Id="rId53" Type="http://schemas.openxmlformats.org/officeDocument/2006/relationships/hyperlink" Target="https://podminky.urs.cz/item/CS_URS_2025_02/644941111" TargetMode="External" /><Relationship Id="rId54" Type="http://schemas.openxmlformats.org/officeDocument/2006/relationships/hyperlink" Target="https://podminky.urs.cz/item/CS_URS_2025_02/941111131" TargetMode="External" /><Relationship Id="rId55" Type="http://schemas.openxmlformats.org/officeDocument/2006/relationships/hyperlink" Target="https://podminky.urs.cz/item/CS_URS_2025_02/941111231" TargetMode="External" /><Relationship Id="rId56" Type="http://schemas.openxmlformats.org/officeDocument/2006/relationships/hyperlink" Target="https://podminky.urs.cz/item/CS_URS_2025_02/941111831" TargetMode="External" /><Relationship Id="rId57" Type="http://schemas.openxmlformats.org/officeDocument/2006/relationships/hyperlink" Target="https://podminky.urs.cz/item/CS_URS_2025_02/943111311" TargetMode="External" /><Relationship Id="rId58" Type="http://schemas.openxmlformats.org/officeDocument/2006/relationships/hyperlink" Target="https://podminky.urs.cz/item/CS_URS_2025_02/943211111" TargetMode="External" /><Relationship Id="rId59" Type="http://schemas.openxmlformats.org/officeDocument/2006/relationships/hyperlink" Target="https://podminky.urs.cz/item/CS_URS_2025_02/943211211" TargetMode="External" /><Relationship Id="rId60" Type="http://schemas.openxmlformats.org/officeDocument/2006/relationships/hyperlink" Target="https://podminky.urs.cz/item/CS_URS_2025_02/943211811" TargetMode="External" /><Relationship Id="rId61" Type="http://schemas.openxmlformats.org/officeDocument/2006/relationships/hyperlink" Target="https://podminky.urs.cz/item/CS_URS_2025_02/949101112" TargetMode="External" /><Relationship Id="rId62" Type="http://schemas.openxmlformats.org/officeDocument/2006/relationships/hyperlink" Target="https://podminky.urs.cz/item/CS_URS_2025_02/949411111" TargetMode="External" /><Relationship Id="rId63" Type="http://schemas.openxmlformats.org/officeDocument/2006/relationships/hyperlink" Target="https://podminky.urs.cz/item/CS_URS_2025_02/949411211" TargetMode="External" /><Relationship Id="rId64" Type="http://schemas.openxmlformats.org/officeDocument/2006/relationships/hyperlink" Target="https://podminky.urs.cz/item/CS_URS_2025_02/949411811" TargetMode="External" /><Relationship Id="rId65" Type="http://schemas.openxmlformats.org/officeDocument/2006/relationships/hyperlink" Target="https://podminky.urs.cz/item/CS_URS_2025_02/952901111" TargetMode="External" /><Relationship Id="rId66" Type="http://schemas.openxmlformats.org/officeDocument/2006/relationships/hyperlink" Target="https://podminky.urs.cz/item/CS_URS_2025_02/952902511" TargetMode="External" /><Relationship Id="rId67" Type="http://schemas.openxmlformats.org/officeDocument/2006/relationships/hyperlink" Target="https://podminky.urs.cz/item/CS_URS_2025_02/952903006" TargetMode="External" /><Relationship Id="rId68" Type="http://schemas.openxmlformats.org/officeDocument/2006/relationships/hyperlink" Target="https://podminky.urs.cz/item/CS_URS_2025_02/953961214" TargetMode="External" /><Relationship Id="rId69" Type="http://schemas.openxmlformats.org/officeDocument/2006/relationships/hyperlink" Target="https://podminky.urs.cz/item/CS_URS_2025_02/953965134" TargetMode="External" /><Relationship Id="rId70" Type="http://schemas.openxmlformats.org/officeDocument/2006/relationships/hyperlink" Target="https://podminky.urs.cz/item/CS_URS_2025_02/971029481" TargetMode="External" /><Relationship Id="rId71" Type="http://schemas.openxmlformats.org/officeDocument/2006/relationships/hyperlink" Target="https://podminky.urs.cz/item/CS_URS_2025_02/971033451" TargetMode="External" /><Relationship Id="rId72" Type="http://schemas.openxmlformats.org/officeDocument/2006/relationships/hyperlink" Target="https://podminky.urs.cz/item/CS_URS_2025_02/975053141" TargetMode="External" /><Relationship Id="rId73" Type="http://schemas.openxmlformats.org/officeDocument/2006/relationships/hyperlink" Target="https://podminky.urs.cz/item/CS_URS_2025_02/975058141" TargetMode="External" /><Relationship Id="rId74" Type="http://schemas.openxmlformats.org/officeDocument/2006/relationships/hyperlink" Target="https://podminky.urs.cz/item/CS_URS_2025_02/985131311" TargetMode="External" /><Relationship Id="rId75" Type="http://schemas.openxmlformats.org/officeDocument/2006/relationships/hyperlink" Target="https://podminky.urs.cz/item/CS_URS_2025_02/985142113" TargetMode="External" /><Relationship Id="rId76" Type="http://schemas.openxmlformats.org/officeDocument/2006/relationships/hyperlink" Target="https://podminky.urs.cz/item/CS_URS_2025_02/985211113" TargetMode="External" /><Relationship Id="rId77" Type="http://schemas.openxmlformats.org/officeDocument/2006/relationships/hyperlink" Target="https://podminky.urs.cz/item/CS_URS_2025_02/985221113" TargetMode="External" /><Relationship Id="rId78" Type="http://schemas.openxmlformats.org/officeDocument/2006/relationships/hyperlink" Target="https://podminky.urs.cz/item/CS_URS_2025_02/985231113" TargetMode="External" /><Relationship Id="rId79" Type="http://schemas.openxmlformats.org/officeDocument/2006/relationships/hyperlink" Target="https://podminky.urs.cz/item/CS_URS_2025_02/985233131" TargetMode="External" /><Relationship Id="rId80" Type="http://schemas.openxmlformats.org/officeDocument/2006/relationships/hyperlink" Target="https://podminky.urs.cz/item/CS_URS_2025_02/993121111" TargetMode="External" /><Relationship Id="rId81" Type="http://schemas.openxmlformats.org/officeDocument/2006/relationships/hyperlink" Target="https://podminky.urs.cz/item/CS_URS_2025_02/993121119" TargetMode="External" /><Relationship Id="rId82" Type="http://schemas.openxmlformats.org/officeDocument/2006/relationships/hyperlink" Target="https://podminky.urs.cz/item/CS_URS_2025_02/997013001" TargetMode="External" /><Relationship Id="rId83" Type="http://schemas.openxmlformats.org/officeDocument/2006/relationships/hyperlink" Target="https://podminky.urs.cz/item/CS_URS_2025_02/997013212" TargetMode="External" /><Relationship Id="rId84" Type="http://schemas.openxmlformats.org/officeDocument/2006/relationships/hyperlink" Target="https://podminky.urs.cz/item/CS_URS_2025_02/997013219" TargetMode="External" /><Relationship Id="rId85" Type="http://schemas.openxmlformats.org/officeDocument/2006/relationships/hyperlink" Target="https://podminky.urs.cz/item/CS_URS_2025_02/997013501" TargetMode="External" /><Relationship Id="rId86" Type="http://schemas.openxmlformats.org/officeDocument/2006/relationships/hyperlink" Target="https://podminky.urs.cz/item/CS_URS_2025_02/997013509" TargetMode="External" /><Relationship Id="rId87" Type="http://schemas.openxmlformats.org/officeDocument/2006/relationships/hyperlink" Target="https://podminky.urs.cz/item/CS_URS_2025_02/998018002" TargetMode="External" /><Relationship Id="rId88" Type="http://schemas.openxmlformats.org/officeDocument/2006/relationships/hyperlink" Target="https://podminky.urs.cz/item/CS_URS_2025_02/998018011" TargetMode="External" /><Relationship Id="rId89" Type="http://schemas.openxmlformats.org/officeDocument/2006/relationships/hyperlink" Target="https://podminky.urs.cz/item/CS_URS_2025_02/711493111" TargetMode="External" /><Relationship Id="rId90" Type="http://schemas.openxmlformats.org/officeDocument/2006/relationships/hyperlink" Target="https://podminky.urs.cz/item/CS_URS_2025_02/711493121" TargetMode="External" /><Relationship Id="rId91" Type="http://schemas.openxmlformats.org/officeDocument/2006/relationships/hyperlink" Target="https://podminky.urs.cz/item/CS_URS_2025_02/998711122" TargetMode="External" /><Relationship Id="rId92" Type="http://schemas.openxmlformats.org/officeDocument/2006/relationships/hyperlink" Target="https://podminky.urs.cz/item/CS_URS_2025_02/713111131" TargetMode="External" /><Relationship Id="rId93" Type="http://schemas.openxmlformats.org/officeDocument/2006/relationships/hyperlink" Target="https://podminky.urs.cz/item/CS_URS_2025_02/713121112" TargetMode="External" /><Relationship Id="rId94" Type="http://schemas.openxmlformats.org/officeDocument/2006/relationships/hyperlink" Target="https://podminky.urs.cz/item/CS_URS_2025_02/713121131" TargetMode="External" /><Relationship Id="rId95" Type="http://schemas.openxmlformats.org/officeDocument/2006/relationships/hyperlink" Target="https://podminky.urs.cz/item/CS_URS_2025_02/998713122" TargetMode="External" /><Relationship Id="rId96" Type="http://schemas.openxmlformats.org/officeDocument/2006/relationships/hyperlink" Target="https://podminky.urs.cz/item/CS_URS_2025_02/762083122" TargetMode="External" /><Relationship Id="rId97" Type="http://schemas.openxmlformats.org/officeDocument/2006/relationships/hyperlink" Target="https://podminky.urs.cz/item/CS_URS_2025_02/762332932" TargetMode="External" /><Relationship Id="rId98" Type="http://schemas.openxmlformats.org/officeDocument/2006/relationships/hyperlink" Target="https://podminky.urs.cz/item/CS_URS_2025_02/762342812" TargetMode="External" /><Relationship Id="rId99" Type="http://schemas.openxmlformats.org/officeDocument/2006/relationships/hyperlink" Target="https://podminky.urs.cz/item/CS_URS_2025_02/762342813" TargetMode="External" /><Relationship Id="rId100" Type="http://schemas.openxmlformats.org/officeDocument/2006/relationships/hyperlink" Target="https://podminky.urs.cz/item/CS_URS_2025_02/762395000" TargetMode="External" /><Relationship Id="rId101" Type="http://schemas.openxmlformats.org/officeDocument/2006/relationships/hyperlink" Target="https://podminky.urs.cz/item/CS_URS_2025_02/762523104" TargetMode="External" /><Relationship Id="rId102" Type="http://schemas.openxmlformats.org/officeDocument/2006/relationships/hyperlink" Target="https://podminky.urs.cz/item/CS_URS_2025_02/762526110" TargetMode="External" /><Relationship Id="rId103" Type="http://schemas.openxmlformats.org/officeDocument/2006/relationships/hyperlink" Target="https://podminky.urs.cz/item/CS_URS_2025_02/762526110" TargetMode="External" /><Relationship Id="rId104" Type="http://schemas.openxmlformats.org/officeDocument/2006/relationships/hyperlink" Target="https://podminky.urs.cz/item/CS_URS_2025_02/762595001" TargetMode="External" /><Relationship Id="rId105" Type="http://schemas.openxmlformats.org/officeDocument/2006/relationships/hyperlink" Target="https://podminky.urs.cz/item/CS_URS_2025_02/998762312" TargetMode="External" /><Relationship Id="rId106" Type="http://schemas.openxmlformats.org/officeDocument/2006/relationships/hyperlink" Target="https://podminky.urs.cz/item/CS_URS_2025_02/763111314" TargetMode="External" /><Relationship Id="rId107" Type="http://schemas.openxmlformats.org/officeDocument/2006/relationships/hyperlink" Target="https://podminky.urs.cz/item/CS_URS_2025_02/763111316" TargetMode="External" /><Relationship Id="rId108" Type="http://schemas.openxmlformats.org/officeDocument/2006/relationships/hyperlink" Target="https://podminky.urs.cz/item/CS_URS_2025_02/763111333" TargetMode="External" /><Relationship Id="rId109" Type="http://schemas.openxmlformats.org/officeDocument/2006/relationships/hyperlink" Target="https://podminky.urs.cz/item/CS_URS_2025_02/763111336" TargetMode="External" /><Relationship Id="rId110" Type="http://schemas.openxmlformats.org/officeDocument/2006/relationships/hyperlink" Target="https://podminky.urs.cz/item/CS_URS_2025_02/763111717" TargetMode="External" /><Relationship Id="rId111" Type="http://schemas.openxmlformats.org/officeDocument/2006/relationships/hyperlink" Target="https://podminky.urs.cz/item/CS_URS_2025_02/763111718" TargetMode="External" /><Relationship Id="rId112" Type="http://schemas.openxmlformats.org/officeDocument/2006/relationships/hyperlink" Target="https://podminky.urs.cz/item/CS_URS_2025_02/763111762" TargetMode="External" /><Relationship Id="rId113" Type="http://schemas.openxmlformats.org/officeDocument/2006/relationships/hyperlink" Target="https://podminky.urs.cz/item/CS_URS_2025_02/763111764" TargetMode="External" /><Relationship Id="rId114" Type="http://schemas.openxmlformats.org/officeDocument/2006/relationships/hyperlink" Target="https://podminky.urs.cz/item/CS_URS_2025_02/763111771" TargetMode="External" /><Relationship Id="rId115" Type="http://schemas.openxmlformats.org/officeDocument/2006/relationships/hyperlink" Target="https://podminky.urs.cz/item/CS_URS_2025_02/763112325" TargetMode="External" /><Relationship Id="rId116" Type="http://schemas.openxmlformats.org/officeDocument/2006/relationships/hyperlink" Target="https://podminky.urs.cz/item/CS_URS_2025_02/763131711" TargetMode="External" /><Relationship Id="rId117" Type="http://schemas.openxmlformats.org/officeDocument/2006/relationships/hyperlink" Target="https://podminky.urs.cz/item/CS_URS_2025_02/763131714" TargetMode="External" /><Relationship Id="rId118" Type="http://schemas.openxmlformats.org/officeDocument/2006/relationships/hyperlink" Target="https://podminky.urs.cz/item/CS_URS_2025_02/763131751" TargetMode="External" /><Relationship Id="rId119" Type="http://schemas.openxmlformats.org/officeDocument/2006/relationships/hyperlink" Target="https://podminky.urs.cz/item/CS_URS_2025_02/763131771" TargetMode="External" /><Relationship Id="rId120" Type="http://schemas.openxmlformats.org/officeDocument/2006/relationships/hyperlink" Target="https://podminky.urs.cz/item/CS_URS_2025_02/763161720" TargetMode="External" /><Relationship Id="rId121" Type="http://schemas.openxmlformats.org/officeDocument/2006/relationships/hyperlink" Target="https://podminky.urs.cz/item/CS_URS_2025_02/763161742" TargetMode="External" /><Relationship Id="rId122" Type="http://schemas.openxmlformats.org/officeDocument/2006/relationships/hyperlink" Target="https://podminky.urs.cz/item/CS_URS_2025_02/763164615" TargetMode="External" /><Relationship Id="rId123" Type="http://schemas.openxmlformats.org/officeDocument/2006/relationships/hyperlink" Target="https://podminky.urs.cz/item/CS_URS_2025_02/763164635" TargetMode="External" /><Relationship Id="rId124" Type="http://schemas.openxmlformats.org/officeDocument/2006/relationships/hyperlink" Target="https://podminky.urs.cz/item/CS_URS_2025_02/763164717" TargetMode="External" /><Relationship Id="rId125" Type="http://schemas.openxmlformats.org/officeDocument/2006/relationships/hyperlink" Target="https://podminky.urs.cz/item/CS_URS_2025_02/763172326" TargetMode="External" /><Relationship Id="rId126" Type="http://schemas.openxmlformats.org/officeDocument/2006/relationships/hyperlink" Target="https://podminky.urs.cz/item/CS_URS_2025_02/763181412" TargetMode="External" /><Relationship Id="rId127" Type="http://schemas.openxmlformats.org/officeDocument/2006/relationships/hyperlink" Target="https://podminky.urs.cz/item/CS_URS_2025_02/763182313" TargetMode="External" /><Relationship Id="rId128" Type="http://schemas.openxmlformats.org/officeDocument/2006/relationships/hyperlink" Target="https://podminky.urs.cz/item/CS_URS_2025_02/763182411" TargetMode="External" /><Relationship Id="rId129" Type="http://schemas.openxmlformats.org/officeDocument/2006/relationships/hyperlink" Target="https://podminky.urs.cz/item/CS_URS_2025_02/998763332" TargetMode="External" /><Relationship Id="rId130" Type="http://schemas.openxmlformats.org/officeDocument/2006/relationships/hyperlink" Target="https://podminky.urs.cz/item/CS_URS_2025_02/764212607" TargetMode="External" /><Relationship Id="rId131" Type="http://schemas.openxmlformats.org/officeDocument/2006/relationships/hyperlink" Target="https://podminky.urs.cz/item/CS_URS_2025_02/764212662" TargetMode="External" /><Relationship Id="rId132" Type="http://schemas.openxmlformats.org/officeDocument/2006/relationships/hyperlink" Target="https://podminky.urs.cz/item/CS_URS_2025_02/764215603" TargetMode="External" /><Relationship Id="rId133" Type="http://schemas.openxmlformats.org/officeDocument/2006/relationships/hyperlink" Target="https://podminky.urs.cz/item/CS_URS_2025_02/764215605" TargetMode="External" /><Relationship Id="rId134" Type="http://schemas.openxmlformats.org/officeDocument/2006/relationships/hyperlink" Target="https://podminky.urs.cz/item/CS_URS_2025_02/764216643" TargetMode="External" /><Relationship Id="rId135" Type="http://schemas.openxmlformats.org/officeDocument/2006/relationships/hyperlink" Target="https://podminky.urs.cz/item/CS_URS_2025_02/764311605" TargetMode="External" /><Relationship Id="rId136" Type="http://schemas.openxmlformats.org/officeDocument/2006/relationships/hyperlink" Target="https://podminky.urs.cz/item/CS_URS_2025_02/764511603" TargetMode="External" /><Relationship Id="rId137" Type="http://schemas.openxmlformats.org/officeDocument/2006/relationships/hyperlink" Target="https://podminky.urs.cz/item/CS_URS_2025_02/764518623" TargetMode="External" /><Relationship Id="rId138" Type="http://schemas.openxmlformats.org/officeDocument/2006/relationships/hyperlink" Target="https://podminky.urs.cz/item/CS_URS_2025_02/998764122" TargetMode="External" /><Relationship Id="rId139" Type="http://schemas.openxmlformats.org/officeDocument/2006/relationships/hyperlink" Target="https://podminky.urs.cz/item/CS_URS_2025_02/765111101" TargetMode="External" /><Relationship Id="rId140" Type="http://schemas.openxmlformats.org/officeDocument/2006/relationships/hyperlink" Target="https://podminky.urs.cz/item/CS_URS_2025_02/765111201" TargetMode="External" /><Relationship Id="rId141" Type="http://schemas.openxmlformats.org/officeDocument/2006/relationships/hyperlink" Target="https://podminky.urs.cz/item/CS_URS_2025_02/765111823" TargetMode="External" /><Relationship Id="rId142" Type="http://schemas.openxmlformats.org/officeDocument/2006/relationships/hyperlink" Target="https://podminky.urs.cz/item/CS_URS_2025_02/765114312" TargetMode="External" /><Relationship Id="rId143" Type="http://schemas.openxmlformats.org/officeDocument/2006/relationships/hyperlink" Target="https://podminky.urs.cz/item/CS_URS_2025_02/765114411" TargetMode="External" /><Relationship Id="rId144" Type="http://schemas.openxmlformats.org/officeDocument/2006/relationships/hyperlink" Target="https://podminky.urs.cz/item/CS_URS_2025_02/765114521" TargetMode="External" /><Relationship Id="rId145" Type="http://schemas.openxmlformats.org/officeDocument/2006/relationships/hyperlink" Target="https://podminky.urs.cz/item/CS_URS_2025_02/765115202" TargetMode="External" /><Relationship Id="rId146" Type="http://schemas.openxmlformats.org/officeDocument/2006/relationships/hyperlink" Target="https://podminky.urs.cz/item/CS_URS_2025_02/765115302" TargetMode="External" /><Relationship Id="rId147" Type="http://schemas.openxmlformats.org/officeDocument/2006/relationships/hyperlink" Target="https://podminky.urs.cz/item/CS_URS_2025_02/765115352" TargetMode="External" /><Relationship Id="rId148" Type="http://schemas.openxmlformats.org/officeDocument/2006/relationships/hyperlink" Target="https://podminky.urs.cz/item/CS_URS_2025_02/765191011" TargetMode="External" /><Relationship Id="rId149" Type="http://schemas.openxmlformats.org/officeDocument/2006/relationships/hyperlink" Target="https://podminky.urs.cz/item/CS_URS_2025_02/765191911" TargetMode="External" /><Relationship Id="rId150" Type="http://schemas.openxmlformats.org/officeDocument/2006/relationships/hyperlink" Target="https://podminky.urs.cz/item/CS_URS_2025_02/765192011" TargetMode="External" /><Relationship Id="rId151" Type="http://schemas.openxmlformats.org/officeDocument/2006/relationships/hyperlink" Target="https://podminky.urs.cz/item/CS_URS_2025_02/998765122" TargetMode="External" /><Relationship Id="rId152" Type="http://schemas.openxmlformats.org/officeDocument/2006/relationships/hyperlink" Target="https://podminky.urs.cz/item/CS_URS_2025_02/766211223" TargetMode="External" /><Relationship Id="rId153" Type="http://schemas.openxmlformats.org/officeDocument/2006/relationships/hyperlink" Target="https://podminky.urs.cz/item/CS_URS_2025_02/766231113" TargetMode="External" /><Relationship Id="rId154" Type="http://schemas.openxmlformats.org/officeDocument/2006/relationships/hyperlink" Target="https://podminky.urs.cz/item/CS_URS_2025_02/766411221" TargetMode="External" /><Relationship Id="rId155" Type="http://schemas.openxmlformats.org/officeDocument/2006/relationships/hyperlink" Target="https://podminky.urs.cz/item/CS_URS_2025_02/766417211" TargetMode="External" /><Relationship Id="rId156" Type="http://schemas.openxmlformats.org/officeDocument/2006/relationships/hyperlink" Target="https://podminky.urs.cz/item/CS_URS_2025_02/766621621" TargetMode="External" /><Relationship Id="rId157" Type="http://schemas.openxmlformats.org/officeDocument/2006/relationships/hyperlink" Target="https://podminky.urs.cz/item/CS_URS_2025_02/766660021" TargetMode="External" /><Relationship Id="rId158" Type="http://schemas.openxmlformats.org/officeDocument/2006/relationships/hyperlink" Target="https://podminky.urs.cz/item/CS_URS_2025_02/766660171" TargetMode="External" /><Relationship Id="rId159" Type="http://schemas.openxmlformats.org/officeDocument/2006/relationships/hyperlink" Target="https://podminky.urs.cz/item/CS_URS_2025_02/766660181" TargetMode="External" /><Relationship Id="rId160" Type="http://schemas.openxmlformats.org/officeDocument/2006/relationships/hyperlink" Target="https://podminky.urs.cz/item/CS_URS_2025_02/766660411" TargetMode="External" /><Relationship Id="rId161" Type="http://schemas.openxmlformats.org/officeDocument/2006/relationships/hyperlink" Target="https://podminky.urs.cz/item/CS_URS_2025_02/766671001" TargetMode="External" /><Relationship Id="rId162" Type="http://schemas.openxmlformats.org/officeDocument/2006/relationships/hyperlink" Target="https://podminky.urs.cz/item/CS_URS_2025_02/766682111" TargetMode="External" /><Relationship Id="rId163" Type="http://schemas.openxmlformats.org/officeDocument/2006/relationships/hyperlink" Target="https://podminky.urs.cz/item/CS_URS_2025_02/766682211" TargetMode="External" /><Relationship Id="rId164" Type="http://schemas.openxmlformats.org/officeDocument/2006/relationships/hyperlink" Target="https://podminky.urs.cz/item/CS_URS_2025_02/766694116" TargetMode="External" /><Relationship Id="rId165" Type="http://schemas.openxmlformats.org/officeDocument/2006/relationships/hyperlink" Target="https://podminky.urs.cz/item/CS_URS_2025_02/998766312" TargetMode="External" /><Relationship Id="rId166" Type="http://schemas.openxmlformats.org/officeDocument/2006/relationships/hyperlink" Target="https://podminky.urs.cz/item/CS_URS_2025_02/767122111" TargetMode="External" /><Relationship Id="rId167" Type="http://schemas.openxmlformats.org/officeDocument/2006/relationships/hyperlink" Target="https://podminky.urs.cz/item/CS_URS_2025_02/767330111" TargetMode="External" /><Relationship Id="rId168" Type="http://schemas.openxmlformats.org/officeDocument/2006/relationships/hyperlink" Target="https://podminky.urs.cz/item/CS_URS_2025_02/767330122" TargetMode="External" /><Relationship Id="rId169" Type="http://schemas.openxmlformats.org/officeDocument/2006/relationships/hyperlink" Target="https://podminky.urs.cz/item/CS_URS_2025_02/767330132" TargetMode="External" /><Relationship Id="rId170" Type="http://schemas.openxmlformats.org/officeDocument/2006/relationships/hyperlink" Target="https://podminky.urs.cz/item/CS_URS_2025_02/767995111" TargetMode="External" /><Relationship Id="rId171" Type="http://schemas.openxmlformats.org/officeDocument/2006/relationships/hyperlink" Target="https://podminky.urs.cz/item/CS_URS_2025_02/767995115" TargetMode="External" /><Relationship Id="rId172" Type="http://schemas.openxmlformats.org/officeDocument/2006/relationships/hyperlink" Target="https://podminky.urs.cz/item/CS_URS_2025_02/998767122" TargetMode="External" /><Relationship Id="rId173" Type="http://schemas.openxmlformats.org/officeDocument/2006/relationships/hyperlink" Target="https://podminky.urs.cz/item/CS_URS_2025_02/771121011" TargetMode="External" /><Relationship Id="rId174" Type="http://schemas.openxmlformats.org/officeDocument/2006/relationships/hyperlink" Target="https://podminky.urs.cz/item/CS_URS_2025_02/771151022" TargetMode="External" /><Relationship Id="rId175" Type="http://schemas.openxmlformats.org/officeDocument/2006/relationships/hyperlink" Target="https://podminky.urs.cz/item/CS_URS_2025_02/771274123" TargetMode="External" /><Relationship Id="rId176" Type="http://schemas.openxmlformats.org/officeDocument/2006/relationships/hyperlink" Target="https://podminky.urs.cz/item/CS_URS_2025_02/771474212" TargetMode="External" /><Relationship Id="rId177" Type="http://schemas.openxmlformats.org/officeDocument/2006/relationships/hyperlink" Target="https://podminky.urs.cz/item/CS_URS_2025_02/771574436" TargetMode="External" /><Relationship Id="rId178" Type="http://schemas.openxmlformats.org/officeDocument/2006/relationships/hyperlink" Target="https://podminky.urs.cz/item/CS_URS_2025_02/771577211" TargetMode="External" /><Relationship Id="rId179" Type="http://schemas.openxmlformats.org/officeDocument/2006/relationships/hyperlink" Target="https://podminky.urs.cz/item/CS_URS_2025_02/771591115" TargetMode="External" /><Relationship Id="rId180" Type="http://schemas.openxmlformats.org/officeDocument/2006/relationships/hyperlink" Target="https://podminky.urs.cz/item/CS_URS_2025_02/771591184" TargetMode="External" /><Relationship Id="rId181" Type="http://schemas.openxmlformats.org/officeDocument/2006/relationships/hyperlink" Target="https://podminky.urs.cz/item/CS_URS_2025_02/998771122" TargetMode="External" /><Relationship Id="rId182" Type="http://schemas.openxmlformats.org/officeDocument/2006/relationships/hyperlink" Target="https://podminky.urs.cz/item/CS_URS_2025_02/775141122" TargetMode="External" /><Relationship Id="rId183" Type="http://schemas.openxmlformats.org/officeDocument/2006/relationships/hyperlink" Target="https://podminky.urs.cz/item/CS_URS_2025_02/775413411" TargetMode="External" /><Relationship Id="rId184" Type="http://schemas.openxmlformats.org/officeDocument/2006/relationships/hyperlink" Target="https://podminky.urs.cz/item/CS_URS_2025_02/775541161" TargetMode="External" /><Relationship Id="rId185" Type="http://schemas.openxmlformats.org/officeDocument/2006/relationships/hyperlink" Target="https://podminky.urs.cz/item/CS_URS_2025_02/775591191" TargetMode="External" /><Relationship Id="rId186" Type="http://schemas.openxmlformats.org/officeDocument/2006/relationships/hyperlink" Target="https://podminky.urs.cz/item/CS_URS_2025_02/998775122" TargetMode="External" /><Relationship Id="rId187" Type="http://schemas.openxmlformats.org/officeDocument/2006/relationships/hyperlink" Target="https://podminky.urs.cz/item/CS_URS_2025_02/781121011" TargetMode="External" /><Relationship Id="rId188" Type="http://schemas.openxmlformats.org/officeDocument/2006/relationships/hyperlink" Target="https://podminky.urs.cz/item/CS_URS_2025_02/781472215" TargetMode="External" /><Relationship Id="rId189" Type="http://schemas.openxmlformats.org/officeDocument/2006/relationships/hyperlink" Target="https://podminky.urs.cz/item/CS_URS_2025_02/781472291" TargetMode="External" /><Relationship Id="rId190" Type="http://schemas.openxmlformats.org/officeDocument/2006/relationships/hyperlink" Target="https://podminky.urs.cz/item/CS_URS_2025_02/781492211" TargetMode="External" /><Relationship Id="rId191" Type="http://schemas.openxmlformats.org/officeDocument/2006/relationships/hyperlink" Target="https://podminky.urs.cz/item/CS_URS_2025_02/781495115" TargetMode="External" /><Relationship Id="rId192" Type="http://schemas.openxmlformats.org/officeDocument/2006/relationships/hyperlink" Target="https://podminky.urs.cz/item/CS_URS_2025_02/781495141" TargetMode="External" /><Relationship Id="rId193" Type="http://schemas.openxmlformats.org/officeDocument/2006/relationships/hyperlink" Target="https://podminky.urs.cz/item/CS_URS_2025_02/781495142" TargetMode="External" /><Relationship Id="rId194" Type="http://schemas.openxmlformats.org/officeDocument/2006/relationships/hyperlink" Target="https://podminky.urs.cz/item/CS_URS_2025_02/781495143" TargetMode="External" /><Relationship Id="rId195" Type="http://schemas.openxmlformats.org/officeDocument/2006/relationships/hyperlink" Target="https://podminky.urs.cz/item/CS_URS_2025_02/781495184" TargetMode="External" /><Relationship Id="rId196" Type="http://schemas.openxmlformats.org/officeDocument/2006/relationships/hyperlink" Target="https://podminky.urs.cz/item/CS_URS_2025_02/998781122" TargetMode="External" /><Relationship Id="rId197" Type="http://schemas.openxmlformats.org/officeDocument/2006/relationships/hyperlink" Target="https://podminky.urs.cz/item/CS_URS_2025_02/783118211" TargetMode="External" /><Relationship Id="rId198" Type="http://schemas.openxmlformats.org/officeDocument/2006/relationships/hyperlink" Target="https://podminky.urs.cz/item/CS_URS_2025_02/783213021" TargetMode="External" /><Relationship Id="rId199" Type="http://schemas.openxmlformats.org/officeDocument/2006/relationships/hyperlink" Target="https://podminky.urs.cz/item/CS_URS_2025_02/783314201" TargetMode="External" /><Relationship Id="rId200" Type="http://schemas.openxmlformats.org/officeDocument/2006/relationships/hyperlink" Target="https://podminky.urs.cz/item/CS_URS_2025_02/783315101" TargetMode="External" /><Relationship Id="rId201" Type="http://schemas.openxmlformats.org/officeDocument/2006/relationships/hyperlink" Target="https://podminky.urs.cz/item/CS_URS_2025_02/783317101" TargetMode="External" /><Relationship Id="rId202" Type="http://schemas.openxmlformats.org/officeDocument/2006/relationships/hyperlink" Target="https://podminky.urs.cz/item/CS_URS_2025_02/784181101" TargetMode="External" /><Relationship Id="rId203" Type="http://schemas.openxmlformats.org/officeDocument/2006/relationships/hyperlink" Target="https://podminky.urs.cz/item/CS_URS_2025_02/784211101" TargetMode="External" /><Relationship Id="rId204" Type="http://schemas.openxmlformats.org/officeDocument/2006/relationships/hyperlink" Target="https://podminky.urs.cz/item/CS_URS_2025_02/HZS1292" TargetMode="External" /><Relationship Id="rId20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1310111" TargetMode="External" /><Relationship Id="rId2" Type="http://schemas.openxmlformats.org/officeDocument/2006/relationships/hyperlink" Target="https://podminky.urs.cz/item/CS_URS_2025_01/741310025" TargetMode="External" /><Relationship Id="rId3" Type="http://schemas.openxmlformats.org/officeDocument/2006/relationships/hyperlink" Target="https://podminky.urs.cz/item/CS_URS_2025_01/741130001" TargetMode="External" /><Relationship Id="rId4" Type="http://schemas.openxmlformats.org/officeDocument/2006/relationships/hyperlink" Target="https://podminky.urs.cz/item/CS_URS_2025_01/741130006" TargetMode="External" /><Relationship Id="rId5" Type="http://schemas.openxmlformats.org/officeDocument/2006/relationships/hyperlink" Target="https://podminky.urs.cz/item/CS_URS_2025_01/741310561" TargetMode="External" /><Relationship Id="rId6" Type="http://schemas.openxmlformats.org/officeDocument/2006/relationships/hyperlink" Target="https://podminky.urs.cz/item/CS_URS_2025_01/741210103" TargetMode="External" /><Relationship Id="rId7" Type="http://schemas.openxmlformats.org/officeDocument/2006/relationships/hyperlink" Target="https://podminky.urs.cz/item/CS_URS_2025_01/741321003" TargetMode="External" /><Relationship Id="rId8" Type="http://schemas.openxmlformats.org/officeDocument/2006/relationships/hyperlink" Target="https://podminky.urs.cz/item/CS_URS_2025_01/741320165" TargetMode="External" /><Relationship Id="rId9" Type="http://schemas.openxmlformats.org/officeDocument/2006/relationships/hyperlink" Target="https://podminky.urs.cz/item/CS_URS_2025_01/741210103" TargetMode="External" /><Relationship Id="rId10" Type="http://schemas.openxmlformats.org/officeDocument/2006/relationships/hyperlink" Target="https://podminky.urs.cz/item/CS_URS_2025_01/741310561" TargetMode="External" /><Relationship Id="rId11" Type="http://schemas.openxmlformats.org/officeDocument/2006/relationships/hyperlink" Target="https://podminky.urs.cz/item/CS_URS_2025_01/741321003" TargetMode="External" /><Relationship Id="rId12" Type="http://schemas.openxmlformats.org/officeDocument/2006/relationships/hyperlink" Target="https://podminky.urs.cz/item/CS_URS_2025_01/741320165" TargetMode="External" /><Relationship Id="rId13" Type="http://schemas.openxmlformats.org/officeDocument/2006/relationships/hyperlink" Target="https://podminky.urs.cz/item/CS_URS_2025_01/741210103" TargetMode="External" /><Relationship Id="rId14" Type="http://schemas.openxmlformats.org/officeDocument/2006/relationships/hyperlink" Target="https://podminky.urs.cz/item/CS_URS_2025_01/741310561" TargetMode="External" /><Relationship Id="rId15" Type="http://schemas.openxmlformats.org/officeDocument/2006/relationships/hyperlink" Target="https://podminky.urs.cz/item/CS_URS_2025_01/741321003" TargetMode="External" /><Relationship Id="rId16" Type="http://schemas.openxmlformats.org/officeDocument/2006/relationships/hyperlink" Target="https://podminky.urs.cz/item/CS_URS_2025_01/741320165" TargetMode="External" /><Relationship Id="rId1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7042" TargetMode="External" /><Relationship Id="rId2" Type="http://schemas.openxmlformats.org/officeDocument/2006/relationships/hyperlink" Target="https://podminky.urs.cz/item/CS_URS_2025_02/119003213" TargetMode="External" /><Relationship Id="rId3" Type="http://schemas.openxmlformats.org/officeDocument/2006/relationships/hyperlink" Target="https://podminky.urs.cz/item/CS_URS_2025_02/119003214" TargetMode="External" /><Relationship Id="rId4" Type="http://schemas.openxmlformats.org/officeDocument/2006/relationships/hyperlink" Target="https://podminky.urs.cz/item/CS_URS_2025_02/129911123" TargetMode="External" /><Relationship Id="rId5" Type="http://schemas.openxmlformats.org/officeDocument/2006/relationships/hyperlink" Target="https://podminky.urs.cz/item/CS_URS_2025_02/132212131" TargetMode="External" /><Relationship Id="rId6" Type="http://schemas.openxmlformats.org/officeDocument/2006/relationships/hyperlink" Target="https://podminky.urs.cz/item/CS_URS_2025_02/132254202" TargetMode="External" /><Relationship Id="rId7" Type="http://schemas.openxmlformats.org/officeDocument/2006/relationships/hyperlink" Target="https://podminky.urs.cz/item/CS_URS_2025_02/151811131" TargetMode="External" /><Relationship Id="rId8" Type="http://schemas.openxmlformats.org/officeDocument/2006/relationships/hyperlink" Target="https://podminky.urs.cz/item/CS_URS_2025_02/151811231" TargetMode="External" /><Relationship Id="rId9" Type="http://schemas.openxmlformats.org/officeDocument/2006/relationships/hyperlink" Target="https://podminky.urs.cz/item/CS_URS_2025_02/162751117" TargetMode="External" /><Relationship Id="rId10" Type="http://schemas.openxmlformats.org/officeDocument/2006/relationships/hyperlink" Target="https://podminky.urs.cz/item/CS_URS_2025_02/162751119" TargetMode="External" /><Relationship Id="rId11" Type="http://schemas.openxmlformats.org/officeDocument/2006/relationships/hyperlink" Target="https://podminky.urs.cz/item/CS_URS_2025_02/162751157" TargetMode="External" /><Relationship Id="rId12" Type="http://schemas.openxmlformats.org/officeDocument/2006/relationships/hyperlink" Target="https://podminky.urs.cz/item/CS_URS_2025_02/162751159" TargetMode="External" /><Relationship Id="rId13" Type="http://schemas.openxmlformats.org/officeDocument/2006/relationships/hyperlink" Target="https://podminky.urs.cz/item/CS_URS_2025_02/171201221" TargetMode="External" /><Relationship Id="rId14" Type="http://schemas.openxmlformats.org/officeDocument/2006/relationships/hyperlink" Target="https://podminky.urs.cz/item/CS_URS_2025_02/171201231" TargetMode="External" /><Relationship Id="rId15" Type="http://schemas.openxmlformats.org/officeDocument/2006/relationships/hyperlink" Target="https://podminky.urs.cz/item/CS_URS_2025_02/171251201" TargetMode="External" /><Relationship Id="rId16" Type="http://schemas.openxmlformats.org/officeDocument/2006/relationships/hyperlink" Target="https://podminky.urs.cz/item/CS_URS_2025_02/174111101" TargetMode="External" /><Relationship Id="rId17" Type="http://schemas.openxmlformats.org/officeDocument/2006/relationships/hyperlink" Target="https://podminky.urs.cz/item/CS_URS_2025_02/174151102" TargetMode="External" /><Relationship Id="rId18" Type="http://schemas.openxmlformats.org/officeDocument/2006/relationships/hyperlink" Target="https://podminky.urs.cz/item/CS_URS_2025_02/175111201" TargetMode="External" /><Relationship Id="rId19" Type="http://schemas.openxmlformats.org/officeDocument/2006/relationships/hyperlink" Target="https://podminky.urs.cz/item/CS_URS_2025_02/451573111" TargetMode="External" /><Relationship Id="rId20" Type="http://schemas.openxmlformats.org/officeDocument/2006/relationships/hyperlink" Target="https://podminky.urs.cz/item/CS_URS_2025_01/565145111" TargetMode="External" /><Relationship Id="rId21" Type="http://schemas.openxmlformats.org/officeDocument/2006/relationships/hyperlink" Target="https://podminky.urs.cz/item/CS_URS_2025_02/566901133" TargetMode="External" /><Relationship Id="rId22" Type="http://schemas.openxmlformats.org/officeDocument/2006/relationships/hyperlink" Target="https://podminky.urs.cz/item/CS_URS_2025_01/573111111" TargetMode="External" /><Relationship Id="rId23" Type="http://schemas.openxmlformats.org/officeDocument/2006/relationships/hyperlink" Target="https://podminky.urs.cz/item/CS_URS_2025_01/573211109" TargetMode="External" /><Relationship Id="rId24" Type="http://schemas.openxmlformats.org/officeDocument/2006/relationships/hyperlink" Target="https://podminky.urs.cz/item/CS_URS_2025_01/577134111" TargetMode="External" /><Relationship Id="rId25" Type="http://schemas.openxmlformats.org/officeDocument/2006/relationships/hyperlink" Target="https://podminky.urs.cz/item/CS_URS_2025_02/631312141" TargetMode="External" /><Relationship Id="rId26" Type="http://schemas.openxmlformats.org/officeDocument/2006/relationships/hyperlink" Target="https://podminky.urs.cz/item/CS_URS_2025_02/871313121" TargetMode="External" /><Relationship Id="rId27" Type="http://schemas.openxmlformats.org/officeDocument/2006/relationships/hyperlink" Target="https://podminky.urs.cz/item/CS_URS_2025_02/877370320" TargetMode="External" /><Relationship Id="rId28" Type="http://schemas.openxmlformats.org/officeDocument/2006/relationships/hyperlink" Target="https://podminky.urs.cz/item/CS_URS_2025_02/890331811" TargetMode="External" /><Relationship Id="rId29" Type="http://schemas.openxmlformats.org/officeDocument/2006/relationships/hyperlink" Target="https://podminky.urs.cz/item/CS_URS_2025_02/892351111" TargetMode="External" /><Relationship Id="rId30" Type="http://schemas.openxmlformats.org/officeDocument/2006/relationships/hyperlink" Target="https://podminky.urs.cz/item/CS_URS_2025_02/894812001" TargetMode="External" /><Relationship Id="rId31" Type="http://schemas.openxmlformats.org/officeDocument/2006/relationships/hyperlink" Target="https://podminky.urs.cz/item/CS_URS_2025_02/894812003" TargetMode="External" /><Relationship Id="rId32" Type="http://schemas.openxmlformats.org/officeDocument/2006/relationships/hyperlink" Target="https://podminky.urs.cz/item/CS_URS_2025_02/894812031" TargetMode="External" /><Relationship Id="rId33" Type="http://schemas.openxmlformats.org/officeDocument/2006/relationships/hyperlink" Target="https://podminky.urs.cz/item/CS_URS_2025_02/894812041" TargetMode="External" /><Relationship Id="rId34" Type="http://schemas.openxmlformats.org/officeDocument/2006/relationships/hyperlink" Target="https://podminky.urs.cz/item/CS_URS_2025_02/894812063" TargetMode="External" /><Relationship Id="rId35" Type="http://schemas.openxmlformats.org/officeDocument/2006/relationships/hyperlink" Target="https://podminky.urs.cz/item/CS_URS_2025_02/899722113" TargetMode="External" /><Relationship Id="rId36" Type="http://schemas.openxmlformats.org/officeDocument/2006/relationships/hyperlink" Target="https://podminky.urs.cz/item/CS_URS_2025_02/919735112" TargetMode="External" /><Relationship Id="rId37" Type="http://schemas.openxmlformats.org/officeDocument/2006/relationships/hyperlink" Target="https://podminky.urs.cz/item/CS_URS_2025_02/919735122" TargetMode="External" /><Relationship Id="rId38" Type="http://schemas.openxmlformats.org/officeDocument/2006/relationships/hyperlink" Target="https://podminky.urs.cz/item/CS_URS_2025_02/952905121" TargetMode="External" /><Relationship Id="rId39" Type="http://schemas.openxmlformats.org/officeDocument/2006/relationships/hyperlink" Target="https://podminky.urs.cz/item/CS_URS_2025_02/965042241" TargetMode="External" /><Relationship Id="rId40" Type="http://schemas.openxmlformats.org/officeDocument/2006/relationships/hyperlink" Target="https://podminky.urs.cz/item/CS_URS_2025_02/971025481" TargetMode="External" /><Relationship Id="rId41" Type="http://schemas.openxmlformats.org/officeDocument/2006/relationships/hyperlink" Target="https://podminky.urs.cz/item/CS_URS_2025_02/974031153" TargetMode="External" /><Relationship Id="rId42" Type="http://schemas.openxmlformats.org/officeDocument/2006/relationships/hyperlink" Target="https://podminky.urs.cz/item/CS_URS_2025_02/997013212" TargetMode="External" /><Relationship Id="rId43" Type="http://schemas.openxmlformats.org/officeDocument/2006/relationships/hyperlink" Target="https://podminky.urs.cz/item/CS_URS_2025_02/997013219" TargetMode="External" /><Relationship Id="rId44" Type="http://schemas.openxmlformats.org/officeDocument/2006/relationships/hyperlink" Target="https://podminky.urs.cz/item/CS_URS_2025_02/997013501" TargetMode="External" /><Relationship Id="rId45" Type="http://schemas.openxmlformats.org/officeDocument/2006/relationships/hyperlink" Target="https://podminky.urs.cz/item/CS_URS_2025_02/997013509" TargetMode="External" /><Relationship Id="rId46" Type="http://schemas.openxmlformats.org/officeDocument/2006/relationships/hyperlink" Target="https://podminky.urs.cz/item/CS_URS_2025_01/998276101" TargetMode="External" /><Relationship Id="rId47" Type="http://schemas.openxmlformats.org/officeDocument/2006/relationships/hyperlink" Target="https://podminky.urs.cz/item/CS_URS_2025_02/713463311" TargetMode="External" /><Relationship Id="rId48" Type="http://schemas.openxmlformats.org/officeDocument/2006/relationships/hyperlink" Target="https://podminky.urs.cz/item/CS_URS_2025_02/998713101" TargetMode="External" /><Relationship Id="rId49" Type="http://schemas.openxmlformats.org/officeDocument/2006/relationships/hyperlink" Target="https://podminky.urs.cz/item/CS_URS_2025_02/721171917" TargetMode="External" /><Relationship Id="rId50" Type="http://schemas.openxmlformats.org/officeDocument/2006/relationships/hyperlink" Target="https://podminky.urs.cz/item/CS_URS_2025_02/721173401" TargetMode="External" /><Relationship Id="rId51" Type="http://schemas.openxmlformats.org/officeDocument/2006/relationships/hyperlink" Target="https://podminky.urs.cz/item/CS_URS_2025_02/721173403" TargetMode="External" /><Relationship Id="rId52" Type="http://schemas.openxmlformats.org/officeDocument/2006/relationships/hyperlink" Target="https://podminky.urs.cz/item/CS_URS_2025_02/721174004" TargetMode="External" /><Relationship Id="rId53" Type="http://schemas.openxmlformats.org/officeDocument/2006/relationships/hyperlink" Target="https://podminky.urs.cz/item/CS_URS_2025_02/721174006" TargetMode="External" /><Relationship Id="rId54" Type="http://schemas.openxmlformats.org/officeDocument/2006/relationships/hyperlink" Target="https://podminky.urs.cz/item/CS_URS_2025_02/721174024" TargetMode="External" /><Relationship Id="rId55" Type="http://schemas.openxmlformats.org/officeDocument/2006/relationships/hyperlink" Target="https://podminky.urs.cz/item/CS_URS_2025_02/721174025" TargetMode="External" /><Relationship Id="rId56" Type="http://schemas.openxmlformats.org/officeDocument/2006/relationships/hyperlink" Target="https://podminky.urs.cz/item/CS_URS_2025_02/721174026" TargetMode="External" /><Relationship Id="rId57" Type="http://schemas.openxmlformats.org/officeDocument/2006/relationships/hyperlink" Target="https://podminky.urs.cz/item/CS_URS_2025_01/721174042" TargetMode="External" /><Relationship Id="rId58" Type="http://schemas.openxmlformats.org/officeDocument/2006/relationships/hyperlink" Target="https://podminky.urs.cz/item/CS_URS_2025_01/721174043" TargetMode="External" /><Relationship Id="rId59" Type="http://schemas.openxmlformats.org/officeDocument/2006/relationships/hyperlink" Target="https://podminky.urs.cz/item/CS_URS_2025_02/721174044" TargetMode="External" /><Relationship Id="rId60" Type="http://schemas.openxmlformats.org/officeDocument/2006/relationships/hyperlink" Target="https://podminky.urs.cz/item/CS_URS_2025_01/721174045" TargetMode="External" /><Relationship Id="rId61" Type="http://schemas.openxmlformats.org/officeDocument/2006/relationships/hyperlink" Target="https://podminky.urs.cz/item/CS_URS_2025_02/721174062" TargetMode="External" /><Relationship Id="rId62" Type="http://schemas.openxmlformats.org/officeDocument/2006/relationships/hyperlink" Target="https://podminky.urs.cz/item/CS_URS_2025_02/721174063" TargetMode="External" /><Relationship Id="rId63" Type="http://schemas.openxmlformats.org/officeDocument/2006/relationships/hyperlink" Target="https://podminky.urs.cz/item/CS_URS_2025_02/721194103" TargetMode="External" /><Relationship Id="rId64" Type="http://schemas.openxmlformats.org/officeDocument/2006/relationships/hyperlink" Target="https://podminky.urs.cz/item/CS_URS_2025_02/721194104" TargetMode="External" /><Relationship Id="rId65" Type="http://schemas.openxmlformats.org/officeDocument/2006/relationships/hyperlink" Target="https://podminky.urs.cz/item/CS_URS_2025_02/721194105" TargetMode="External" /><Relationship Id="rId66" Type="http://schemas.openxmlformats.org/officeDocument/2006/relationships/hyperlink" Target="https://podminky.urs.cz/item/CS_URS_2025_02/721194109" TargetMode="External" /><Relationship Id="rId67" Type="http://schemas.openxmlformats.org/officeDocument/2006/relationships/hyperlink" Target="https://podminky.urs.cz/item/CS_URS_2025_02/721211422" TargetMode="External" /><Relationship Id="rId68" Type="http://schemas.openxmlformats.org/officeDocument/2006/relationships/hyperlink" Target="https://podminky.urs.cz/item/CS_URS_2025_02/721226511" TargetMode="External" /><Relationship Id="rId69" Type="http://schemas.openxmlformats.org/officeDocument/2006/relationships/hyperlink" Target="https://podminky.urs.cz/item/CS_URS_2025_02/721229111" TargetMode="External" /><Relationship Id="rId70" Type="http://schemas.openxmlformats.org/officeDocument/2006/relationships/hyperlink" Target="https://podminky.urs.cz/item/CS_URS_2025_02/721273152" TargetMode="External" /><Relationship Id="rId71" Type="http://schemas.openxmlformats.org/officeDocument/2006/relationships/hyperlink" Target="https://podminky.urs.cz/item/CS_URS_2025_02/721273153" TargetMode="External" /><Relationship Id="rId72" Type="http://schemas.openxmlformats.org/officeDocument/2006/relationships/hyperlink" Target="https://podminky.urs.cz/item/CS_URS_2025_01/721290111" TargetMode="External" /><Relationship Id="rId73" Type="http://schemas.openxmlformats.org/officeDocument/2006/relationships/hyperlink" Target="https://podminky.urs.cz/item/CS_URS_2025_02/721290112" TargetMode="External" /><Relationship Id="rId74" Type="http://schemas.openxmlformats.org/officeDocument/2006/relationships/hyperlink" Target="https://podminky.urs.cz/item/CS_URS_2025_02/722176111" TargetMode="External" /><Relationship Id="rId75" Type="http://schemas.openxmlformats.org/officeDocument/2006/relationships/hyperlink" Target="https://podminky.urs.cz/item/CS_URS_2025_02/722176112" TargetMode="External" /><Relationship Id="rId76" Type="http://schemas.openxmlformats.org/officeDocument/2006/relationships/hyperlink" Target="https://podminky.urs.cz/item/CS_URS_2025_01/722179191" TargetMode="External" /><Relationship Id="rId77" Type="http://schemas.openxmlformats.org/officeDocument/2006/relationships/hyperlink" Target="https://podminky.urs.cz/item/CS_URS_2025_01/998721101" TargetMode="External" /><Relationship Id="rId78" Type="http://schemas.openxmlformats.org/officeDocument/2006/relationships/hyperlink" Target="https://podminky.urs.cz/item/CS_URS_2025_02/722173916" TargetMode="External" /><Relationship Id="rId79" Type="http://schemas.openxmlformats.org/officeDocument/2006/relationships/hyperlink" Target="https://podminky.urs.cz/item/CS_URS_2025_01/722174022" TargetMode="External" /><Relationship Id="rId80" Type="http://schemas.openxmlformats.org/officeDocument/2006/relationships/hyperlink" Target="https://podminky.urs.cz/item/CS_URS_2025_01/722174023" TargetMode="External" /><Relationship Id="rId81" Type="http://schemas.openxmlformats.org/officeDocument/2006/relationships/hyperlink" Target="https://podminky.urs.cz/item/CS_URS_2025_02/722174024" TargetMode="External" /><Relationship Id="rId82" Type="http://schemas.openxmlformats.org/officeDocument/2006/relationships/hyperlink" Target="https://podminky.urs.cz/item/CS_URS_2025_02/722174025" TargetMode="External" /><Relationship Id="rId83" Type="http://schemas.openxmlformats.org/officeDocument/2006/relationships/hyperlink" Target="https://podminky.urs.cz/item/CS_URS_2025_02/722179193" TargetMode="External" /><Relationship Id="rId84" Type="http://schemas.openxmlformats.org/officeDocument/2006/relationships/hyperlink" Target="https://podminky.urs.cz/item/CS_URS_2025_01/722181231" TargetMode="External" /><Relationship Id="rId85" Type="http://schemas.openxmlformats.org/officeDocument/2006/relationships/hyperlink" Target="https://podminky.urs.cz/item/CS_URS_2025_01/722181232" TargetMode="External" /><Relationship Id="rId86" Type="http://schemas.openxmlformats.org/officeDocument/2006/relationships/hyperlink" Target="https://podminky.urs.cz/item/CS_URS_2025_02/722181241" TargetMode="External" /><Relationship Id="rId87" Type="http://schemas.openxmlformats.org/officeDocument/2006/relationships/hyperlink" Target="https://podminky.urs.cz/item/CS_URS_2025_02/722181242" TargetMode="External" /><Relationship Id="rId88" Type="http://schemas.openxmlformats.org/officeDocument/2006/relationships/hyperlink" Target="https://podminky.urs.cz/item/CS_URS_2025_01/722190401" TargetMode="External" /><Relationship Id="rId89" Type="http://schemas.openxmlformats.org/officeDocument/2006/relationships/hyperlink" Target="https://podminky.urs.cz/item/CS_URS_2025_02/722190901" TargetMode="External" /><Relationship Id="rId90" Type="http://schemas.openxmlformats.org/officeDocument/2006/relationships/hyperlink" Target="https://podminky.urs.cz/item/CS_URS_2025_01/722220111" TargetMode="External" /><Relationship Id="rId91" Type="http://schemas.openxmlformats.org/officeDocument/2006/relationships/hyperlink" Target="https://podminky.urs.cz/item/CS_URS_2025_01/722220121" TargetMode="External" /><Relationship Id="rId92" Type="http://schemas.openxmlformats.org/officeDocument/2006/relationships/hyperlink" Target="https://podminky.urs.cz/item/CS_URS_2025_02/722221135" TargetMode="External" /><Relationship Id="rId93" Type="http://schemas.openxmlformats.org/officeDocument/2006/relationships/hyperlink" Target="https://podminky.urs.cz/item/CS_URS_2025_02/722232044" TargetMode="External" /><Relationship Id="rId94" Type="http://schemas.openxmlformats.org/officeDocument/2006/relationships/hyperlink" Target="https://podminky.urs.cz/item/CS_URS_2025_02/722232062" TargetMode="External" /><Relationship Id="rId95" Type="http://schemas.openxmlformats.org/officeDocument/2006/relationships/hyperlink" Target="https://podminky.urs.cz/item/CS_URS_2025_01/722232063" TargetMode="External" /><Relationship Id="rId96" Type="http://schemas.openxmlformats.org/officeDocument/2006/relationships/hyperlink" Target="https://podminky.urs.cz/item/CS_URS_2025_02/722263207" TargetMode="External" /><Relationship Id="rId97" Type="http://schemas.openxmlformats.org/officeDocument/2006/relationships/hyperlink" Target="https://podminky.urs.cz/item/CS_URS_2025_02/722270101" TargetMode="External" /><Relationship Id="rId98" Type="http://schemas.openxmlformats.org/officeDocument/2006/relationships/hyperlink" Target="https://podminky.urs.cz/item/CS_URS_2025_01/722290234" TargetMode="External" /><Relationship Id="rId99" Type="http://schemas.openxmlformats.org/officeDocument/2006/relationships/hyperlink" Target="https://podminky.urs.cz/item/CS_URS_2025_02/722290246" TargetMode="External" /><Relationship Id="rId100" Type="http://schemas.openxmlformats.org/officeDocument/2006/relationships/hyperlink" Target="https://podminky.urs.cz/item/CS_URS_2025_02/734261234" TargetMode="External" /><Relationship Id="rId101" Type="http://schemas.openxmlformats.org/officeDocument/2006/relationships/hyperlink" Target="https://podminky.urs.cz/item/CS_URS_2025_01/998722101" TargetMode="External" /><Relationship Id="rId102" Type="http://schemas.openxmlformats.org/officeDocument/2006/relationships/hyperlink" Target="https://podminky.urs.cz/item/CS_URS_2025_02/723111203" TargetMode="External" /><Relationship Id="rId103" Type="http://schemas.openxmlformats.org/officeDocument/2006/relationships/hyperlink" Target="https://podminky.urs.cz/item/CS_URS_2025_02/723111204" TargetMode="External" /><Relationship Id="rId104" Type="http://schemas.openxmlformats.org/officeDocument/2006/relationships/hyperlink" Target="https://podminky.urs.cz/item/CS_URS_2025_02/723190203" TargetMode="External" /><Relationship Id="rId105" Type="http://schemas.openxmlformats.org/officeDocument/2006/relationships/hyperlink" Target="https://podminky.urs.cz/item/CS_URS_2025_02/723190252" TargetMode="External" /><Relationship Id="rId106" Type="http://schemas.openxmlformats.org/officeDocument/2006/relationships/hyperlink" Target="https://podminky.urs.cz/item/CS_URS_2025_02/723190901" TargetMode="External" /><Relationship Id="rId107" Type="http://schemas.openxmlformats.org/officeDocument/2006/relationships/hyperlink" Target="https://podminky.urs.cz/item/CS_URS_2025_02/723190907" TargetMode="External" /><Relationship Id="rId108" Type="http://schemas.openxmlformats.org/officeDocument/2006/relationships/hyperlink" Target="https://podminky.urs.cz/item/CS_URS_2025_02/723190909" TargetMode="External" /><Relationship Id="rId109" Type="http://schemas.openxmlformats.org/officeDocument/2006/relationships/hyperlink" Target="https://podminky.urs.cz/item/CS_URS_2025_02/723190915" TargetMode="External" /><Relationship Id="rId110" Type="http://schemas.openxmlformats.org/officeDocument/2006/relationships/hyperlink" Target="https://podminky.urs.cz/item/CS_URS_2025_02/723231163" TargetMode="External" /><Relationship Id="rId111" Type="http://schemas.openxmlformats.org/officeDocument/2006/relationships/hyperlink" Target="https://podminky.urs.cz/item/CS_URS_2025_02/723231164" TargetMode="External" /><Relationship Id="rId112" Type="http://schemas.openxmlformats.org/officeDocument/2006/relationships/hyperlink" Target="https://podminky.urs.cz/item/CS_URS_2025_02/998723101" TargetMode="External" /><Relationship Id="rId113" Type="http://schemas.openxmlformats.org/officeDocument/2006/relationships/hyperlink" Target="https://podminky.urs.cz/item/CS_URS_2025_02/732421201" TargetMode="External" /><Relationship Id="rId114" Type="http://schemas.openxmlformats.org/officeDocument/2006/relationships/hyperlink" Target="https://podminky.urs.cz/item/CS_URS_2025_01/725112183" TargetMode="External" /><Relationship Id="rId115" Type="http://schemas.openxmlformats.org/officeDocument/2006/relationships/hyperlink" Target="https://podminky.urs.cz/item/CS_URS_2025_01/725211603" TargetMode="External" /><Relationship Id="rId116" Type="http://schemas.openxmlformats.org/officeDocument/2006/relationships/hyperlink" Target="https://podminky.urs.cz/item/CS_URS_2025_02/725241111" TargetMode="External" /><Relationship Id="rId117" Type="http://schemas.openxmlformats.org/officeDocument/2006/relationships/hyperlink" Target="https://podminky.urs.cz/item/CS_URS_2025_02/725244522" TargetMode="External" /><Relationship Id="rId118" Type="http://schemas.openxmlformats.org/officeDocument/2006/relationships/hyperlink" Target="https://podminky.urs.cz/item/CS_URS_2025_01/725311121" TargetMode="External" /><Relationship Id="rId119" Type="http://schemas.openxmlformats.org/officeDocument/2006/relationships/hyperlink" Target="https://podminky.urs.cz/item/CS_URS_2025_02/725813112" TargetMode="External" /><Relationship Id="rId120" Type="http://schemas.openxmlformats.org/officeDocument/2006/relationships/hyperlink" Target="https://podminky.urs.cz/item/CS_URS_2025_01/725821312" TargetMode="External" /><Relationship Id="rId121" Type="http://schemas.openxmlformats.org/officeDocument/2006/relationships/hyperlink" Target="https://podminky.urs.cz/item/CS_URS_2025_01/725822613" TargetMode="External" /><Relationship Id="rId122" Type="http://schemas.openxmlformats.org/officeDocument/2006/relationships/hyperlink" Target="https://podminky.urs.cz/item/CS_URS_2023_02/725849411" TargetMode="External" /><Relationship Id="rId123" Type="http://schemas.openxmlformats.org/officeDocument/2006/relationships/hyperlink" Target="https://podminky.urs.cz/item/CS_URS_2025_01/998725101" TargetMode="External" /><Relationship Id="rId124" Type="http://schemas.openxmlformats.org/officeDocument/2006/relationships/hyperlink" Target="https://podminky.urs.cz/item/CS_URS_2025_02/726111031" TargetMode="External" /><Relationship Id="rId125" Type="http://schemas.openxmlformats.org/officeDocument/2006/relationships/hyperlink" Target="https://podminky.urs.cz/item/CS_URS_2025_02/998726111" TargetMode="External" /><Relationship Id="rId126" Type="http://schemas.openxmlformats.org/officeDocument/2006/relationships/hyperlink" Target="https://podminky.urs.cz/item/CS_URS_2025_01/783614651" TargetMode="External" /><Relationship Id="rId127" Type="http://schemas.openxmlformats.org/officeDocument/2006/relationships/hyperlink" Target="https://podminky.urs.cz/item/CS_URS_2025_01/783617611" TargetMode="External" /><Relationship Id="rId128" Type="http://schemas.openxmlformats.org/officeDocument/2006/relationships/hyperlink" Target="https://podminky.urs.cz/item/CS_URS_2023_02/580506001" TargetMode="External" /><Relationship Id="rId129" Type="http://schemas.openxmlformats.org/officeDocument/2006/relationships/hyperlink" Target="https://podminky.urs.cz/item/CS_URS_2023_02/580506027" TargetMode="External" /><Relationship Id="rId130" Type="http://schemas.openxmlformats.org/officeDocument/2006/relationships/hyperlink" Target="https://podminky.urs.cz/item/CS_URS_2023_02/580506042" TargetMode="External" /><Relationship Id="rId131" Type="http://schemas.openxmlformats.org/officeDocument/2006/relationships/hyperlink" Target="https://podminky.urs.cz/item/CS_URS_2023_02/580506117" TargetMode="External" /><Relationship Id="rId132" Type="http://schemas.openxmlformats.org/officeDocument/2006/relationships/hyperlink" Target="https://podminky.urs.cz/item/CS_URS_2022_01/HZS2491" TargetMode="External" /><Relationship Id="rId133" Type="http://schemas.openxmlformats.org/officeDocument/2006/relationships/hyperlink" Target="https://podminky.urs.cz/item/CS_URS_2025_01/HZS4212" TargetMode="External" /><Relationship Id="rId134" Type="http://schemas.openxmlformats.org/officeDocument/2006/relationships/hyperlink" Target="https://podminky.urs.cz/item/CS_URS_2025_01/HZS4232" TargetMode="External" /><Relationship Id="rId135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13463121" TargetMode="External" /><Relationship Id="rId2" Type="http://schemas.openxmlformats.org/officeDocument/2006/relationships/hyperlink" Target="https://podminky.urs.cz/item/CS_URS_2025_02/731244131" TargetMode="External" /><Relationship Id="rId3" Type="http://schemas.openxmlformats.org/officeDocument/2006/relationships/hyperlink" Target="https://podminky.urs.cz/item/CS_URS_2025_01/731810332" TargetMode="External" /><Relationship Id="rId4" Type="http://schemas.openxmlformats.org/officeDocument/2006/relationships/hyperlink" Target="https://podminky.urs.cz/item/CS_URS_2025_01/731810342" TargetMode="External" /><Relationship Id="rId5" Type="http://schemas.openxmlformats.org/officeDocument/2006/relationships/hyperlink" Target="https://podminky.urs.cz/item/CS_URS_2025_02/998731101" TargetMode="External" /><Relationship Id="rId6" Type="http://schemas.openxmlformats.org/officeDocument/2006/relationships/hyperlink" Target="https://podminky.urs.cz/item/CS_URS_2025_02/732211114" TargetMode="External" /><Relationship Id="rId7" Type="http://schemas.openxmlformats.org/officeDocument/2006/relationships/hyperlink" Target="https://podminky.urs.cz/item/CS_URS_2025_02/732219103" TargetMode="External" /><Relationship Id="rId8" Type="http://schemas.openxmlformats.org/officeDocument/2006/relationships/hyperlink" Target="https://podminky.urs.cz/item/CS_URS_2025_02/732330103" TargetMode="External" /><Relationship Id="rId9" Type="http://schemas.openxmlformats.org/officeDocument/2006/relationships/hyperlink" Target="https://podminky.urs.cz/item/CS_URS_2025_02/998732101" TargetMode="External" /><Relationship Id="rId10" Type="http://schemas.openxmlformats.org/officeDocument/2006/relationships/hyperlink" Target="https://podminky.urs.cz/item/CS_URS_2025_02/733222102" TargetMode="External" /><Relationship Id="rId11" Type="http://schemas.openxmlformats.org/officeDocument/2006/relationships/hyperlink" Target="https://podminky.urs.cz/item/CS_URS_2025_02/733222103" TargetMode="External" /><Relationship Id="rId12" Type="http://schemas.openxmlformats.org/officeDocument/2006/relationships/hyperlink" Target="https://podminky.urs.cz/item/CS_URS_2025_02/733222104" TargetMode="External" /><Relationship Id="rId13" Type="http://schemas.openxmlformats.org/officeDocument/2006/relationships/hyperlink" Target="https://podminky.urs.cz/item/CS_URS_2025_02/733224222" TargetMode="External" /><Relationship Id="rId14" Type="http://schemas.openxmlformats.org/officeDocument/2006/relationships/hyperlink" Target="https://podminky.urs.cz/item/CS_URS_2025_02/733224224" TargetMode="External" /><Relationship Id="rId15" Type="http://schemas.openxmlformats.org/officeDocument/2006/relationships/hyperlink" Target="https://podminky.urs.cz/item/CS_URS_2025_02/733291101" TargetMode="External" /><Relationship Id="rId16" Type="http://schemas.openxmlformats.org/officeDocument/2006/relationships/hyperlink" Target="https://podminky.urs.cz/item/CS_URS_2025_02/998733101" TargetMode="External" /><Relationship Id="rId17" Type="http://schemas.openxmlformats.org/officeDocument/2006/relationships/hyperlink" Target="https://podminky.urs.cz/item/CS_URS_2025_02/734209113" TargetMode="External" /><Relationship Id="rId18" Type="http://schemas.openxmlformats.org/officeDocument/2006/relationships/hyperlink" Target="https://podminky.urs.cz/item/CS_URS_2025_02/734261406" TargetMode="External" /><Relationship Id="rId19" Type="http://schemas.openxmlformats.org/officeDocument/2006/relationships/hyperlink" Target="https://podminky.urs.cz/item/CS_URS_2025_02/734291123" TargetMode="External" /><Relationship Id="rId20" Type="http://schemas.openxmlformats.org/officeDocument/2006/relationships/hyperlink" Target="https://podminky.urs.cz/item/CS_URS_2025_02/734291254" TargetMode="External" /><Relationship Id="rId21" Type="http://schemas.openxmlformats.org/officeDocument/2006/relationships/hyperlink" Target="https://podminky.urs.cz/item/CS_URS_2025_02/734292714" TargetMode="External" /><Relationship Id="rId22" Type="http://schemas.openxmlformats.org/officeDocument/2006/relationships/hyperlink" Target="https://podminky.urs.cz/item/CS_URS_2025_02/998734101" TargetMode="External" /><Relationship Id="rId23" Type="http://schemas.openxmlformats.org/officeDocument/2006/relationships/hyperlink" Target="https://podminky.urs.cz/item/CS_URS_2025_02/735164511" TargetMode="External" /><Relationship Id="rId24" Type="http://schemas.openxmlformats.org/officeDocument/2006/relationships/hyperlink" Target="https://podminky.urs.cz/item/CS_URS_2025_02/998735101" TargetMode="External" /><Relationship Id="rId25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70001000" TargetMode="External" /><Relationship Id="rId2" Type="http://schemas.openxmlformats.org/officeDocument/2006/relationships/hyperlink" Target="https://podminky.urs.cz/item/CS_URS_2024_01/094104000" TargetMode="External" /><Relationship Id="rId3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25P-FBC020B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Brňany - vestavba 2. bytových jednotek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10. 8. 2025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ROUND(SUM(AG95:AG100),2)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ROUND(SUM(AS95:AS100),2)</f>
        <v>0</v>
      </c>
      <c r="AT94" s="114">
        <f>ROUND(SUM(AV94:AW94),2)</f>
        <v>0</v>
      </c>
      <c r="AU94" s="115">
        <f>ROUND(SUM(AU95:AU100),5)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ROUND(SUM(AZ95:AZ100),2)</f>
        <v>0</v>
      </c>
      <c r="BA94" s="114">
        <f>ROUND(SUM(BA95:BA100),2)</f>
        <v>0</v>
      </c>
      <c r="BB94" s="114">
        <f>ROUND(SUM(BB95:BB100),2)</f>
        <v>0</v>
      </c>
      <c r="BC94" s="114">
        <f>ROUND(SUM(BC95:BC100),2)</f>
        <v>0</v>
      </c>
      <c r="BD94" s="116">
        <f>ROUND(SUM(BD95:BD100),2)</f>
        <v>0</v>
      </c>
      <c r="BE94" s="6"/>
      <c r="BS94" s="117" t="s">
        <v>72</v>
      </c>
      <c r="BT94" s="117" t="s">
        <v>73</v>
      </c>
      <c r="BU94" s="118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16.5" customHeight="1">
      <c r="A95" s="119" t="s">
        <v>77</v>
      </c>
      <c r="B95" s="120"/>
      <c r="C95" s="121"/>
      <c r="D95" s="122" t="s">
        <v>78</v>
      </c>
      <c r="E95" s="122"/>
      <c r="F95" s="122"/>
      <c r="G95" s="122"/>
      <c r="H95" s="122"/>
      <c r="I95" s="123"/>
      <c r="J95" s="122" t="s">
        <v>79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stavební část'!J30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80</v>
      </c>
      <c r="AR95" s="126"/>
      <c r="AS95" s="127">
        <v>0</v>
      </c>
      <c r="AT95" s="128">
        <f>ROUND(SUM(AV95:AW95),2)</f>
        <v>0</v>
      </c>
      <c r="AU95" s="129">
        <f>'01 - stavební část'!P140</f>
        <v>0</v>
      </c>
      <c r="AV95" s="128">
        <f>'01 - stavební část'!J33</f>
        <v>0</v>
      </c>
      <c r="AW95" s="128">
        <f>'01 - stavební část'!J34</f>
        <v>0</v>
      </c>
      <c r="AX95" s="128">
        <f>'01 - stavební část'!J35</f>
        <v>0</v>
      </c>
      <c r="AY95" s="128">
        <f>'01 - stavební část'!J36</f>
        <v>0</v>
      </c>
      <c r="AZ95" s="128">
        <f>'01 - stavební část'!F33</f>
        <v>0</v>
      </c>
      <c r="BA95" s="128">
        <f>'01 - stavební část'!F34</f>
        <v>0</v>
      </c>
      <c r="BB95" s="128">
        <f>'01 - stavební část'!F35</f>
        <v>0</v>
      </c>
      <c r="BC95" s="128">
        <f>'01 - stavební část'!F36</f>
        <v>0</v>
      </c>
      <c r="BD95" s="130">
        <f>'01 - stavební část'!F37</f>
        <v>0</v>
      </c>
      <c r="BE95" s="7"/>
      <c r="BT95" s="131" t="s">
        <v>81</v>
      </c>
      <c r="BV95" s="131" t="s">
        <v>75</v>
      </c>
      <c r="BW95" s="131" t="s">
        <v>82</v>
      </c>
      <c r="BX95" s="131" t="s">
        <v>5</v>
      </c>
      <c r="CL95" s="131" t="s">
        <v>1</v>
      </c>
      <c r="CM95" s="131" t="s">
        <v>81</v>
      </c>
    </row>
    <row r="96" s="7" customFormat="1" ht="16.5" customHeight="1">
      <c r="A96" s="119" t="s">
        <v>77</v>
      </c>
      <c r="B96" s="120"/>
      <c r="C96" s="121"/>
      <c r="D96" s="122" t="s">
        <v>83</v>
      </c>
      <c r="E96" s="122"/>
      <c r="F96" s="122"/>
      <c r="G96" s="122"/>
      <c r="H96" s="122"/>
      <c r="I96" s="123"/>
      <c r="J96" s="122" t="s">
        <v>84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'02 - elektroinstalace'!J30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80</v>
      </c>
      <c r="AR96" s="126"/>
      <c r="AS96" s="127">
        <v>0</v>
      </c>
      <c r="AT96" s="128">
        <f>ROUND(SUM(AV96:AW96),2)</f>
        <v>0</v>
      </c>
      <c r="AU96" s="129">
        <f>'02 - elektroinstalace'!P133</f>
        <v>0</v>
      </c>
      <c r="AV96" s="128">
        <f>'02 - elektroinstalace'!J33</f>
        <v>0</v>
      </c>
      <c r="AW96" s="128">
        <f>'02 - elektroinstalace'!J34</f>
        <v>0</v>
      </c>
      <c r="AX96" s="128">
        <f>'02 - elektroinstalace'!J35</f>
        <v>0</v>
      </c>
      <c r="AY96" s="128">
        <f>'02 - elektroinstalace'!J36</f>
        <v>0</v>
      </c>
      <c r="AZ96" s="128">
        <f>'02 - elektroinstalace'!F33</f>
        <v>0</v>
      </c>
      <c r="BA96" s="128">
        <f>'02 - elektroinstalace'!F34</f>
        <v>0</v>
      </c>
      <c r="BB96" s="128">
        <f>'02 - elektroinstalace'!F35</f>
        <v>0</v>
      </c>
      <c r="BC96" s="128">
        <f>'02 - elektroinstalace'!F36</f>
        <v>0</v>
      </c>
      <c r="BD96" s="130">
        <f>'02 - elektroinstalace'!F37</f>
        <v>0</v>
      </c>
      <c r="BE96" s="7"/>
      <c r="BT96" s="131" t="s">
        <v>81</v>
      </c>
      <c r="BV96" s="131" t="s">
        <v>75</v>
      </c>
      <c r="BW96" s="131" t="s">
        <v>85</v>
      </c>
      <c r="BX96" s="131" t="s">
        <v>5</v>
      </c>
      <c r="CL96" s="131" t="s">
        <v>1</v>
      </c>
      <c r="CM96" s="131" t="s">
        <v>81</v>
      </c>
    </row>
    <row r="97" s="7" customFormat="1" ht="16.5" customHeight="1">
      <c r="A97" s="119" t="s">
        <v>77</v>
      </c>
      <c r="B97" s="120"/>
      <c r="C97" s="121"/>
      <c r="D97" s="122" t="s">
        <v>86</v>
      </c>
      <c r="E97" s="122"/>
      <c r="F97" s="122"/>
      <c r="G97" s="122"/>
      <c r="H97" s="122"/>
      <c r="I97" s="123"/>
      <c r="J97" s="122" t="s">
        <v>87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'03 - zdravotní instalace'!J30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80</v>
      </c>
      <c r="AR97" s="126"/>
      <c r="AS97" s="127">
        <v>0</v>
      </c>
      <c r="AT97" s="128">
        <f>ROUND(SUM(AV97:AW97),2)</f>
        <v>0</v>
      </c>
      <c r="AU97" s="129">
        <f>'03 - zdravotní instalace'!P137</f>
        <v>0</v>
      </c>
      <c r="AV97" s="128">
        <f>'03 - zdravotní instalace'!J33</f>
        <v>0</v>
      </c>
      <c r="AW97" s="128">
        <f>'03 - zdravotní instalace'!J34</f>
        <v>0</v>
      </c>
      <c r="AX97" s="128">
        <f>'03 - zdravotní instalace'!J35</f>
        <v>0</v>
      </c>
      <c r="AY97" s="128">
        <f>'03 - zdravotní instalace'!J36</f>
        <v>0</v>
      </c>
      <c r="AZ97" s="128">
        <f>'03 - zdravotní instalace'!F33</f>
        <v>0</v>
      </c>
      <c r="BA97" s="128">
        <f>'03 - zdravotní instalace'!F34</f>
        <v>0</v>
      </c>
      <c r="BB97" s="128">
        <f>'03 - zdravotní instalace'!F35</f>
        <v>0</v>
      </c>
      <c r="BC97" s="128">
        <f>'03 - zdravotní instalace'!F36</f>
        <v>0</v>
      </c>
      <c r="BD97" s="130">
        <f>'03 - zdravotní instalace'!F37</f>
        <v>0</v>
      </c>
      <c r="BE97" s="7"/>
      <c r="BT97" s="131" t="s">
        <v>81</v>
      </c>
      <c r="BV97" s="131" t="s">
        <v>75</v>
      </c>
      <c r="BW97" s="131" t="s">
        <v>88</v>
      </c>
      <c r="BX97" s="131" t="s">
        <v>5</v>
      </c>
      <c r="CL97" s="131" t="s">
        <v>1</v>
      </c>
      <c r="CM97" s="131" t="s">
        <v>81</v>
      </c>
    </row>
    <row r="98" s="7" customFormat="1" ht="16.5" customHeight="1">
      <c r="A98" s="119" t="s">
        <v>77</v>
      </c>
      <c r="B98" s="120"/>
      <c r="C98" s="121"/>
      <c r="D98" s="122" t="s">
        <v>89</v>
      </c>
      <c r="E98" s="122"/>
      <c r="F98" s="122"/>
      <c r="G98" s="122"/>
      <c r="H98" s="122"/>
      <c r="I98" s="123"/>
      <c r="J98" s="122" t="s">
        <v>90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'04 - vytápění'!J30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80</v>
      </c>
      <c r="AR98" s="126"/>
      <c r="AS98" s="127">
        <v>0</v>
      </c>
      <c r="AT98" s="128">
        <f>ROUND(SUM(AV98:AW98),2)</f>
        <v>0</v>
      </c>
      <c r="AU98" s="129">
        <f>'04 - vytápění'!P123</f>
        <v>0</v>
      </c>
      <c r="AV98" s="128">
        <f>'04 - vytápění'!J33</f>
        <v>0</v>
      </c>
      <c r="AW98" s="128">
        <f>'04 - vytápění'!J34</f>
        <v>0</v>
      </c>
      <c r="AX98" s="128">
        <f>'04 - vytápění'!J35</f>
        <v>0</v>
      </c>
      <c r="AY98" s="128">
        <f>'04 - vytápění'!J36</f>
        <v>0</v>
      </c>
      <c r="AZ98" s="128">
        <f>'04 - vytápění'!F33</f>
        <v>0</v>
      </c>
      <c r="BA98" s="128">
        <f>'04 - vytápění'!F34</f>
        <v>0</v>
      </c>
      <c r="BB98" s="128">
        <f>'04 - vytápění'!F35</f>
        <v>0</v>
      </c>
      <c r="BC98" s="128">
        <f>'04 - vytápění'!F36</f>
        <v>0</v>
      </c>
      <c r="BD98" s="130">
        <f>'04 - vytápění'!F37</f>
        <v>0</v>
      </c>
      <c r="BE98" s="7"/>
      <c r="BT98" s="131" t="s">
        <v>81</v>
      </c>
      <c r="BV98" s="131" t="s">
        <v>75</v>
      </c>
      <c r="BW98" s="131" t="s">
        <v>91</v>
      </c>
      <c r="BX98" s="131" t="s">
        <v>5</v>
      </c>
      <c r="CL98" s="131" t="s">
        <v>1</v>
      </c>
      <c r="CM98" s="131" t="s">
        <v>81</v>
      </c>
    </row>
    <row r="99" s="7" customFormat="1" ht="16.5" customHeight="1">
      <c r="A99" s="119" t="s">
        <v>77</v>
      </c>
      <c r="B99" s="120"/>
      <c r="C99" s="121"/>
      <c r="D99" s="122" t="s">
        <v>92</v>
      </c>
      <c r="E99" s="122"/>
      <c r="F99" s="122"/>
      <c r="G99" s="122"/>
      <c r="H99" s="122"/>
      <c r="I99" s="123"/>
      <c r="J99" s="122" t="s">
        <v>93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'05 - vzduchotechnika'!J30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80</v>
      </c>
      <c r="AR99" s="126"/>
      <c r="AS99" s="127">
        <v>0</v>
      </c>
      <c r="AT99" s="128">
        <f>ROUND(SUM(AV99:AW99),2)</f>
        <v>0</v>
      </c>
      <c r="AU99" s="129">
        <f>'05 - vzduchotechnika'!P118</f>
        <v>0</v>
      </c>
      <c r="AV99" s="128">
        <f>'05 - vzduchotechnika'!J33</f>
        <v>0</v>
      </c>
      <c r="AW99" s="128">
        <f>'05 - vzduchotechnika'!J34</f>
        <v>0</v>
      </c>
      <c r="AX99" s="128">
        <f>'05 - vzduchotechnika'!J35</f>
        <v>0</v>
      </c>
      <c r="AY99" s="128">
        <f>'05 - vzduchotechnika'!J36</f>
        <v>0</v>
      </c>
      <c r="AZ99" s="128">
        <f>'05 - vzduchotechnika'!F33</f>
        <v>0</v>
      </c>
      <c r="BA99" s="128">
        <f>'05 - vzduchotechnika'!F34</f>
        <v>0</v>
      </c>
      <c r="BB99" s="128">
        <f>'05 - vzduchotechnika'!F35</f>
        <v>0</v>
      </c>
      <c r="BC99" s="128">
        <f>'05 - vzduchotechnika'!F36</f>
        <v>0</v>
      </c>
      <c r="BD99" s="130">
        <f>'05 - vzduchotechnika'!F37</f>
        <v>0</v>
      </c>
      <c r="BE99" s="7"/>
      <c r="BT99" s="131" t="s">
        <v>81</v>
      </c>
      <c r="BV99" s="131" t="s">
        <v>75</v>
      </c>
      <c r="BW99" s="131" t="s">
        <v>94</v>
      </c>
      <c r="BX99" s="131" t="s">
        <v>5</v>
      </c>
      <c r="CL99" s="131" t="s">
        <v>1</v>
      </c>
      <c r="CM99" s="131" t="s">
        <v>81</v>
      </c>
    </row>
    <row r="100" s="7" customFormat="1" ht="16.5" customHeight="1">
      <c r="A100" s="119" t="s">
        <v>77</v>
      </c>
      <c r="B100" s="120"/>
      <c r="C100" s="121"/>
      <c r="D100" s="122" t="s">
        <v>95</v>
      </c>
      <c r="E100" s="122"/>
      <c r="F100" s="122"/>
      <c r="G100" s="122"/>
      <c r="H100" s="122"/>
      <c r="I100" s="123"/>
      <c r="J100" s="122" t="s">
        <v>96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4">
        <f>'99 - vedlejší a ostatní n...'!J30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80</v>
      </c>
      <c r="AR100" s="126"/>
      <c r="AS100" s="132">
        <v>0</v>
      </c>
      <c r="AT100" s="133">
        <f>ROUND(SUM(AV100:AW100),2)</f>
        <v>0</v>
      </c>
      <c r="AU100" s="134">
        <f>'99 - vedlejší a ostatní n...'!P123</f>
        <v>0</v>
      </c>
      <c r="AV100" s="133">
        <f>'99 - vedlejší a ostatní n...'!J33</f>
        <v>0</v>
      </c>
      <c r="AW100" s="133">
        <f>'99 - vedlejší a ostatní n...'!J34</f>
        <v>0</v>
      </c>
      <c r="AX100" s="133">
        <f>'99 - vedlejší a ostatní n...'!J35</f>
        <v>0</v>
      </c>
      <c r="AY100" s="133">
        <f>'99 - vedlejší a ostatní n...'!J36</f>
        <v>0</v>
      </c>
      <c r="AZ100" s="133">
        <f>'99 - vedlejší a ostatní n...'!F33</f>
        <v>0</v>
      </c>
      <c r="BA100" s="133">
        <f>'99 - vedlejší a ostatní n...'!F34</f>
        <v>0</v>
      </c>
      <c r="BB100" s="133">
        <f>'99 - vedlejší a ostatní n...'!F35</f>
        <v>0</v>
      </c>
      <c r="BC100" s="133">
        <f>'99 - vedlejší a ostatní n...'!F36</f>
        <v>0</v>
      </c>
      <c r="BD100" s="135">
        <f>'99 - vedlejší a ostatní n...'!F37</f>
        <v>0</v>
      </c>
      <c r="BE100" s="7"/>
      <c r="BT100" s="131" t="s">
        <v>81</v>
      </c>
      <c r="BV100" s="131" t="s">
        <v>75</v>
      </c>
      <c r="BW100" s="131" t="s">
        <v>97</v>
      </c>
      <c r="BX100" s="131" t="s">
        <v>5</v>
      </c>
      <c r="CL100" s="131" t="s">
        <v>1</v>
      </c>
      <c r="CM100" s="131" t="s">
        <v>81</v>
      </c>
    </row>
    <row r="101" s="2" customFormat="1" ht="30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4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44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</sheetData>
  <sheetProtection sheet="1" formatColumns="0" formatRows="0" objects="1" scenarios="1" spinCount="100000" saltValue="wSqqcqJ5BzFFaCtV4w/RwWwzu4D2uoSNyD+t8tGz/bqY9cP9MltxamiMQEdAMTOsT2pGbs8oCwZyJAQ3OAx6zQ==" hashValue="iBMYi8dhgzx/jEuc/rhEeBMU1QWRb1JDPDSEl1wcGn09Rid2FrUBdY7EGjFAf32nDq4jsFpbGU9BorGiLsvxLA==" algorithmName="SHA-512" password="CC35"/>
  <mergeCells count="62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stavební část'!C2" display="/"/>
    <hyperlink ref="A96" location="'02 - elektroinstalace'!C2" display="/"/>
    <hyperlink ref="A97" location="'03 - zdravotní instalace'!C2" display="/"/>
    <hyperlink ref="A98" location="'04 - vytápění'!C2" display="/"/>
    <hyperlink ref="A99" location="'05 - vzduchotechnika'!C2" display="/"/>
    <hyperlink ref="A100" location="'99 - vedlejší a ostatní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81</v>
      </c>
    </row>
    <row r="4" s="1" customFormat="1" ht="24.96" customHeight="1">
      <c r="B4" s="20"/>
      <c r="D4" s="138" t="s">
        <v>98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Brňany - vestavba 2. bytových jednotek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ROUND(J140,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ROUND((SUM(BE140:BE1623)),  2)</f>
        <v>0</v>
      </c>
      <c r="G33" s="38"/>
      <c r="H33" s="38"/>
      <c r="I33" s="155">
        <v>0.20999999999999999</v>
      </c>
      <c r="J33" s="154">
        <f>ROUND(((SUM(BE140:BE1623))*I33),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ROUND((SUM(BF140:BF1623)),  2)</f>
        <v>0</v>
      </c>
      <c r="G34" s="38"/>
      <c r="H34" s="38"/>
      <c r="I34" s="155">
        <v>0.12</v>
      </c>
      <c r="J34" s="154">
        <f>ROUND(((SUM(BF140:BF1623))*I34),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ROUND((SUM(BG140:BG1623)),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ROUND((SUM(BH140:BH1623)),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ROUND((SUM(BI140:BI1623)),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Brňany - vestavba 2. bytových jednotek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stavební část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10. 8. 2025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102</v>
      </c>
      <c r="D94" s="176"/>
      <c r="E94" s="176"/>
      <c r="F94" s="176"/>
      <c r="G94" s="176"/>
      <c r="H94" s="176"/>
      <c r="I94" s="176"/>
      <c r="J94" s="177" t="s">
        <v>103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104</v>
      </c>
      <c r="D96" s="40"/>
      <c r="E96" s="40"/>
      <c r="F96" s="40"/>
      <c r="G96" s="40"/>
      <c r="H96" s="40"/>
      <c r="I96" s="40"/>
      <c r="J96" s="110">
        <f>J140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105</v>
      </c>
    </row>
    <row r="97" s="9" customFormat="1" ht="24.96" customHeight="1">
      <c r="A97" s="9"/>
      <c r="B97" s="179"/>
      <c r="C97" s="180"/>
      <c r="D97" s="181" t="s">
        <v>106</v>
      </c>
      <c r="E97" s="182"/>
      <c r="F97" s="182"/>
      <c r="G97" s="182"/>
      <c r="H97" s="182"/>
      <c r="I97" s="182"/>
      <c r="J97" s="183">
        <f>J141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107</v>
      </c>
      <c r="E98" s="188"/>
      <c r="F98" s="188"/>
      <c r="G98" s="188"/>
      <c r="H98" s="188"/>
      <c r="I98" s="188"/>
      <c r="J98" s="189">
        <f>J142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108</v>
      </c>
      <c r="E99" s="188"/>
      <c r="F99" s="188"/>
      <c r="G99" s="188"/>
      <c r="H99" s="188"/>
      <c r="I99" s="188"/>
      <c r="J99" s="189">
        <f>J195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109</v>
      </c>
      <c r="E100" s="188"/>
      <c r="F100" s="188"/>
      <c r="G100" s="188"/>
      <c r="H100" s="188"/>
      <c r="I100" s="188"/>
      <c r="J100" s="189">
        <f>J204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110</v>
      </c>
      <c r="E101" s="188"/>
      <c r="F101" s="188"/>
      <c r="G101" s="188"/>
      <c r="H101" s="188"/>
      <c r="I101" s="188"/>
      <c r="J101" s="189">
        <f>J264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111</v>
      </c>
      <c r="E102" s="188"/>
      <c r="F102" s="188"/>
      <c r="G102" s="188"/>
      <c r="H102" s="188"/>
      <c r="I102" s="188"/>
      <c r="J102" s="189">
        <f>J317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112</v>
      </c>
      <c r="E103" s="188"/>
      <c r="F103" s="188"/>
      <c r="G103" s="188"/>
      <c r="H103" s="188"/>
      <c r="I103" s="188"/>
      <c r="J103" s="189">
        <f>J473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113</v>
      </c>
      <c r="E104" s="188"/>
      <c r="F104" s="188"/>
      <c r="G104" s="188"/>
      <c r="H104" s="188"/>
      <c r="I104" s="188"/>
      <c r="J104" s="189">
        <f>J620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114</v>
      </c>
      <c r="E105" s="188"/>
      <c r="F105" s="188"/>
      <c r="G105" s="188"/>
      <c r="H105" s="188"/>
      <c r="I105" s="188"/>
      <c r="J105" s="189">
        <f>J657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9"/>
      <c r="C106" s="180"/>
      <c r="D106" s="181" t="s">
        <v>115</v>
      </c>
      <c r="E106" s="182"/>
      <c r="F106" s="182"/>
      <c r="G106" s="182"/>
      <c r="H106" s="182"/>
      <c r="I106" s="182"/>
      <c r="J106" s="183">
        <f>J664</f>
        <v>0</v>
      </c>
      <c r="K106" s="180"/>
      <c r="L106" s="18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5"/>
      <c r="C107" s="186"/>
      <c r="D107" s="187" t="s">
        <v>116</v>
      </c>
      <c r="E107" s="188"/>
      <c r="F107" s="188"/>
      <c r="G107" s="188"/>
      <c r="H107" s="188"/>
      <c r="I107" s="188"/>
      <c r="J107" s="189">
        <f>J665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117</v>
      </c>
      <c r="E108" s="188"/>
      <c r="F108" s="188"/>
      <c r="G108" s="188"/>
      <c r="H108" s="188"/>
      <c r="I108" s="188"/>
      <c r="J108" s="189">
        <f>J689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118</v>
      </c>
      <c r="E109" s="188"/>
      <c r="F109" s="188"/>
      <c r="G109" s="188"/>
      <c r="H109" s="188"/>
      <c r="I109" s="188"/>
      <c r="J109" s="189">
        <f>J721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119</v>
      </c>
      <c r="E110" s="188"/>
      <c r="F110" s="188"/>
      <c r="G110" s="188"/>
      <c r="H110" s="188"/>
      <c r="I110" s="188"/>
      <c r="J110" s="189">
        <f>J876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5"/>
      <c r="C111" s="186"/>
      <c r="D111" s="187" t="s">
        <v>120</v>
      </c>
      <c r="E111" s="188"/>
      <c r="F111" s="188"/>
      <c r="G111" s="188"/>
      <c r="H111" s="188"/>
      <c r="I111" s="188"/>
      <c r="J111" s="189">
        <f>J1036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5"/>
      <c r="C112" s="186"/>
      <c r="D112" s="187" t="s">
        <v>121</v>
      </c>
      <c r="E112" s="188"/>
      <c r="F112" s="188"/>
      <c r="G112" s="188"/>
      <c r="H112" s="188"/>
      <c r="I112" s="188"/>
      <c r="J112" s="189">
        <f>J1095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5"/>
      <c r="C113" s="186"/>
      <c r="D113" s="187" t="s">
        <v>122</v>
      </c>
      <c r="E113" s="188"/>
      <c r="F113" s="188"/>
      <c r="G113" s="188"/>
      <c r="H113" s="188"/>
      <c r="I113" s="188"/>
      <c r="J113" s="189">
        <f>J1195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5"/>
      <c r="C114" s="186"/>
      <c r="D114" s="187" t="s">
        <v>123</v>
      </c>
      <c r="E114" s="188"/>
      <c r="F114" s="188"/>
      <c r="G114" s="188"/>
      <c r="H114" s="188"/>
      <c r="I114" s="188"/>
      <c r="J114" s="189">
        <f>J1346</f>
        <v>0</v>
      </c>
      <c r="K114" s="186"/>
      <c r="L114" s="19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5"/>
      <c r="C115" s="186"/>
      <c r="D115" s="187" t="s">
        <v>124</v>
      </c>
      <c r="E115" s="188"/>
      <c r="F115" s="188"/>
      <c r="G115" s="188"/>
      <c r="H115" s="188"/>
      <c r="I115" s="188"/>
      <c r="J115" s="189">
        <f>J1425</f>
        <v>0</v>
      </c>
      <c r="K115" s="186"/>
      <c r="L115" s="19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5"/>
      <c r="C116" s="186"/>
      <c r="D116" s="187" t="s">
        <v>125</v>
      </c>
      <c r="E116" s="188"/>
      <c r="F116" s="188"/>
      <c r="G116" s="188"/>
      <c r="H116" s="188"/>
      <c r="I116" s="188"/>
      <c r="J116" s="189">
        <f>J1502</f>
        <v>0</v>
      </c>
      <c r="K116" s="186"/>
      <c r="L116" s="19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5"/>
      <c r="C117" s="186"/>
      <c r="D117" s="187" t="s">
        <v>126</v>
      </c>
      <c r="E117" s="188"/>
      <c r="F117" s="188"/>
      <c r="G117" s="188"/>
      <c r="H117" s="188"/>
      <c r="I117" s="188"/>
      <c r="J117" s="189">
        <f>J1540</f>
        <v>0</v>
      </c>
      <c r="K117" s="186"/>
      <c r="L117" s="19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5"/>
      <c r="C118" s="186"/>
      <c r="D118" s="187" t="s">
        <v>127</v>
      </c>
      <c r="E118" s="188"/>
      <c r="F118" s="188"/>
      <c r="G118" s="188"/>
      <c r="H118" s="188"/>
      <c r="I118" s="188"/>
      <c r="J118" s="189">
        <f>J1582</f>
        <v>0</v>
      </c>
      <c r="K118" s="186"/>
      <c r="L118" s="19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5"/>
      <c r="C119" s="186"/>
      <c r="D119" s="187" t="s">
        <v>128</v>
      </c>
      <c r="E119" s="188"/>
      <c r="F119" s="188"/>
      <c r="G119" s="188"/>
      <c r="H119" s="188"/>
      <c r="I119" s="188"/>
      <c r="J119" s="189">
        <f>J1606</f>
        <v>0</v>
      </c>
      <c r="K119" s="186"/>
      <c r="L119" s="19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9" customFormat="1" ht="24.96" customHeight="1">
      <c r="A120" s="9"/>
      <c r="B120" s="179"/>
      <c r="C120" s="180"/>
      <c r="D120" s="181" t="s">
        <v>129</v>
      </c>
      <c r="E120" s="182"/>
      <c r="F120" s="182"/>
      <c r="G120" s="182"/>
      <c r="H120" s="182"/>
      <c r="I120" s="182"/>
      <c r="J120" s="183">
        <f>J1617</f>
        <v>0</v>
      </c>
      <c r="K120" s="180"/>
      <c r="L120" s="184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="2" customFormat="1" ht="21.84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66"/>
      <c r="C122" s="67"/>
      <c r="D122" s="67"/>
      <c r="E122" s="67"/>
      <c r="F122" s="67"/>
      <c r="G122" s="67"/>
      <c r="H122" s="67"/>
      <c r="I122" s="67"/>
      <c r="J122" s="67"/>
      <c r="K122" s="67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6" s="2" customFormat="1" ht="6.96" customHeight="1">
      <c r="A126" s="38"/>
      <c r="B126" s="68"/>
      <c r="C126" s="69"/>
      <c r="D126" s="69"/>
      <c r="E126" s="69"/>
      <c r="F126" s="69"/>
      <c r="G126" s="69"/>
      <c r="H126" s="69"/>
      <c r="I126" s="69"/>
      <c r="J126" s="69"/>
      <c r="K126" s="69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24.96" customHeight="1">
      <c r="A127" s="38"/>
      <c r="B127" s="39"/>
      <c r="C127" s="23" t="s">
        <v>130</v>
      </c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16</v>
      </c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6.5" customHeight="1">
      <c r="A130" s="38"/>
      <c r="B130" s="39"/>
      <c r="C130" s="40"/>
      <c r="D130" s="40"/>
      <c r="E130" s="174" t="str">
        <f>E7</f>
        <v>Brňany - vestavba 2. bytových jednotek</v>
      </c>
      <c r="F130" s="32"/>
      <c r="G130" s="32"/>
      <c r="H130" s="32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2" customHeight="1">
      <c r="A131" s="38"/>
      <c r="B131" s="39"/>
      <c r="C131" s="32" t="s">
        <v>99</v>
      </c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6.5" customHeight="1">
      <c r="A132" s="38"/>
      <c r="B132" s="39"/>
      <c r="C132" s="40"/>
      <c r="D132" s="40"/>
      <c r="E132" s="76" t="str">
        <f>E9</f>
        <v>01 - stavební část</v>
      </c>
      <c r="F132" s="40"/>
      <c r="G132" s="40"/>
      <c r="H132" s="40"/>
      <c r="I132" s="40"/>
      <c r="J132" s="40"/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6.96" customHeight="1">
      <c r="A133" s="38"/>
      <c r="B133" s="39"/>
      <c r="C133" s="40"/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2" customHeight="1">
      <c r="A134" s="38"/>
      <c r="B134" s="39"/>
      <c r="C134" s="32" t="s">
        <v>20</v>
      </c>
      <c r="D134" s="40"/>
      <c r="E134" s="40"/>
      <c r="F134" s="27" t="str">
        <f>F12</f>
        <v xml:space="preserve"> </v>
      </c>
      <c r="G134" s="40"/>
      <c r="H134" s="40"/>
      <c r="I134" s="32" t="s">
        <v>22</v>
      </c>
      <c r="J134" s="79" t="str">
        <f>IF(J12="","",J12)</f>
        <v>10. 8. 2025</v>
      </c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6.96" customHeight="1">
      <c r="A135" s="38"/>
      <c r="B135" s="39"/>
      <c r="C135" s="40"/>
      <c r="D135" s="40"/>
      <c r="E135" s="40"/>
      <c r="F135" s="40"/>
      <c r="G135" s="40"/>
      <c r="H135" s="40"/>
      <c r="I135" s="40"/>
      <c r="J135" s="40"/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5.15" customHeight="1">
      <c r="A136" s="38"/>
      <c r="B136" s="39"/>
      <c r="C136" s="32" t="s">
        <v>24</v>
      </c>
      <c r="D136" s="40"/>
      <c r="E136" s="40"/>
      <c r="F136" s="27" t="str">
        <f>E15</f>
        <v xml:space="preserve"> </v>
      </c>
      <c r="G136" s="40"/>
      <c r="H136" s="40"/>
      <c r="I136" s="32" t="s">
        <v>29</v>
      </c>
      <c r="J136" s="36" t="str">
        <f>E21</f>
        <v xml:space="preserve"> </v>
      </c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5.15" customHeight="1">
      <c r="A137" s="38"/>
      <c r="B137" s="39"/>
      <c r="C137" s="32" t="s">
        <v>27</v>
      </c>
      <c r="D137" s="40"/>
      <c r="E137" s="40"/>
      <c r="F137" s="27" t="str">
        <f>IF(E18="","",E18)</f>
        <v>Vyplň údaj</v>
      </c>
      <c r="G137" s="40"/>
      <c r="H137" s="40"/>
      <c r="I137" s="32" t="s">
        <v>31</v>
      </c>
      <c r="J137" s="36" t="str">
        <f>E24</f>
        <v xml:space="preserve"> </v>
      </c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0.32" customHeight="1">
      <c r="A138" s="38"/>
      <c r="B138" s="39"/>
      <c r="C138" s="40"/>
      <c r="D138" s="40"/>
      <c r="E138" s="40"/>
      <c r="F138" s="40"/>
      <c r="G138" s="40"/>
      <c r="H138" s="40"/>
      <c r="I138" s="40"/>
      <c r="J138" s="40"/>
      <c r="K138" s="40"/>
      <c r="L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11" customFormat="1" ht="29.28" customHeight="1">
      <c r="A139" s="191"/>
      <c r="B139" s="192"/>
      <c r="C139" s="193" t="s">
        <v>131</v>
      </c>
      <c r="D139" s="194" t="s">
        <v>58</v>
      </c>
      <c r="E139" s="194" t="s">
        <v>54</v>
      </c>
      <c r="F139" s="194" t="s">
        <v>55</v>
      </c>
      <c r="G139" s="194" t="s">
        <v>132</v>
      </c>
      <c r="H139" s="194" t="s">
        <v>133</v>
      </c>
      <c r="I139" s="194" t="s">
        <v>134</v>
      </c>
      <c r="J139" s="194" t="s">
        <v>103</v>
      </c>
      <c r="K139" s="195" t="s">
        <v>135</v>
      </c>
      <c r="L139" s="196"/>
      <c r="M139" s="100" t="s">
        <v>1</v>
      </c>
      <c r="N139" s="101" t="s">
        <v>37</v>
      </c>
      <c r="O139" s="101" t="s">
        <v>136</v>
      </c>
      <c r="P139" s="101" t="s">
        <v>137</v>
      </c>
      <c r="Q139" s="101" t="s">
        <v>138</v>
      </c>
      <c r="R139" s="101" t="s">
        <v>139</v>
      </c>
      <c r="S139" s="101" t="s">
        <v>140</v>
      </c>
      <c r="T139" s="101" t="s">
        <v>141</v>
      </c>
      <c r="U139" s="102" t="s">
        <v>142</v>
      </c>
      <c r="V139" s="191"/>
      <c r="W139" s="191"/>
      <c r="X139" s="191"/>
      <c r="Y139" s="191"/>
      <c r="Z139" s="191"/>
      <c r="AA139" s="191"/>
      <c r="AB139" s="191"/>
      <c r="AC139" s="191"/>
      <c r="AD139" s="191"/>
      <c r="AE139" s="191"/>
    </row>
    <row r="140" s="2" customFormat="1" ht="22.8" customHeight="1">
      <c r="A140" s="38"/>
      <c r="B140" s="39"/>
      <c r="C140" s="107" t="s">
        <v>143</v>
      </c>
      <c r="D140" s="40"/>
      <c r="E140" s="40"/>
      <c r="F140" s="40"/>
      <c r="G140" s="40"/>
      <c r="H140" s="40"/>
      <c r="I140" s="40"/>
      <c r="J140" s="197">
        <f>BK140</f>
        <v>0</v>
      </c>
      <c r="K140" s="40"/>
      <c r="L140" s="44"/>
      <c r="M140" s="103"/>
      <c r="N140" s="198"/>
      <c r="O140" s="104"/>
      <c r="P140" s="199">
        <f>P141+P664+P1617</f>
        <v>0</v>
      </c>
      <c r="Q140" s="104"/>
      <c r="R140" s="199">
        <f>R141+R664+R1617</f>
        <v>189.85776078999999</v>
      </c>
      <c r="S140" s="104"/>
      <c r="T140" s="199">
        <f>T141+T664+T1617</f>
        <v>62.839447499999999</v>
      </c>
      <c r="U140" s="105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72</v>
      </c>
      <c r="AU140" s="17" t="s">
        <v>105</v>
      </c>
      <c r="BK140" s="200">
        <f>BK141+BK664+BK1617</f>
        <v>0</v>
      </c>
    </row>
    <row r="141" s="12" customFormat="1" ht="25.92" customHeight="1">
      <c r="A141" s="12"/>
      <c r="B141" s="201"/>
      <c r="C141" s="202"/>
      <c r="D141" s="203" t="s">
        <v>72</v>
      </c>
      <c r="E141" s="204" t="s">
        <v>144</v>
      </c>
      <c r="F141" s="204" t="s">
        <v>145</v>
      </c>
      <c r="G141" s="202"/>
      <c r="H141" s="202"/>
      <c r="I141" s="205"/>
      <c r="J141" s="206">
        <f>BK141</f>
        <v>0</v>
      </c>
      <c r="K141" s="202"/>
      <c r="L141" s="207"/>
      <c r="M141" s="208"/>
      <c r="N141" s="209"/>
      <c r="O141" s="209"/>
      <c r="P141" s="210">
        <f>P142+P195+P204+P264+P317+P473+P620+P657</f>
        <v>0</v>
      </c>
      <c r="Q141" s="209"/>
      <c r="R141" s="210">
        <f>R142+R195+R204+R264+R317+R473+R620+R657</f>
        <v>131.50433525</v>
      </c>
      <c r="S141" s="209"/>
      <c r="T141" s="210">
        <f>T142+T195+T204+T264+T317+T473+T620+T657</f>
        <v>49.8962875</v>
      </c>
      <c r="U141" s="211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2" t="s">
        <v>81</v>
      </c>
      <c r="AT141" s="213" t="s">
        <v>72</v>
      </c>
      <c r="AU141" s="213" t="s">
        <v>73</v>
      </c>
      <c r="AY141" s="212" t="s">
        <v>146</v>
      </c>
      <c r="BK141" s="214">
        <f>BK142+BK195+BK204+BK264+BK317+BK473+BK620+BK657</f>
        <v>0</v>
      </c>
    </row>
    <row r="142" s="12" customFormat="1" ht="22.8" customHeight="1">
      <c r="A142" s="12"/>
      <c r="B142" s="201"/>
      <c r="C142" s="202"/>
      <c r="D142" s="203" t="s">
        <v>72</v>
      </c>
      <c r="E142" s="215" t="s">
        <v>81</v>
      </c>
      <c r="F142" s="215" t="s">
        <v>147</v>
      </c>
      <c r="G142" s="202"/>
      <c r="H142" s="202"/>
      <c r="I142" s="205"/>
      <c r="J142" s="216">
        <f>BK142</f>
        <v>0</v>
      </c>
      <c r="K142" s="202"/>
      <c r="L142" s="207"/>
      <c r="M142" s="208"/>
      <c r="N142" s="209"/>
      <c r="O142" s="209"/>
      <c r="P142" s="210">
        <f>SUM(P143:P194)</f>
        <v>0</v>
      </c>
      <c r="Q142" s="209"/>
      <c r="R142" s="210">
        <f>SUM(R143:R194)</f>
        <v>0</v>
      </c>
      <c r="S142" s="209"/>
      <c r="T142" s="210">
        <f>SUM(T143:T194)</f>
        <v>0</v>
      </c>
      <c r="U142" s="211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2" t="s">
        <v>81</v>
      </c>
      <c r="AT142" s="213" t="s">
        <v>72</v>
      </c>
      <c r="AU142" s="213" t="s">
        <v>81</v>
      </c>
      <c r="AY142" s="212" t="s">
        <v>146</v>
      </c>
      <c r="BK142" s="214">
        <f>SUM(BK143:BK194)</f>
        <v>0</v>
      </c>
    </row>
    <row r="143" s="2" customFormat="1" ht="33" customHeight="1">
      <c r="A143" s="38"/>
      <c r="B143" s="39"/>
      <c r="C143" s="217" t="s">
        <v>81</v>
      </c>
      <c r="D143" s="217" t="s">
        <v>148</v>
      </c>
      <c r="E143" s="218" t="s">
        <v>149</v>
      </c>
      <c r="F143" s="219" t="s">
        <v>150</v>
      </c>
      <c r="G143" s="220" t="s">
        <v>151</v>
      </c>
      <c r="H143" s="221">
        <v>3.1139999999999999</v>
      </c>
      <c r="I143" s="222"/>
      <c r="J143" s="223">
        <f>ROUND(I143*H143,2)</f>
        <v>0</v>
      </c>
      <c r="K143" s="219" t="s">
        <v>152</v>
      </c>
      <c r="L143" s="44"/>
      <c r="M143" s="224" t="s">
        <v>1</v>
      </c>
      <c r="N143" s="225" t="s">
        <v>39</v>
      </c>
      <c r="O143" s="91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6">
        <f>S143*H143</f>
        <v>0</v>
      </c>
      <c r="U143" s="227" t="s">
        <v>1</v>
      </c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8" t="s">
        <v>153</v>
      </c>
      <c r="AT143" s="228" t="s">
        <v>148</v>
      </c>
      <c r="AU143" s="228" t="s">
        <v>154</v>
      </c>
      <c r="AY143" s="17" t="s">
        <v>146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7" t="s">
        <v>154</v>
      </c>
      <c r="BK143" s="229">
        <f>ROUND(I143*H143,2)</f>
        <v>0</v>
      </c>
      <c r="BL143" s="17" t="s">
        <v>153</v>
      </c>
      <c r="BM143" s="228" t="s">
        <v>155</v>
      </c>
    </row>
    <row r="144" s="2" customFormat="1">
      <c r="A144" s="38"/>
      <c r="B144" s="39"/>
      <c r="C144" s="40"/>
      <c r="D144" s="230" t="s">
        <v>156</v>
      </c>
      <c r="E144" s="40"/>
      <c r="F144" s="231" t="s">
        <v>157</v>
      </c>
      <c r="G144" s="40"/>
      <c r="H144" s="40"/>
      <c r="I144" s="232"/>
      <c r="J144" s="40"/>
      <c r="K144" s="40"/>
      <c r="L144" s="44"/>
      <c r="M144" s="233"/>
      <c r="N144" s="234"/>
      <c r="O144" s="91"/>
      <c r="P144" s="91"/>
      <c r="Q144" s="91"/>
      <c r="R144" s="91"/>
      <c r="S144" s="91"/>
      <c r="T144" s="91"/>
      <c r="U144" s="92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156</v>
      </c>
      <c r="AU144" s="17" t="s">
        <v>154</v>
      </c>
    </row>
    <row r="145" s="2" customFormat="1">
      <c r="A145" s="38"/>
      <c r="B145" s="39"/>
      <c r="C145" s="40"/>
      <c r="D145" s="235" t="s">
        <v>158</v>
      </c>
      <c r="E145" s="40"/>
      <c r="F145" s="236" t="s">
        <v>159</v>
      </c>
      <c r="G145" s="40"/>
      <c r="H145" s="40"/>
      <c r="I145" s="232"/>
      <c r="J145" s="40"/>
      <c r="K145" s="40"/>
      <c r="L145" s="44"/>
      <c r="M145" s="233"/>
      <c r="N145" s="234"/>
      <c r="O145" s="91"/>
      <c r="P145" s="91"/>
      <c r="Q145" s="91"/>
      <c r="R145" s="91"/>
      <c r="S145" s="91"/>
      <c r="T145" s="91"/>
      <c r="U145" s="92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158</v>
      </c>
      <c r="AU145" s="17" t="s">
        <v>154</v>
      </c>
    </row>
    <row r="146" s="13" customFormat="1">
      <c r="A146" s="13"/>
      <c r="B146" s="237"/>
      <c r="C146" s="238"/>
      <c r="D146" s="230" t="s">
        <v>160</v>
      </c>
      <c r="E146" s="239" t="s">
        <v>1</v>
      </c>
      <c r="F146" s="240" t="s">
        <v>161</v>
      </c>
      <c r="G146" s="238"/>
      <c r="H146" s="239" t="s">
        <v>1</v>
      </c>
      <c r="I146" s="241"/>
      <c r="J146" s="238"/>
      <c r="K146" s="238"/>
      <c r="L146" s="242"/>
      <c r="M146" s="243"/>
      <c r="N146" s="244"/>
      <c r="O146" s="244"/>
      <c r="P146" s="244"/>
      <c r="Q146" s="244"/>
      <c r="R146" s="244"/>
      <c r="S146" s="244"/>
      <c r="T146" s="244"/>
      <c r="U146" s="245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6" t="s">
        <v>160</v>
      </c>
      <c r="AU146" s="246" t="s">
        <v>154</v>
      </c>
      <c r="AV146" s="13" t="s">
        <v>81</v>
      </c>
      <c r="AW146" s="13" t="s">
        <v>30</v>
      </c>
      <c r="AX146" s="13" t="s">
        <v>73</v>
      </c>
      <c r="AY146" s="246" t="s">
        <v>146</v>
      </c>
    </row>
    <row r="147" s="14" customFormat="1">
      <c r="A147" s="14"/>
      <c r="B147" s="247"/>
      <c r="C147" s="248"/>
      <c r="D147" s="230" t="s">
        <v>160</v>
      </c>
      <c r="E147" s="249" t="s">
        <v>1</v>
      </c>
      <c r="F147" s="250" t="s">
        <v>162</v>
      </c>
      <c r="G147" s="248"/>
      <c r="H147" s="251">
        <v>3.1139999999999999</v>
      </c>
      <c r="I147" s="252"/>
      <c r="J147" s="248"/>
      <c r="K147" s="248"/>
      <c r="L147" s="253"/>
      <c r="M147" s="254"/>
      <c r="N147" s="255"/>
      <c r="O147" s="255"/>
      <c r="P147" s="255"/>
      <c r="Q147" s="255"/>
      <c r="R147" s="255"/>
      <c r="S147" s="255"/>
      <c r="T147" s="255"/>
      <c r="U147" s="256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7" t="s">
        <v>160</v>
      </c>
      <c r="AU147" s="257" t="s">
        <v>154</v>
      </c>
      <c r="AV147" s="14" t="s">
        <v>154</v>
      </c>
      <c r="AW147" s="14" t="s">
        <v>30</v>
      </c>
      <c r="AX147" s="14" t="s">
        <v>73</v>
      </c>
      <c r="AY147" s="257" t="s">
        <v>146</v>
      </c>
    </row>
    <row r="148" s="15" customFormat="1">
      <c r="A148" s="15"/>
      <c r="B148" s="258"/>
      <c r="C148" s="259"/>
      <c r="D148" s="230" t="s">
        <v>160</v>
      </c>
      <c r="E148" s="260" t="s">
        <v>1</v>
      </c>
      <c r="F148" s="261" t="s">
        <v>163</v>
      </c>
      <c r="G148" s="259"/>
      <c r="H148" s="262">
        <v>3.1139999999999999</v>
      </c>
      <c r="I148" s="263"/>
      <c r="J148" s="259"/>
      <c r="K148" s="259"/>
      <c r="L148" s="264"/>
      <c r="M148" s="265"/>
      <c r="N148" s="266"/>
      <c r="O148" s="266"/>
      <c r="P148" s="266"/>
      <c r="Q148" s="266"/>
      <c r="R148" s="266"/>
      <c r="S148" s="266"/>
      <c r="T148" s="266"/>
      <c r="U148" s="267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8" t="s">
        <v>160</v>
      </c>
      <c r="AU148" s="268" t="s">
        <v>154</v>
      </c>
      <c r="AV148" s="15" t="s">
        <v>153</v>
      </c>
      <c r="AW148" s="15" t="s">
        <v>30</v>
      </c>
      <c r="AX148" s="15" t="s">
        <v>81</v>
      </c>
      <c r="AY148" s="268" t="s">
        <v>146</v>
      </c>
    </row>
    <row r="149" s="2" customFormat="1" ht="24.15" customHeight="1">
      <c r="A149" s="38"/>
      <c r="B149" s="39"/>
      <c r="C149" s="217" t="s">
        <v>154</v>
      </c>
      <c r="D149" s="217" t="s">
        <v>148</v>
      </c>
      <c r="E149" s="218" t="s">
        <v>164</v>
      </c>
      <c r="F149" s="219" t="s">
        <v>165</v>
      </c>
      <c r="G149" s="220" t="s">
        <v>151</v>
      </c>
      <c r="H149" s="221">
        <v>46.869</v>
      </c>
      <c r="I149" s="222"/>
      <c r="J149" s="223">
        <f>ROUND(I149*H149,2)</f>
        <v>0</v>
      </c>
      <c r="K149" s="219" t="s">
        <v>152</v>
      </c>
      <c r="L149" s="44"/>
      <c r="M149" s="224" t="s">
        <v>1</v>
      </c>
      <c r="N149" s="225" t="s">
        <v>39</v>
      </c>
      <c r="O149" s="91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6">
        <f>S149*H149</f>
        <v>0</v>
      </c>
      <c r="U149" s="227" t="s">
        <v>1</v>
      </c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8" t="s">
        <v>153</v>
      </c>
      <c r="AT149" s="228" t="s">
        <v>148</v>
      </c>
      <c r="AU149" s="228" t="s">
        <v>154</v>
      </c>
      <c r="AY149" s="17" t="s">
        <v>146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7" t="s">
        <v>154</v>
      </c>
      <c r="BK149" s="229">
        <f>ROUND(I149*H149,2)</f>
        <v>0</v>
      </c>
      <c r="BL149" s="17" t="s">
        <v>153</v>
      </c>
      <c r="BM149" s="228" t="s">
        <v>166</v>
      </c>
    </row>
    <row r="150" s="2" customFormat="1">
      <c r="A150" s="38"/>
      <c r="B150" s="39"/>
      <c r="C150" s="40"/>
      <c r="D150" s="230" t="s">
        <v>156</v>
      </c>
      <c r="E150" s="40"/>
      <c r="F150" s="231" t="s">
        <v>167</v>
      </c>
      <c r="G150" s="40"/>
      <c r="H150" s="40"/>
      <c r="I150" s="232"/>
      <c r="J150" s="40"/>
      <c r="K150" s="40"/>
      <c r="L150" s="44"/>
      <c r="M150" s="233"/>
      <c r="N150" s="234"/>
      <c r="O150" s="91"/>
      <c r="P150" s="91"/>
      <c r="Q150" s="91"/>
      <c r="R150" s="91"/>
      <c r="S150" s="91"/>
      <c r="T150" s="91"/>
      <c r="U150" s="92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156</v>
      </c>
      <c r="AU150" s="17" t="s">
        <v>154</v>
      </c>
    </row>
    <row r="151" s="2" customFormat="1">
      <c r="A151" s="38"/>
      <c r="B151" s="39"/>
      <c r="C151" s="40"/>
      <c r="D151" s="235" t="s">
        <v>158</v>
      </c>
      <c r="E151" s="40"/>
      <c r="F151" s="236" t="s">
        <v>168</v>
      </c>
      <c r="G151" s="40"/>
      <c r="H151" s="40"/>
      <c r="I151" s="232"/>
      <c r="J151" s="40"/>
      <c r="K151" s="40"/>
      <c r="L151" s="44"/>
      <c r="M151" s="233"/>
      <c r="N151" s="234"/>
      <c r="O151" s="91"/>
      <c r="P151" s="91"/>
      <c r="Q151" s="91"/>
      <c r="R151" s="91"/>
      <c r="S151" s="91"/>
      <c r="T151" s="91"/>
      <c r="U151" s="92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158</v>
      </c>
      <c r="AU151" s="17" t="s">
        <v>154</v>
      </c>
    </row>
    <row r="152" s="13" customFormat="1">
      <c r="A152" s="13"/>
      <c r="B152" s="237"/>
      <c r="C152" s="238"/>
      <c r="D152" s="230" t="s">
        <v>160</v>
      </c>
      <c r="E152" s="239" t="s">
        <v>1</v>
      </c>
      <c r="F152" s="240" t="s">
        <v>169</v>
      </c>
      <c r="G152" s="238"/>
      <c r="H152" s="239" t="s">
        <v>1</v>
      </c>
      <c r="I152" s="241"/>
      <c r="J152" s="238"/>
      <c r="K152" s="238"/>
      <c r="L152" s="242"/>
      <c r="M152" s="243"/>
      <c r="N152" s="244"/>
      <c r="O152" s="244"/>
      <c r="P152" s="244"/>
      <c r="Q152" s="244"/>
      <c r="R152" s="244"/>
      <c r="S152" s="244"/>
      <c r="T152" s="244"/>
      <c r="U152" s="245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6" t="s">
        <v>160</v>
      </c>
      <c r="AU152" s="246" t="s">
        <v>154</v>
      </c>
      <c r="AV152" s="13" t="s">
        <v>81</v>
      </c>
      <c r="AW152" s="13" t="s">
        <v>30</v>
      </c>
      <c r="AX152" s="13" t="s">
        <v>73</v>
      </c>
      <c r="AY152" s="246" t="s">
        <v>146</v>
      </c>
    </row>
    <row r="153" s="14" customFormat="1">
      <c r="A153" s="14"/>
      <c r="B153" s="247"/>
      <c r="C153" s="248"/>
      <c r="D153" s="230" t="s">
        <v>160</v>
      </c>
      <c r="E153" s="249" t="s">
        <v>1</v>
      </c>
      <c r="F153" s="250" t="s">
        <v>170</v>
      </c>
      <c r="G153" s="248"/>
      <c r="H153" s="251">
        <v>46.869</v>
      </c>
      <c r="I153" s="252"/>
      <c r="J153" s="248"/>
      <c r="K153" s="248"/>
      <c r="L153" s="253"/>
      <c r="M153" s="254"/>
      <c r="N153" s="255"/>
      <c r="O153" s="255"/>
      <c r="P153" s="255"/>
      <c r="Q153" s="255"/>
      <c r="R153" s="255"/>
      <c r="S153" s="255"/>
      <c r="T153" s="255"/>
      <c r="U153" s="256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7" t="s">
        <v>160</v>
      </c>
      <c r="AU153" s="257" t="s">
        <v>154</v>
      </c>
      <c r="AV153" s="14" t="s">
        <v>154</v>
      </c>
      <c r="AW153" s="14" t="s">
        <v>30</v>
      </c>
      <c r="AX153" s="14" t="s">
        <v>73</v>
      </c>
      <c r="AY153" s="257" t="s">
        <v>146</v>
      </c>
    </row>
    <row r="154" s="15" customFormat="1">
      <c r="A154" s="15"/>
      <c r="B154" s="258"/>
      <c r="C154" s="259"/>
      <c r="D154" s="230" t="s">
        <v>160</v>
      </c>
      <c r="E154" s="260" t="s">
        <v>1</v>
      </c>
      <c r="F154" s="261" t="s">
        <v>163</v>
      </c>
      <c r="G154" s="259"/>
      <c r="H154" s="262">
        <v>46.869</v>
      </c>
      <c r="I154" s="263"/>
      <c r="J154" s="259"/>
      <c r="K154" s="259"/>
      <c r="L154" s="264"/>
      <c r="M154" s="265"/>
      <c r="N154" s="266"/>
      <c r="O154" s="266"/>
      <c r="P154" s="266"/>
      <c r="Q154" s="266"/>
      <c r="R154" s="266"/>
      <c r="S154" s="266"/>
      <c r="T154" s="266"/>
      <c r="U154" s="267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8" t="s">
        <v>160</v>
      </c>
      <c r="AU154" s="268" t="s">
        <v>154</v>
      </c>
      <c r="AV154" s="15" t="s">
        <v>153</v>
      </c>
      <c r="AW154" s="15" t="s">
        <v>30</v>
      </c>
      <c r="AX154" s="15" t="s">
        <v>81</v>
      </c>
      <c r="AY154" s="268" t="s">
        <v>146</v>
      </c>
    </row>
    <row r="155" s="2" customFormat="1" ht="37.8" customHeight="1">
      <c r="A155" s="38"/>
      <c r="B155" s="39"/>
      <c r="C155" s="217" t="s">
        <v>171</v>
      </c>
      <c r="D155" s="217" t="s">
        <v>148</v>
      </c>
      <c r="E155" s="218" t="s">
        <v>172</v>
      </c>
      <c r="F155" s="219" t="s">
        <v>173</v>
      </c>
      <c r="G155" s="220" t="s">
        <v>151</v>
      </c>
      <c r="H155" s="221">
        <v>46.869</v>
      </c>
      <c r="I155" s="222"/>
      <c r="J155" s="223">
        <f>ROUND(I155*H155,2)</f>
        <v>0</v>
      </c>
      <c r="K155" s="219" t="s">
        <v>152</v>
      </c>
      <c r="L155" s="44"/>
      <c r="M155" s="224" t="s">
        <v>1</v>
      </c>
      <c r="N155" s="225" t="s">
        <v>39</v>
      </c>
      <c r="O155" s="91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6">
        <f>S155*H155</f>
        <v>0</v>
      </c>
      <c r="U155" s="227" t="s">
        <v>1</v>
      </c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8" t="s">
        <v>153</v>
      </c>
      <c r="AT155" s="228" t="s">
        <v>148</v>
      </c>
      <c r="AU155" s="228" t="s">
        <v>154</v>
      </c>
      <c r="AY155" s="17" t="s">
        <v>146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7" t="s">
        <v>154</v>
      </c>
      <c r="BK155" s="229">
        <f>ROUND(I155*H155,2)</f>
        <v>0</v>
      </c>
      <c r="BL155" s="17" t="s">
        <v>153</v>
      </c>
      <c r="BM155" s="228" t="s">
        <v>174</v>
      </c>
    </row>
    <row r="156" s="2" customFormat="1">
      <c r="A156" s="38"/>
      <c r="B156" s="39"/>
      <c r="C156" s="40"/>
      <c r="D156" s="230" t="s">
        <v>156</v>
      </c>
      <c r="E156" s="40"/>
      <c r="F156" s="231" t="s">
        <v>175</v>
      </c>
      <c r="G156" s="40"/>
      <c r="H156" s="40"/>
      <c r="I156" s="232"/>
      <c r="J156" s="40"/>
      <c r="K156" s="40"/>
      <c r="L156" s="44"/>
      <c r="M156" s="233"/>
      <c r="N156" s="234"/>
      <c r="O156" s="91"/>
      <c r="P156" s="91"/>
      <c r="Q156" s="91"/>
      <c r="R156" s="91"/>
      <c r="S156" s="91"/>
      <c r="T156" s="91"/>
      <c r="U156" s="92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156</v>
      </c>
      <c r="AU156" s="17" t="s">
        <v>154</v>
      </c>
    </row>
    <row r="157" s="2" customFormat="1">
      <c r="A157" s="38"/>
      <c r="B157" s="39"/>
      <c r="C157" s="40"/>
      <c r="D157" s="235" t="s">
        <v>158</v>
      </c>
      <c r="E157" s="40"/>
      <c r="F157" s="236" t="s">
        <v>176</v>
      </c>
      <c r="G157" s="40"/>
      <c r="H157" s="40"/>
      <c r="I157" s="232"/>
      <c r="J157" s="40"/>
      <c r="K157" s="40"/>
      <c r="L157" s="44"/>
      <c r="M157" s="233"/>
      <c r="N157" s="234"/>
      <c r="O157" s="91"/>
      <c r="P157" s="91"/>
      <c r="Q157" s="91"/>
      <c r="R157" s="91"/>
      <c r="S157" s="91"/>
      <c r="T157" s="91"/>
      <c r="U157" s="92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158</v>
      </c>
      <c r="AU157" s="17" t="s">
        <v>154</v>
      </c>
    </row>
    <row r="158" s="14" customFormat="1">
      <c r="A158" s="14"/>
      <c r="B158" s="247"/>
      <c r="C158" s="248"/>
      <c r="D158" s="230" t="s">
        <v>160</v>
      </c>
      <c r="E158" s="249" t="s">
        <v>1</v>
      </c>
      <c r="F158" s="250" t="s">
        <v>177</v>
      </c>
      <c r="G158" s="248"/>
      <c r="H158" s="251">
        <v>46.869</v>
      </c>
      <c r="I158" s="252"/>
      <c r="J158" s="248"/>
      <c r="K158" s="248"/>
      <c r="L158" s="253"/>
      <c r="M158" s="254"/>
      <c r="N158" s="255"/>
      <c r="O158" s="255"/>
      <c r="P158" s="255"/>
      <c r="Q158" s="255"/>
      <c r="R158" s="255"/>
      <c r="S158" s="255"/>
      <c r="T158" s="255"/>
      <c r="U158" s="256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7" t="s">
        <v>160</v>
      </c>
      <c r="AU158" s="257" t="s">
        <v>154</v>
      </c>
      <c r="AV158" s="14" t="s">
        <v>154</v>
      </c>
      <c r="AW158" s="14" t="s">
        <v>30</v>
      </c>
      <c r="AX158" s="14" t="s">
        <v>73</v>
      </c>
      <c r="AY158" s="257" t="s">
        <v>146</v>
      </c>
    </row>
    <row r="159" s="15" customFormat="1">
      <c r="A159" s="15"/>
      <c r="B159" s="258"/>
      <c r="C159" s="259"/>
      <c r="D159" s="230" t="s">
        <v>160</v>
      </c>
      <c r="E159" s="260" t="s">
        <v>1</v>
      </c>
      <c r="F159" s="261" t="s">
        <v>163</v>
      </c>
      <c r="G159" s="259"/>
      <c r="H159" s="262">
        <v>46.869</v>
      </c>
      <c r="I159" s="263"/>
      <c r="J159" s="259"/>
      <c r="K159" s="259"/>
      <c r="L159" s="264"/>
      <c r="M159" s="265"/>
      <c r="N159" s="266"/>
      <c r="O159" s="266"/>
      <c r="P159" s="266"/>
      <c r="Q159" s="266"/>
      <c r="R159" s="266"/>
      <c r="S159" s="266"/>
      <c r="T159" s="266"/>
      <c r="U159" s="267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8" t="s">
        <v>160</v>
      </c>
      <c r="AU159" s="268" t="s">
        <v>154</v>
      </c>
      <c r="AV159" s="15" t="s">
        <v>153</v>
      </c>
      <c r="AW159" s="15" t="s">
        <v>30</v>
      </c>
      <c r="AX159" s="15" t="s">
        <v>81</v>
      </c>
      <c r="AY159" s="268" t="s">
        <v>146</v>
      </c>
    </row>
    <row r="160" s="2" customFormat="1" ht="37.8" customHeight="1">
      <c r="A160" s="38"/>
      <c r="B160" s="39"/>
      <c r="C160" s="217" t="s">
        <v>153</v>
      </c>
      <c r="D160" s="217" t="s">
        <v>148</v>
      </c>
      <c r="E160" s="218" t="s">
        <v>178</v>
      </c>
      <c r="F160" s="219" t="s">
        <v>179</v>
      </c>
      <c r="G160" s="220" t="s">
        <v>151</v>
      </c>
      <c r="H160" s="221">
        <v>140.607</v>
      </c>
      <c r="I160" s="222"/>
      <c r="J160" s="223">
        <f>ROUND(I160*H160,2)</f>
        <v>0</v>
      </c>
      <c r="K160" s="219" t="s">
        <v>152</v>
      </c>
      <c r="L160" s="44"/>
      <c r="M160" s="224" t="s">
        <v>1</v>
      </c>
      <c r="N160" s="225" t="s">
        <v>39</v>
      </c>
      <c r="O160" s="91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6">
        <f>S160*H160</f>
        <v>0</v>
      </c>
      <c r="U160" s="227" t="s">
        <v>1</v>
      </c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8" t="s">
        <v>153</v>
      </c>
      <c r="AT160" s="228" t="s">
        <v>148</v>
      </c>
      <c r="AU160" s="228" t="s">
        <v>154</v>
      </c>
      <c r="AY160" s="17" t="s">
        <v>146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7" t="s">
        <v>154</v>
      </c>
      <c r="BK160" s="229">
        <f>ROUND(I160*H160,2)</f>
        <v>0</v>
      </c>
      <c r="BL160" s="17" t="s">
        <v>153</v>
      </c>
      <c r="BM160" s="228" t="s">
        <v>180</v>
      </c>
    </row>
    <row r="161" s="2" customFormat="1">
      <c r="A161" s="38"/>
      <c r="B161" s="39"/>
      <c r="C161" s="40"/>
      <c r="D161" s="230" t="s">
        <v>156</v>
      </c>
      <c r="E161" s="40"/>
      <c r="F161" s="231" t="s">
        <v>181</v>
      </c>
      <c r="G161" s="40"/>
      <c r="H161" s="40"/>
      <c r="I161" s="232"/>
      <c r="J161" s="40"/>
      <c r="K161" s="40"/>
      <c r="L161" s="44"/>
      <c r="M161" s="233"/>
      <c r="N161" s="234"/>
      <c r="O161" s="91"/>
      <c r="P161" s="91"/>
      <c r="Q161" s="91"/>
      <c r="R161" s="91"/>
      <c r="S161" s="91"/>
      <c r="T161" s="91"/>
      <c r="U161" s="92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156</v>
      </c>
      <c r="AU161" s="17" t="s">
        <v>154</v>
      </c>
    </row>
    <row r="162" s="2" customFormat="1">
      <c r="A162" s="38"/>
      <c r="B162" s="39"/>
      <c r="C162" s="40"/>
      <c r="D162" s="235" t="s">
        <v>158</v>
      </c>
      <c r="E162" s="40"/>
      <c r="F162" s="236" t="s">
        <v>182</v>
      </c>
      <c r="G162" s="40"/>
      <c r="H162" s="40"/>
      <c r="I162" s="232"/>
      <c r="J162" s="40"/>
      <c r="K162" s="40"/>
      <c r="L162" s="44"/>
      <c r="M162" s="233"/>
      <c r="N162" s="234"/>
      <c r="O162" s="91"/>
      <c r="P162" s="91"/>
      <c r="Q162" s="91"/>
      <c r="R162" s="91"/>
      <c r="S162" s="91"/>
      <c r="T162" s="91"/>
      <c r="U162" s="92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158</v>
      </c>
      <c r="AU162" s="17" t="s">
        <v>154</v>
      </c>
    </row>
    <row r="163" s="14" customFormat="1">
      <c r="A163" s="14"/>
      <c r="B163" s="247"/>
      <c r="C163" s="248"/>
      <c r="D163" s="230" t="s">
        <v>160</v>
      </c>
      <c r="E163" s="248"/>
      <c r="F163" s="250" t="s">
        <v>183</v>
      </c>
      <c r="G163" s="248"/>
      <c r="H163" s="251">
        <v>140.607</v>
      </c>
      <c r="I163" s="252"/>
      <c r="J163" s="248"/>
      <c r="K163" s="248"/>
      <c r="L163" s="253"/>
      <c r="M163" s="254"/>
      <c r="N163" s="255"/>
      <c r="O163" s="255"/>
      <c r="P163" s="255"/>
      <c r="Q163" s="255"/>
      <c r="R163" s="255"/>
      <c r="S163" s="255"/>
      <c r="T163" s="255"/>
      <c r="U163" s="256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7" t="s">
        <v>160</v>
      </c>
      <c r="AU163" s="257" t="s">
        <v>154</v>
      </c>
      <c r="AV163" s="14" t="s">
        <v>154</v>
      </c>
      <c r="AW163" s="14" t="s">
        <v>4</v>
      </c>
      <c r="AX163" s="14" t="s">
        <v>81</v>
      </c>
      <c r="AY163" s="257" t="s">
        <v>146</v>
      </c>
    </row>
    <row r="164" s="2" customFormat="1" ht="37.8" customHeight="1">
      <c r="A164" s="38"/>
      <c r="B164" s="39"/>
      <c r="C164" s="217" t="s">
        <v>184</v>
      </c>
      <c r="D164" s="217" t="s">
        <v>148</v>
      </c>
      <c r="E164" s="218" t="s">
        <v>185</v>
      </c>
      <c r="F164" s="219" t="s">
        <v>186</v>
      </c>
      <c r="G164" s="220" t="s">
        <v>151</v>
      </c>
      <c r="H164" s="221">
        <v>49.982999999999997</v>
      </c>
      <c r="I164" s="222"/>
      <c r="J164" s="223">
        <f>ROUND(I164*H164,2)</f>
        <v>0</v>
      </c>
      <c r="K164" s="219" t="s">
        <v>152</v>
      </c>
      <c r="L164" s="44"/>
      <c r="M164" s="224" t="s">
        <v>1</v>
      </c>
      <c r="N164" s="225" t="s">
        <v>39</v>
      </c>
      <c r="O164" s="91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6">
        <f>S164*H164</f>
        <v>0</v>
      </c>
      <c r="U164" s="227" t="s">
        <v>1</v>
      </c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8" t="s">
        <v>153</v>
      </c>
      <c r="AT164" s="228" t="s">
        <v>148</v>
      </c>
      <c r="AU164" s="228" t="s">
        <v>154</v>
      </c>
      <c r="AY164" s="17" t="s">
        <v>146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7" t="s">
        <v>154</v>
      </c>
      <c r="BK164" s="229">
        <f>ROUND(I164*H164,2)</f>
        <v>0</v>
      </c>
      <c r="BL164" s="17" t="s">
        <v>153</v>
      </c>
      <c r="BM164" s="228" t="s">
        <v>187</v>
      </c>
    </row>
    <row r="165" s="2" customFormat="1">
      <c r="A165" s="38"/>
      <c r="B165" s="39"/>
      <c r="C165" s="40"/>
      <c r="D165" s="230" t="s">
        <v>156</v>
      </c>
      <c r="E165" s="40"/>
      <c r="F165" s="231" t="s">
        <v>188</v>
      </c>
      <c r="G165" s="40"/>
      <c r="H165" s="40"/>
      <c r="I165" s="232"/>
      <c r="J165" s="40"/>
      <c r="K165" s="40"/>
      <c r="L165" s="44"/>
      <c r="M165" s="233"/>
      <c r="N165" s="234"/>
      <c r="O165" s="91"/>
      <c r="P165" s="91"/>
      <c r="Q165" s="91"/>
      <c r="R165" s="91"/>
      <c r="S165" s="91"/>
      <c r="T165" s="91"/>
      <c r="U165" s="92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156</v>
      </c>
      <c r="AU165" s="17" t="s">
        <v>154</v>
      </c>
    </row>
    <row r="166" s="2" customFormat="1">
      <c r="A166" s="38"/>
      <c r="B166" s="39"/>
      <c r="C166" s="40"/>
      <c r="D166" s="235" t="s">
        <v>158</v>
      </c>
      <c r="E166" s="40"/>
      <c r="F166" s="236" t="s">
        <v>189</v>
      </c>
      <c r="G166" s="40"/>
      <c r="H166" s="40"/>
      <c r="I166" s="232"/>
      <c r="J166" s="40"/>
      <c r="K166" s="40"/>
      <c r="L166" s="44"/>
      <c r="M166" s="233"/>
      <c r="N166" s="234"/>
      <c r="O166" s="91"/>
      <c r="P166" s="91"/>
      <c r="Q166" s="91"/>
      <c r="R166" s="91"/>
      <c r="S166" s="91"/>
      <c r="T166" s="91"/>
      <c r="U166" s="92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158</v>
      </c>
      <c r="AU166" s="17" t="s">
        <v>154</v>
      </c>
    </row>
    <row r="167" s="14" customFormat="1">
      <c r="A167" s="14"/>
      <c r="B167" s="247"/>
      <c r="C167" s="248"/>
      <c r="D167" s="230" t="s">
        <v>160</v>
      </c>
      <c r="E167" s="249" t="s">
        <v>1</v>
      </c>
      <c r="F167" s="250" t="s">
        <v>190</v>
      </c>
      <c r="G167" s="248"/>
      <c r="H167" s="251">
        <v>49.982999999999997</v>
      </c>
      <c r="I167" s="252"/>
      <c r="J167" s="248"/>
      <c r="K167" s="248"/>
      <c r="L167" s="253"/>
      <c r="M167" s="254"/>
      <c r="N167" s="255"/>
      <c r="O167" s="255"/>
      <c r="P167" s="255"/>
      <c r="Q167" s="255"/>
      <c r="R167" s="255"/>
      <c r="S167" s="255"/>
      <c r="T167" s="255"/>
      <c r="U167" s="256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7" t="s">
        <v>160</v>
      </c>
      <c r="AU167" s="257" t="s">
        <v>154</v>
      </c>
      <c r="AV167" s="14" t="s">
        <v>154</v>
      </c>
      <c r="AW167" s="14" t="s">
        <v>30</v>
      </c>
      <c r="AX167" s="14" t="s">
        <v>73</v>
      </c>
      <c r="AY167" s="257" t="s">
        <v>146</v>
      </c>
    </row>
    <row r="168" s="15" customFormat="1">
      <c r="A168" s="15"/>
      <c r="B168" s="258"/>
      <c r="C168" s="259"/>
      <c r="D168" s="230" t="s">
        <v>160</v>
      </c>
      <c r="E168" s="260" t="s">
        <v>1</v>
      </c>
      <c r="F168" s="261" t="s">
        <v>163</v>
      </c>
      <c r="G168" s="259"/>
      <c r="H168" s="262">
        <v>49.982999999999997</v>
      </c>
      <c r="I168" s="263"/>
      <c r="J168" s="259"/>
      <c r="K168" s="259"/>
      <c r="L168" s="264"/>
      <c r="M168" s="265"/>
      <c r="N168" s="266"/>
      <c r="O168" s="266"/>
      <c r="P168" s="266"/>
      <c r="Q168" s="266"/>
      <c r="R168" s="266"/>
      <c r="S168" s="266"/>
      <c r="T168" s="266"/>
      <c r="U168" s="267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8" t="s">
        <v>160</v>
      </c>
      <c r="AU168" s="268" t="s">
        <v>154</v>
      </c>
      <c r="AV168" s="15" t="s">
        <v>153</v>
      </c>
      <c r="AW168" s="15" t="s">
        <v>30</v>
      </c>
      <c r="AX168" s="15" t="s">
        <v>81</v>
      </c>
      <c r="AY168" s="268" t="s">
        <v>146</v>
      </c>
    </row>
    <row r="169" s="2" customFormat="1" ht="37.8" customHeight="1">
      <c r="A169" s="38"/>
      <c r="B169" s="39"/>
      <c r="C169" s="217" t="s">
        <v>191</v>
      </c>
      <c r="D169" s="217" t="s">
        <v>148</v>
      </c>
      <c r="E169" s="218" t="s">
        <v>192</v>
      </c>
      <c r="F169" s="219" t="s">
        <v>193</v>
      </c>
      <c r="G169" s="220" t="s">
        <v>151</v>
      </c>
      <c r="H169" s="221">
        <v>249.91499999999999</v>
      </c>
      <c r="I169" s="222"/>
      <c r="J169" s="223">
        <f>ROUND(I169*H169,2)</f>
        <v>0</v>
      </c>
      <c r="K169" s="219" t="s">
        <v>152</v>
      </c>
      <c r="L169" s="44"/>
      <c r="M169" s="224" t="s">
        <v>1</v>
      </c>
      <c r="N169" s="225" t="s">
        <v>39</v>
      </c>
      <c r="O169" s="91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6">
        <f>S169*H169</f>
        <v>0</v>
      </c>
      <c r="U169" s="227" t="s">
        <v>1</v>
      </c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8" t="s">
        <v>153</v>
      </c>
      <c r="AT169" s="228" t="s">
        <v>148</v>
      </c>
      <c r="AU169" s="228" t="s">
        <v>154</v>
      </c>
      <c r="AY169" s="17" t="s">
        <v>146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7" t="s">
        <v>154</v>
      </c>
      <c r="BK169" s="229">
        <f>ROUND(I169*H169,2)</f>
        <v>0</v>
      </c>
      <c r="BL169" s="17" t="s">
        <v>153</v>
      </c>
      <c r="BM169" s="228" t="s">
        <v>194</v>
      </c>
    </row>
    <row r="170" s="2" customFormat="1">
      <c r="A170" s="38"/>
      <c r="B170" s="39"/>
      <c r="C170" s="40"/>
      <c r="D170" s="230" t="s">
        <v>156</v>
      </c>
      <c r="E170" s="40"/>
      <c r="F170" s="231" t="s">
        <v>195</v>
      </c>
      <c r="G170" s="40"/>
      <c r="H170" s="40"/>
      <c r="I170" s="232"/>
      <c r="J170" s="40"/>
      <c r="K170" s="40"/>
      <c r="L170" s="44"/>
      <c r="M170" s="233"/>
      <c r="N170" s="234"/>
      <c r="O170" s="91"/>
      <c r="P170" s="91"/>
      <c r="Q170" s="91"/>
      <c r="R170" s="91"/>
      <c r="S170" s="91"/>
      <c r="T170" s="91"/>
      <c r="U170" s="92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156</v>
      </c>
      <c r="AU170" s="17" t="s">
        <v>154</v>
      </c>
    </row>
    <row r="171" s="2" customFormat="1">
      <c r="A171" s="38"/>
      <c r="B171" s="39"/>
      <c r="C171" s="40"/>
      <c r="D171" s="235" t="s">
        <v>158</v>
      </c>
      <c r="E171" s="40"/>
      <c r="F171" s="236" t="s">
        <v>196</v>
      </c>
      <c r="G171" s="40"/>
      <c r="H171" s="40"/>
      <c r="I171" s="232"/>
      <c r="J171" s="40"/>
      <c r="K171" s="40"/>
      <c r="L171" s="44"/>
      <c r="M171" s="233"/>
      <c r="N171" s="234"/>
      <c r="O171" s="91"/>
      <c r="P171" s="91"/>
      <c r="Q171" s="91"/>
      <c r="R171" s="91"/>
      <c r="S171" s="91"/>
      <c r="T171" s="91"/>
      <c r="U171" s="92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158</v>
      </c>
      <c r="AU171" s="17" t="s">
        <v>154</v>
      </c>
    </row>
    <row r="172" s="14" customFormat="1">
      <c r="A172" s="14"/>
      <c r="B172" s="247"/>
      <c r="C172" s="248"/>
      <c r="D172" s="230" t="s">
        <v>160</v>
      </c>
      <c r="E172" s="248"/>
      <c r="F172" s="250" t="s">
        <v>197</v>
      </c>
      <c r="G172" s="248"/>
      <c r="H172" s="251">
        <v>249.91499999999999</v>
      </c>
      <c r="I172" s="252"/>
      <c r="J172" s="248"/>
      <c r="K172" s="248"/>
      <c r="L172" s="253"/>
      <c r="M172" s="254"/>
      <c r="N172" s="255"/>
      <c r="O172" s="255"/>
      <c r="P172" s="255"/>
      <c r="Q172" s="255"/>
      <c r="R172" s="255"/>
      <c r="S172" s="255"/>
      <c r="T172" s="255"/>
      <c r="U172" s="256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7" t="s">
        <v>160</v>
      </c>
      <c r="AU172" s="257" t="s">
        <v>154</v>
      </c>
      <c r="AV172" s="14" t="s">
        <v>154</v>
      </c>
      <c r="AW172" s="14" t="s">
        <v>4</v>
      </c>
      <c r="AX172" s="14" t="s">
        <v>81</v>
      </c>
      <c r="AY172" s="257" t="s">
        <v>146</v>
      </c>
    </row>
    <row r="173" s="2" customFormat="1" ht="24.15" customHeight="1">
      <c r="A173" s="38"/>
      <c r="B173" s="39"/>
      <c r="C173" s="217" t="s">
        <v>198</v>
      </c>
      <c r="D173" s="217" t="s">
        <v>148</v>
      </c>
      <c r="E173" s="218" t="s">
        <v>199</v>
      </c>
      <c r="F173" s="219" t="s">
        <v>200</v>
      </c>
      <c r="G173" s="220" t="s">
        <v>151</v>
      </c>
      <c r="H173" s="221">
        <v>46.869</v>
      </c>
      <c r="I173" s="222"/>
      <c r="J173" s="223">
        <f>ROUND(I173*H173,2)</f>
        <v>0</v>
      </c>
      <c r="K173" s="219" t="s">
        <v>152</v>
      </c>
      <c r="L173" s="44"/>
      <c r="M173" s="224" t="s">
        <v>1</v>
      </c>
      <c r="N173" s="225" t="s">
        <v>39</v>
      </c>
      <c r="O173" s="91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6">
        <f>S173*H173</f>
        <v>0</v>
      </c>
      <c r="U173" s="227" t="s">
        <v>1</v>
      </c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8" t="s">
        <v>153</v>
      </c>
      <c r="AT173" s="228" t="s">
        <v>148</v>
      </c>
      <c r="AU173" s="228" t="s">
        <v>154</v>
      </c>
      <c r="AY173" s="17" t="s">
        <v>146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7" t="s">
        <v>154</v>
      </c>
      <c r="BK173" s="229">
        <f>ROUND(I173*H173,2)</f>
        <v>0</v>
      </c>
      <c r="BL173" s="17" t="s">
        <v>153</v>
      </c>
      <c r="BM173" s="228" t="s">
        <v>201</v>
      </c>
    </row>
    <row r="174" s="2" customFormat="1">
      <c r="A174" s="38"/>
      <c r="B174" s="39"/>
      <c r="C174" s="40"/>
      <c r="D174" s="230" t="s">
        <v>156</v>
      </c>
      <c r="E174" s="40"/>
      <c r="F174" s="231" t="s">
        <v>202</v>
      </c>
      <c r="G174" s="40"/>
      <c r="H174" s="40"/>
      <c r="I174" s="232"/>
      <c r="J174" s="40"/>
      <c r="K174" s="40"/>
      <c r="L174" s="44"/>
      <c r="M174" s="233"/>
      <c r="N174" s="234"/>
      <c r="O174" s="91"/>
      <c r="P174" s="91"/>
      <c r="Q174" s="91"/>
      <c r="R174" s="91"/>
      <c r="S174" s="91"/>
      <c r="T174" s="91"/>
      <c r="U174" s="92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156</v>
      </c>
      <c r="AU174" s="17" t="s">
        <v>154</v>
      </c>
    </row>
    <row r="175" s="2" customFormat="1">
      <c r="A175" s="38"/>
      <c r="B175" s="39"/>
      <c r="C175" s="40"/>
      <c r="D175" s="235" t="s">
        <v>158</v>
      </c>
      <c r="E175" s="40"/>
      <c r="F175" s="236" t="s">
        <v>203</v>
      </c>
      <c r="G175" s="40"/>
      <c r="H175" s="40"/>
      <c r="I175" s="232"/>
      <c r="J175" s="40"/>
      <c r="K175" s="40"/>
      <c r="L175" s="44"/>
      <c r="M175" s="233"/>
      <c r="N175" s="234"/>
      <c r="O175" s="91"/>
      <c r="P175" s="91"/>
      <c r="Q175" s="91"/>
      <c r="R175" s="91"/>
      <c r="S175" s="91"/>
      <c r="T175" s="91"/>
      <c r="U175" s="92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158</v>
      </c>
      <c r="AU175" s="17" t="s">
        <v>154</v>
      </c>
    </row>
    <row r="176" s="2" customFormat="1" ht="24.15" customHeight="1">
      <c r="A176" s="38"/>
      <c r="B176" s="39"/>
      <c r="C176" s="217" t="s">
        <v>204</v>
      </c>
      <c r="D176" s="217" t="s">
        <v>148</v>
      </c>
      <c r="E176" s="218" t="s">
        <v>205</v>
      </c>
      <c r="F176" s="219" t="s">
        <v>206</v>
      </c>
      <c r="G176" s="220" t="s">
        <v>207</v>
      </c>
      <c r="H176" s="221">
        <v>17.994</v>
      </c>
      <c r="I176" s="222"/>
      <c r="J176" s="223">
        <f>ROUND(I176*H176,2)</f>
        <v>0</v>
      </c>
      <c r="K176" s="219" t="s">
        <v>152</v>
      </c>
      <c r="L176" s="44"/>
      <c r="M176" s="224" t="s">
        <v>1</v>
      </c>
      <c r="N176" s="225" t="s">
        <v>39</v>
      </c>
      <c r="O176" s="91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6">
        <f>S176*H176</f>
        <v>0</v>
      </c>
      <c r="U176" s="227" t="s">
        <v>1</v>
      </c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8" t="s">
        <v>153</v>
      </c>
      <c r="AT176" s="228" t="s">
        <v>148</v>
      </c>
      <c r="AU176" s="228" t="s">
        <v>154</v>
      </c>
      <c r="AY176" s="17" t="s">
        <v>146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7" t="s">
        <v>154</v>
      </c>
      <c r="BK176" s="229">
        <f>ROUND(I176*H176,2)</f>
        <v>0</v>
      </c>
      <c r="BL176" s="17" t="s">
        <v>153</v>
      </c>
      <c r="BM176" s="228" t="s">
        <v>208</v>
      </c>
    </row>
    <row r="177" s="2" customFormat="1">
      <c r="A177" s="38"/>
      <c r="B177" s="39"/>
      <c r="C177" s="40"/>
      <c r="D177" s="230" t="s">
        <v>156</v>
      </c>
      <c r="E177" s="40"/>
      <c r="F177" s="231" t="s">
        <v>209</v>
      </c>
      <c r="G177" s="40"/>
      <c r="H177" s="40"/>
      <c r="I177" s="232"/>
      <c r="J177" s="40"/>
      <c r="K177" s="40"/>
      <c r="L177" s="44"/>
      <c r="M177" s="233"/>
      <c r="N177" s="234"/>
      <c r="O177" s="91"/>
      <c r="P177" s="91"/>
      <c r="Q177" s="91"/>
      <c r="R177" s="91"/>
      <c r="S177" s="91"/>
      <c r="T177" s="91"/>
      <c r="U177" s="92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156</v>
      </c>
      <c r="AU177" s="17" t="s">
        <v>154</v>
      </c>
    </row>
    <row r="178" s="2" customFormat="1">
      <c r="A178" s="38"/>
      <c r="B178" s="39"/>
      <c r="C178" s="40"/>
      <c r="D178" s="235" t="s">
        <v>158</v>
      </c>
      <c r="E178" s="40"/>
      <c r="F178" s="236" t="s">
        <v>210</v>
      </c>
      <c r="G178" s="40"/>
      <c r="H178" s="40"/>
      <c r="I178" s="232"/>
      <c r="J178" s="40"/>
      <c r="K178" s="40"/>
      <c r="L178" s="44"/>
      <c r="M178" s="233"/>
      <c r="N178" s="234"/>
      <c r="O178" s="91"/>
      <c r="P178" s="91"/>
      <c r="Q178" s="91"/>
      <c r="R178" s="91"/>
      <c r="S178" s="91"/>
      <c r="T178" s="91"/>
      <c r="U178" s="92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158</v>
      </c>
      <c r="AU178" s="17" t="s">
        <v>154</v>
      </c>
    </row>
    <row r="179" s="14" customFormat="1">
      <c r="A179" s="14"/>
      <c r="B179" s="247"/>
      <c r="C179" s="248"/>
      <c r="D179" s="230" t="s">
        <v>160</v>
      </c>
      <c r="E179" s="248"/>
      <c r="F179" s="250" t="s">
        <v>211</v>
      </c>
      <c r="G179" s="248"/>
      <c r="H179" s="251">
        <v>17.994</v>
      </c>
      <c r="I179" s="252"/>
      <c r="J179" s="248"/>
      <c r="K179" s="248"/>
      <c r="L179" s="253"/>
      <c r="M179" s="254"/>
      <c r="N179" s="255"/>
      <c r="O179" s="255"/>
      <c r="P179" s="255"/>
      <c r="Q179" s="255"/>
      <c r="R179" s="255"/>
      <c r="S179" s="255"/>
      <c r="T179" s="255"/>
      <c r="U179" s="256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7" t="s">
        <v>160</v>
      </c>
      <c r="AU179" s="257" t="s">
        <v>154</v>
      </c>
      <c r="AV179" s="14" t="s">
        <v>154</v>
      </c>
      <c r="AW179" s="14" t="s">
        <v>4</v>
      </c>
      <c r="AX179" s="14" t="s">
        <v>81</v>
      </c>
      <c r="AY179" s="257" t="s">
        <v>146</v>
      </c>
    </row>
    <row r="180" s="2" customFormat="1" ht="33" customHeight="1">
      <c r="A180" s="38"/>
      <c r="B180" s="39"/>
      <c r="C180" s="217" t="s">
        <v>212</v>
      </c>
      <c r="D180" s="217" t="s">
        <v>148</v>
      </c>
      <c r="E180" s="218" t="s">
        <v>213</v>
      </c>
      <c r="F180" s="219" t="s">
        <v>214</v>
      </c>
      <c r="G180" s="220" t="s">
        <v>207</v>
      </c>
      <c r="H180" s="221">
        <v>71.975999999999999</v>
      </c>
      <c r="I180" s="222"/>
      <c r="J180" s="223">
        <f>ROUND(I180*H180,2)</f>
        <v>0</v>
      </c>
      <c r="K180" s="219" t="s">
        <v>152</v>
      </c>
      <c r="L180" s="44"/>
      <c r="M180" s="224" t="s">
        <v>1</v>
      </c>
      <c r="N180" s="225" t="s">
        <v>39</v>
      </c>
      <c r="O180" s="91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6">
        <f>S180*H180</f>
        <v>0</v>
      </c>
      <c r="U180" s="227" t="s">
        <v>1</v>
      </c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8" t="s">
        <v>153</v>
      </c>
      <c r="AT180" s="228" t="s">
        <v>148</v>
      </c>
      <c r="AU180" s="228" t="s">
        <v>154</v>
      </c>
      <c r="AY180" s="17" t="s">
        <v>146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7" t="s">
        <v>154</v>
      </c>
      <c r="BK180" s="229">
        <f>ROUND(I180*H180,2)</f>
        <v>0</v>
      </c>
      <c r="BL180" s="17" t="s">
        <v>153</v>
      </c>
      <c r="BM180" s="228" t="s">
        <v>215</v>
      </c>
    </row>
    <row r="181" s="2" customFormat="1">
      <c r="A181" s="38"/>
      <c r="B181" s="39"/>
      <c r="C181" s="40"/>
      <c r="D181" s="230" t="s">
        <v>156</v>
      </c>
      <c r="E181" s="40"/>
      <c r="F181" s="231" t="s">
        <v>216</v>
      </c>
      <c r="G181" s="40"/>
      <c r="H181" s="40"/>
      <c r="I181" s="232"/>
      <c r="J181" s="40"/>
      <c r="K181" s="40"/>
      <c r="L181" s="44"/>
      <c r="M181" s="233"/>
      <c r="N181" s="234"/>
      <c r="O181" s="91"/>
      <c r="P181" s="91"/>
      <c r="Q181" s="91"/>
      <c r="R181" s="91"/>
      <c r="S181" s="91"/>
      <c r="T181" s="91"/>
      <c r="U181" s="92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156</v>
      </c>
      <c r="AU181" s="17" t="s">
        <v>154</v>
      </c>
    </row>
    <row r="182" s="2" customFormat="1">
      <c r="A182" s="38"/>
      <c r="B182" s="39"/>
      <c r="C182" s="40"/>
      <c r="D182" s="235" t="s">
        <v>158</v>
      </c>
      <c r="E182" s="40"/>
      <c r="F182" s="236" t="s">
        <v>217</v>
      </c>
      <c r="G182" s="40"/>
      <c r="H182" s="40"/>
      <c r="I182" s="232"/>
      <c r="J182" s="40"/>
      <c r="K182" s="40"/>
      <c r="L182" s="44"/>
      <c r="M182" s="233"/>
      <c r="N182" s="234"/>
      <c r="O182" s="91"/>
      <c r="P182" s="91"/>
      <c r="Q182" s="91"/>
      <c r="R182" s="91"/>
      <c r="S182" s="91"/>
      <c r="T182" s="91"/>
      <c r="U182" s="92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158</v>
      </c>
      <c r="AU182" s="17" t="s">
        <v>154</v>
      </c>
    </row>
    <row r="183" s="14" customFormat="1">
      <c r="A183" s="14"/>
      <c r="B183" s="247"/>
      <c r="C183" s="248"/>
      <c r="D183" s="230" t="s">
        <v>160</v>
      </c>
      <c r="E183" s="248"/>
      <c r="F183" s="250" t="s">
        <v>218</v>
      </c>
      <c r="G183" s="248"/>
      <c r="H183" s="251">
        <v>71.975999999999999</v>
      </c>
      <c r="I183" s="252"/>
      <c r="J183" s="248"/>
      <c r="K183" s="248"/>
      <c r="L183" s="253"/>
      <c r="M183" s="254"/>
      <c r="N183" s="255"/>
      <c r="O183" s="255"/>
      <c r="P183" s="255"/>
      <c r="Q183" s="255"/>
      <c r="R183" s="255"/>
      <c r="S183" s="255"/>
      <c r="T183" s="255"/>
      <c r="U183" s="256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7" t="s">
        <v>160</v>
      </c>
      <c r="AU183" s="257" t="s">
        <v>154</v>
      </c>
      <c r="AV183" s="14" t="s">
        <v>154</v>
      </c>
      <c r="AW183" s="14" t="s">
        <v>4</v>
      </c>
      <c r="AX183" s="14" t="s">
        <v>81</v>
      </c>
      <c r="AY183" s="257" t="s">
        <v>146</v>
      </c>
    </row>
    <row r="184" s="2" customFormat="1" ht="16.5" customHeight="1">
      <c r="A184" s="38"/>
      <c r="B184" s="39"/>
      <c r="C184" s="217" t="s">
        <v>219</v>
      </c>
      <c r="D184" s="217" t="s">
        <v>148</v>
      </c>
      <c r="E184" s="218" t="s">
        <v>220</v>
      </c>
      <c r="F184" s="219" t="s">
        <v>221</v>
      </c>
      <c r="G184" s="220" t="s">
        <v>151</v>
      </c>
      <c r="H184" s="221">
        <v>49.982999999999997</v>
      </c>
      <c r="I184" s="222"/>
      <c r="J184" s="223">
        <f>ROUND(I184*H184,2)</f>
        <v>0</v>
      </c>
      <c r="K184" s="219" t="s">
        <v>152</v>
      </c>
      <c r="L184" s="44"/>
      <c r="M184" s="224" t="s">
        <v>1</v>
      </c>
      <c r="N184" s="225" t="s">
        <v>39</v>
      </c>
      <c r="O184" s="91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6">
        <f>S184*H184</f>
        <v>0</v>
      </c>
      <c r="U184" s="227" t="s">
        <v>1</v>
      </c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8" t="s">
        <v>153</v>
      </c>
      <c r="AT184" s="228" t="s">
        <v>148</v>
      </c>
      <c r="AU184" s="228" t="s">
        <v>154</v>
      </c>
      <c r="AY184" s="17" t="s">
        <v>146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7" t="s">
        <v>154</v>
      </c>
      <c r="BK184" s="229">
        <f>ROUND(I184*H184,2)</f>
        <v>0</v>
      </c>
      <c r="BL184" s="17" t="s">
        <v>153</v>
      </c>
      <c r="BM184" s="228" t="s">
        <v>222</v>
      </c>
    </row>
    <row r="185" s="2" customFormat="1">
      <c r="A185" s="38"/>
      <c r="B185" s="39"/>
      <c r="C185" s="40"/>
      <c r="D185" s="230" t="s">
        <v>156</v>
      </c>
      <c r="E185" s="40"/>
      <c r="F185" s="231" t="s">
        <v>223</v>
      </c>
      <c r="G185" s="40"/>
      <c r="H185" s="40"/>
      <c r="I185" s="232"/>
      <c r="J185" s="40"/>
      <c r="K185" s="40"/>
      <c r="L185" s="44"/>
      <c r="M185" s="233"/>
      <c r="N185" s="234"/>
      <c r="O185" s="91"/>
      <c r="P185" s="91"/>
      <c r="Q185" s="91"/>
      <c r="R185" s="91"/>
      <c r="S185" s="91"/>
      <c r="T185" s="91"/>
      <c r="U185" s="92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156</v>
      </c>
      <c r="AU185" s="17" t="s">
        <v>154</v>
      </c>
    </row>
    <row r="186" s="2" customFormat="1">
      <c r="A186" s="38"/>
      <c r="B186" s="39"/>
      <c r="C186" s="40"/>
      <c r="D186" s="235" t="s">
        <v>158</v>
      </c>
      <c r="E186" s="40"/>
      <c r="F186" s="236" t="s">
        <v>224</v>
      </c>
      <c r="G186" s="40"/>
      <c r="H186" s="40"/>
      <c r="I186" s="232"/>
      <c r="J186" s="40"/>
      <c r="K186" s="40"/>
      <c r="L186" s="44"/>
      <c r="M186" s="233"/>
      <c r="N186" s="234"/>
      <c r="O186" s="91"/>
      <c r="P186" s="91"/>
      <c r="Q186" s="91"/>
      <c r="R186" s="91"/>
      <c r="S186" s="91"/>
      <c r="T186" s="91"/>
      <c r="U186" s="92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158</v>
      </c>
      <c r="AU186" s="17" t="s">
        <v>154</v>
      </c>
    </row>
    <row r="187" s="2" customFormat="1" ht="24.15" customHeight="1">
      <c r="A187" s="38"/>
      <c r="B187" s="39"/>
      <c r="C187" s="217" t="s">
        <v>225</v>
      </c>
      <c r="D187" s="217" t="s">
        <v>148</v>
      </c>
      <c r="E187" s="218" t="s">
        <v>226</v>
      </c>
      <c r="F187" s="219" t="s">
        <v>227</v>
      </c>
      <c r="G187" s="220" t="s">
        <v>228</v>
      </c>
      <c r="H187" s="221">
        <v>156.13399999999999</v>
      </c>
      <c r="I187" s="222"/>
      <c r="J187" s="223">
        <f>ROUND(I187*H187,2)</f>
        <v>0</v>
      </c>
      <c r="K187" s="219" t="s">
        <v>152</v>
      </c>
      <c r="L187" s="44"/>
      <c r="M187" s="224" t="s">
        <v>1</v>
      </c>
      <c r="N187" s="225" t="s">
        <v>39</v>
      </c>
      <c r="O187" s="91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6">
        <f>S187*H187</f>
        <v>0</v>
      </c>
      <c r="U187" s="227" t="s">
        <v>1</v>
      </c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8" t="s">
        <v>153</v>
      </c>
      <c r="AT187" s="228" t="s">
        <v>148</v>
      </c>
      <c r="AU187" s="228" t="s">
        <v>154</v>
      </c>
      <c r="AY187" s="17" t="s">
        <v>146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7" t="s">
        <v>154</v>
      </c>
      <c r="BK187" s="229">
        <f>ROUND(I187*H187,2)</f>
        <v>0</v>
      </c>
      <c r="BL187" s="17" t="s">
        <v>153</v>
      </c>
      <c r="BM187" s="228" t="s">
        <v>229</v>
      </c>
    </row>
    <row r="188" s="2" customFormat="1">
      <c r="A188" s="38"/>
      <c r="B188" s="39"/>
      <c r="C188" s="40"/>
      <c r="D188" s="230" t="s">
        <v>156</v>
      </c>
      <c r="E188" s="40"/>
      <c r="F188" s="231" t="s">
        <v>230</v>
      </c>
      <c r="G188" s="40"/>
      <c r="H188" s="40"/>
      <c r="I188" s="232"/>
      <c r="J188" s="40"/>
      <c r="K188" s="40"/>
      <c r="L188" s="44"/>
      <c r="M188" s="233"/>
      <c r="N188" s="234"/>
      <c r="O188" s="91"/>
      <c r="P188" s="91"/>
      <c r="Q188" s="91"/>
      <c r="R188" s="91"/>
      <c r="S188" s="91"/>
      <c r="T188" s="91"/>
      <c r="U188" s="92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156</v>
      </c>
      <c r="AU188" s="17" t="s">
        <v>154</v>
      </c>
    </row>
    <row r="189" s="2" customFormat="1">
      <c r="A189" s="38"/>
      <c r="B189" s="39"/>
      <c r="C189" s="40"/>
      <c r="D189" s="235" t="s">
        <v>158</v>
      </c>
      <c r="E189" s="40"/>
      <c r="F189" s="236" t="s">
        <v>231</v>
      </c>
      <c r="G189" s="40"/>
      <c r="H189" s="40"/>
      <c r="I189" s="232"/>
      <c r="J189" s="40"/>
      <c r="K189" s="40"/>
      <c r="L189" s="44"/>
      <c r="M189" s="233"/>
      <c r="N189" s="234"/>
      <c r="O189" s="91"/>
      <c r="P189" s="91"/>
      <c r="Q189" s="91"/>
      <c r="R189" s="91"/>
      <c r="S189" s="91"/>
      <c r="T189" s="91"/>
      <c r="U189" s="92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158</v>
      </c>
      <c r="AU189" s="17" t="s">
        <v>154</v>
      </c>
    </row>
    <row r="190" s="13" customFormat="1">
      <c r="A190" s="13"/>
      <c r="B190" s="237"/>
      <c r="C190" s="238"/>
      <c r="D190" s="230" t="s">
        <v>160</v>
      </c>
      <c r="E190" s="239" t="s">
        <v>1</v>
      </c>
      <c r="F190" s="240" t="s">
        <v>232</v>
      </c>
      <c r="G190" s="238"/>
      <c r="H190" s="239" t="s">
        <v>1</v>
      </c>
      <c r="I190" s="241"/>
      <c r="J190" s="238"/>
      <c r="K190" s="238"/>
      <c r="L190" s="242"/>
      <c r="M190" s="243"/>
      <c r="N190" s="244"/>
      <c r="O190" s="244"/>
      <c r="P190" s="244"/>
      <c r="Q190" s="244"/>
      <c r="R190" s="244"/>
      <c r="S190" s="244"/>
      <c r="T190" s="244"/>
      <c r="U190" s="245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6" t="s">
        <v>160</v>
      </c>
      <c r="AU190" s="246" t="s">
        <v>154</v>
      </c>
      <c r="AV190" s="13" t="s">
        <v>81</v>
      </c>
      <c r="AW190" s="13" t="s">
        <v>30</v>
      </c>
      <c r="AX190" s="13" t="s">
        <v>73</v>
      </c>
      <c r="AY190" s="246" t="s">
        <v>146</v>
      </c>
    </row>
    <row r="191" s="14" customFormat="1">
      <c r="A191" s="14"/>
      <c r="B191" s="247"/>
      <c r="C191" s="248"/>
      <c r="D191" s="230" t="s">
        <v>160</v>
      </c>
      <c r="E191" s="249" t="s">
        <v>1</v>
      </c>
      <c r="F191" s="250" t="s">
        <v>233</v>
      </c>
      <c r="G191" s="248"/>
      <c r="H191" s="251">
        <v>156.13399999999999</v>
      </c>
      <c r="I191" s="252"/>
      <c r="J191" s="248"/>
      <c r="K191" s="248"/>
      <c r="L191" s="253"/>
      <c r="M191" s="254"/>
      <c r="N191" s="255"/>
      <c r="O191" s="255"/>
      <c r="P191" s="255"/>
      <c r="Q191" s="255"/>
      <c r="R191" s="255"/>
      <c r="S191" s="255"/>
      <c r="T191" s="255"/>
      <c r="U191" s="256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7" t="s">
        <v>160</v>
      </c>
      <c r="AU191" s="257" t="s">
        <v>154</v>
      </c>
      <c r="AV191" s="14" t="s">
        <v>154</v>
      </c>
      <c r="AW191" s="14" t="s">
        <v>30</v>
      </c>
      <c r="AX191" s="14" t="s">
        <v>73</v>
      </c>
      <c r="AY191" s="257" t="s">
        <v>146</v>
      </c>
    </row>
    <row r="192" s="15" customFormat="1">
      <c r="A192" s="15"/>
      <c r="B192" s="258"/>
      <c r="C192" s="259"/>
      <c r="D192" s="230" t="s">
        <v>160</v>
      </c>
      <c r="E192" s="260" t="s">
        <v>1</v>
      </c>
      <c r="F192" s="261" t="s">
        <v>163</v>
      </c>
      <c r="G192" s="259"/>
      <c r="H192" s="262">
        <v>156.13399999999999</v>
      </c>
      <c r="I192" s="263"/>
      <c r="J192" s="259"/>
      <c r="K192" s="259"/>
      <c r="L192" s="264"/>
      <c r="M192" s="265"/>
      <c r="N192" s="266"/>
      <c r="O192" s="266"/>
      <c r="P192" s="266"/>
      <c r="Q192" s="266"/>
      <c r="R192" s="266"/>
      <c r="S192" s="266"/>
      <c r="T192" s="266"/>
      <c r="U192" s="267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8" t="s">
        <v>160</v>
      </c>
      <c r="AU192" s="268" t="s">
        <v>154</v>
      </c>
      <c r="AV192" s="15" t="s">
        <v>153</v>
      </c>
      <c r="AW192" s="15" t="s">
        <v>30</v>
      </c>
      <c r="AX192" s="15" t="s">
        <v>81</v>
      </c>
      <c r="AY192" s="268" t="s">
        <v>146</v>
      </c>
    </row>
    <row r="193" s="2" customFormat="1" ht="21.75" customHeight="1">
      <c r="A193" s="38"/>
      <c r="B193" s="39"/>
      <c r="C193" s="217" t="s">
        <v>8</v>
      </c>
      <c r="D193" s="217" t="s">
        <v>148</v>
      </c>
      <c r="E193" s="218" t="s">
        <v>234</v>
      </c>
      <c r="F193" s="219" t="s">
        <v>235</v>
      </c>
      <c r="G193" s="220" t="s">
        <v>228</v>
      </c>
      <c r="H193" s="221">
        <v>50</v>
      </c>
      <c r="I193" s="222"/>
      <c r="J193" s="223">
        <f>ROUND(I193*H193,2)</f>
        <v>0</v>
      </c>
      <c r="K193" s="219" t="s">
        <v>1</v>
      </c>
      <c r="L193" s="44"/>
      <c r="M193" s="224" t="s">
        <v>1</v>
      </c>
      <c r="N193" s="225" t="s">
        <v>39</v>
      </c>
      <c r="O193" s="91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6">
        <f>S193*H193</f>
        <v>0</v>
      </c>
      <c r="U193" s="227" t="s">
        <v>1</v>
      </c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8" t="s">
        <v>153</v>
      </c>
      <c r="AT193" s="228" t="s">
        <v>148</v>
      </c>
      <c r="AU193" s="228" t="s">
        <v>154</v>
      </c>
      <c r="AY193" s="17" t="s">
        <v>146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7" t="s">
        <v>154</v>
      </c>
      <c r="BK193" s="229">
        <f>ROUND(I193*H193,2)</f>
        <v>0</v>
      </c>
      <c r="BL193" s="17" t="s">
        <v>153</v>
      </c>
      <c r="BM193" s="228" t="s">
        <v>236</v>
      </c>
    </row>
    <row r="194" s="2" customFormat="1">
      <c r="A194" s="38"/>
      <c r="B194" s="39"/>
      <c r="C194" s="40"/>
      <c r="D194" s="230" t="s">
        <v>156</v>
      </c>
      <c r="E194" s="40"/>
      <c r="F194" s="231" t="s">
        <v>235</v>
      </c>
      <c r="G194" s="40"/>
      <c r="H194" s="40"/>
      <c r="I194" s="232"/>
      <c r="J194" s="40"/>
      <c r="K194" s="40"/>
      <c r="L194" s="44"/>
      <c r="M194" s="233"/>
      <c r="N194" s="234"/>
      <c r="O194" s="91"/>
      <c r="P194" s="91"/>
      <c r="Q194" s="91"/>
      <c r="R194" s="91"/>
      <c r="S194" s="91"/>
      <c r="T194" s="91"/>
      <c r="U194" s="92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156</v>
      </c>
      <c r="AU194" s="17" t="s">
        <v>154</v>
      </c>
    </row>
    <row r="195" s="12" customFormat="1" ht="22.8" customHeight="1">
      <c r="A195" s="12"/>
      <c r="B195" s="201"/>
      <c r="C195" s="202"/>
      <c r="D195" s="203" t="s">
        <v>72</v>
      </c>
      <c r="E195" s="215" t="s">
        <v>154</v>
      </c>
      <c r="F195" s="215" t="s">
        <v>237</v>
      </c>
      <c r="G195" s="202"/>
      <c r="H195" s="202"/>
      <c r="I195" s="205"/>
      <c r="J195" s="216">
        <f>BK195</f>
        <v>0</v>
      </c>
      <c r="K195" s="202"/>
      <c r="L195" s="207"/>
      <c r="M195" s="208"/>
      <c r="N195" s="209"/>
      <c r="O195" s="209"/>
      <c r="P195" s="210">
        <f>SUM(P196:P203)</f>
        <v>0</v>
      </c>
      <c r="Q195" s="209"/>
      <c r="R195" s="210">
        <f>SUM(R196:R203)</f>
        <v>8.2399526199999986</v>
      </c>
      <c r="S195" s="209"/>
      <c r="T195" s="210">
        <f>SUM(T196:T203)</f>
        <v>0</v>
      </c>
      <c r="U195" s="211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2" t="s">
        <v>81</v>
      </c>
      <c r="AT195" s="213" t="s">
        <v>72</v>
      </c>
      <c r="AU195" s="213" t="s">
        <v>81</v>
      </c>
      <c r="AY195" s="212" t="s">
        <v>146</v>
      </c>
      <c r="BK195" s="214">
        <f>SUM(BK196:BK203)</f>
        <v>0</v>
      </c>
    </row>
    <row r="196" s="2" customFormat="1" ht="16.5" customHeight="1">
      <c r="A196" s="38"/>
      <c r="B196" s="39"/>
      <c r="C196" s="217" t="s">
        <v>238</v>
      </c>
      <c r="D196" s="217" t="s">
        <v>148</v>
      </c>
      <c r="E196" s="218" t="s">
        <v>239</v>
      </c>
      <c r="F196" s="219" t="s">
        <v>240</v>
      </c>
      <c r="G196" s="220" t="s">
        <v>151</v>
      </c>
      <c r="H196" s="221">
        <v>3.581</v>
      </c>
      <c r="I196" s="222"/>
      <c r="J196" s="223">
        <f>ROUND(I196*H196,2)</f>
        <v>0</v>
      </c>
      <c r="K196" s="219" t="s">
        <v>152</v>
      </c>
      <c r="L196" s="44"/>
      <c r="M196" s="224" t="s">
        <v>1</v>
      </c>
      <c r="N196" s="225" t="s">
        <v>39</v>
      </c>
      <c r="O196" s="91"/>
      <c r="P196" s="226">
        <f>O196*H196</f>
        <v>0</v>
      </c>
      <c r="Q196" s="226">
        <v>2.3010199999999998</v>
      </c>
      <c r="R196" s="226">
        <f>Q196*H196</f>
        <v>8.2399526199999986</v>
      </c>
      <c r="S196" s="226">
        <v>0</v>
      </c>
      <c r="T196" s="226">
        <f>S196*H196</f>
        <v>0</v>
      </c>
      <c r="U196" s="227" t="s">
        <v>1</v>
      </c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8" t="s">
        <v>153</v>
      </c>
      <c r="AT196" s="228" t="s">
        <v>148</v>
      </c>
      <c r="AU196" s="228" t="s">
        <v>154</v>
      </c>
      <c r="AY196" s="17" t="s">
        <v>146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7" t="s">
        <v>154</v>
      </c>
      <c r="BK196" s="229">
        <f>ROUND(I196*H196,2)</f>
        <v>0</v>
      </c>
      <c r="BL196" s="17" t="s">
        <v>153</v>
      </c>
      <c r="BM196" s="228" t="s">
        <v>241</v>
      </c>
    </row>
    <row r="197" s="2" customFormat="1">
      <c r="A197" s="38"/>
      <c r="B197" s="39"/>
      <c r="C197" s="40"/>
      <c r="D197" s="230" t="s">
        <v>156</v>
      </c>
      <c r="E197" s="40"/>
      <c r="F197" s="231" t="s">
        <v>242</v>
      </c>
      <c r="G197" s="40"/>
      <c r="H197" s="40"/>
      <c r="I197" s="232"/>
      <c r="J197" s="40"/>
      <c r="K197" s="40"/>
      <c r="L197" s="44"/>
      <c r="M197" s="233"/>
      <c r="N197" s="234"/>
      <c r="O197" s="91"/>
      <c r="P197" s="91"/>
      <c r="Q197" s="91"/>
      <c r="R197" s="91"/>
      <c r="S197" s="91"/>
      <c r="T197" s="91"/>
      <c r="U197" s="92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156</v>
      </c>
      <c r="AU197" s="17" t="s">
        <v>154</v>
      </c>
    </row>
    <row r="198" s="2" customFormat="1">
      <c r="A198" s="38"/>
      <c r="B198" s="39"/>
      <c r="C198" s="40"/>
      <c r="D198" s="235" t="s">
        <v>158</v>
      </c>
      <c r="E198" s="40"/>
      <c r="F198" s="236" t="s">
        <v>243</v>
      </c>
      <c r="G198" s="40"/>
      <c r="H198" s="40"/>
      <c r="I198" s="232"/>
      <c r="J198" s="40"/>
      <c r="K198" s="40"/>
      <c r="L198" s="44"/>
      <c r="M198" s="233"/>
      <c r="N198" s="234"/>
      <c r="O198" s="91"/>
      <c r="P198" s="91"/>
      <c r="Q198" s="91"/>
      <c r="R198" s="91"/>
      <c r="S198" s="91"/>
      <c r="T198" s="91"/>
      <c r="U198" s="92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158</v>
      </c>
      <c r="AU198" s="17" t="s">
        <v>154</v>
      </c>
    </row>
    <row r="199" s="13" customFormat="1">
      <c r="A199" s="13"/>
      <c r="B199" s="237"/>
      <c r="C199" s="238"/>
      <c r="D199" s="230" t="s">
        <v>160</v>
      </c>
      <c r="E199" s="239" t="s">
        <v>1</v>
      </c>
      <c r="F199" s="240" t="s">
        <v>161</v>
      </c>
      <c r="G199" s="238"/>
      <c r="H199" s="239" t="s">
        <v>1</v>
      </c>
      <c r="I199" s="241"/>
      <c r="J199" s="238"/>
      <c r="K199" s="238"/>
      <c r="L199" s="242"/>
      <c r="M199" s="243"/>
      <c r="N199" s="244"/>
      <c r="O199" s="244"/>
      <c r="P199" s="244"/>
      <c r="Q199" s="244"/>
      <c r="R199" s="244"/>
      <c r="S199" s="244"/>
      <c r="T199" s="244"/>
      <c r="U199" s="245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6" t="s">
        <v>160</v>
      </c>
      <c r="AU199" s="246" t="s">
        <v>154</v>
      </c>
      <c r="AV199" s="13" t="s">
        <v>81</v>
      </c>
      <c r="AW199" s="13" t="s">
        <v>30</v>
      </c>
      <c r="AX199" s="13" t="s">
        <v>73</v>
      </c>
      <c r="AY199" s="246" t="s">
        <v>146</v>
      </c>
    </row>
    <row r="200" s="14" customFormat="1">
      <c r="A200" s="14"/>
      <c r="B200" s="247"/>
      <c r="C200" s="248"/>
      <c r="D200" s="230" t="s">
        <v>160</v>
      </c>
      <c r="E200" s="249" t="s">
        <v>1</v>
      </c>
      <c r="F200" s="250" t="s">
        <v>162</v>
      </c>
      <c r="G200" s="248"/>
      <c r="H200" s="251">
        <v>3.1139999999999999</v>
      </c>
      <c r="I200" s="252"/>
      <c r="J200" s="248"/>
      <c r="K200" s="248"/>
      <c r="L200" s="253"/>
      <c r="M200" s="254"/>
      <c r="N200" s="255"/>
      <c r="O200" s="255"/>
      <c r="P200" s="255"/>
      <c r="Q200" s="255"/>
      <c r="R200" s="255"/>
      <c r="S200" s="255"/>
      <c r="T200" s="255"/>
      <c r="U200" s="256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7" t="s">
        <v>160</v>
      </c>
      <c r="AU200" s="257" t="s">
        <v>154</v>
      </c>
      <c r="AV200" s="14" t="s">
        <v>154</v>
      </c>
      <c r="AW200" s="14" t="s">
        <v>30</v>
      </c>
      <c r="AX200" s="14" t="s">
        <v>73</v>
      </c>
      <c r="AY200" s="257" t="s">
        <v>146</v>
      </c>
    </row>
    <row r="201" s="13" customFormat="1">
      <c r="A201" s="13"/>
      <c r="B201" s="237"/>
      <c r="C201" s="238"/>
      <c r="D201" s="230" t="s">
        <v>160</v>
      </c>
      <c r="E201" s="239" t="s">
        <v>1</v>
      </c>
      <c r="F201" s="240" t="s">
        <v>244</v>
      </c>
      <c r="G201" s="238"/>
      <c r="H201" s="239" t="s">
        <v>1</v>
      </c>
      <c r="I201" s="241"/>
      <c r="J201" s="238"/>
      <c r="K201" s="238"/>
      <c r="L201" s="242"/>
      <c r="M201" s="243"/>
      <c r="N201" s="244"/>
      <c r="O201" s="244"/>
      <c r="P201" s="244"/>
      <c r="Q201" s="244"/>
      <c r="R201" s="244"/>
      <c r="S201" s="244"/>
      <c r="T201" s="244"/>
      <c r="U201" s="245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6" t="s">
        <v>160</v>
      </c>
      <c r="AU201" s="246" t="s">
        <v>154</v>
      </c>
      <c r="AV201" s="13" t="s">
        <v>81</v>
      </c>
      <c r="AW201" s="13" t="s">
        <v>30</v>
      </c>
      <c r="AX201" s="13" t="s">
        <v>73</v>
      </c>
      <c r="AY201" s="246" t="s">
        <v>146</v>
      </c>
    </row>
    <row r="202" s="14" customFormat="1">
      <c r="A202" s="14"/>
      <c r="B202" s="247"/>
      <c r="C202" s="248"/>
      <c r="D202" s="230" t="s">
        <v>160</v>
      </c>
      <c r="E202" s="249" t="s">
        <v>1</v>
      </c>
      <c r="F202" s="250" t="s">
        <v>245</v>
      </c>
      <c r="G202" s="248"/>
      <c r="H202" s="251">
        <v>0.46700000000000003</v>
      </c>
      <c r="I202" s="252"/>
      <c r="J202" s="248"/>
      <c r="K202" s="248"/>
      <c r="L202" s="253"/>
      <c r="M202" s="254"/>
      <c r="N202" s="255"/>
      <c r="O202" s="255"/>
      <c r="P202" s="255"/>
      <c r="Q202" s="255"/>
      <c r="R202" s="255"/>
      <c r="S202" s="255"/>
      <c r="T202" s="255"/>
      <c r="U202" s="256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7" t="s">
        <v>160</v>
      </c>
      <c r="AU202" s="257" t="s">
        <v>154</v>
      </c>
      <c r="AV202" s="14" t="s">
        <v>154</v>
      </c>
      <c r="AW202" s="14" t="s">
        <v>30</v>
      </c>
      <c r="AX202" s="14" t="s">
        <v>73</v>
      </c>
      <c r="AY202" s="257" t="s">
        <v>146</v>
      </c>
    </row>
    <row r="203" s="15" customFormat="1">
      <c r="A203" s="15"/>
      <c r="B203" s="258"/>
      <c r="C203" s="259"/>
      <c r="D203" s="230" t="s">
        <v>160</v>
      </c>
      <c r="E203" s="260" t="s">
        <v>1</v>
      </c>
      <c r="F203" s="261" t="s">
        <v>163</v>
      </c>
      <c r="G203" s="259"/>
      <c r="H203" s="262">
        <v>3.581</v>
      </c>
      <c r="I203" s="263"/>
      <c r="J203" s="259"/>
      <c r="K203" s="259"/>
      <c r="L203" s="264"/>
      <c r="M203" s="265"/>
      <c r="N203" s="266"/>
      <c r="O203" s="266"/>
      <c r="P203" s="266"/>
      <c r="Q203" s="266"/>
      <c r="R203" s="266"/>
      <c r="S203" s="266"/>
      <c r="T203" s="266"/>
      <c r="U203" s="267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8" t="s">
        <v>160</v>
      </c>
      <c r="AU203" s="268" t="s">
        <v>154</v>
      </c>
      <c r="AV203" s="15" t="s">
        <v>153</v>
      </c>
      <c r="AW203" s="15" t="s">
        <v>30</v>
      </c>
      <c r="AX203" s="15" t="s">
        <v>81</v>
      </c>
      <c r="AY203" s="268" t="s">
        <v>146</v>
      </c>
    </row>
    <row r="204" s="12" customFormat="1" ht="22.8" customHeight="1">
      <c r="A204" s="12"/>
      <c r="B204" s="201"/>
      <c r="C204" s="202"/>
      <c r="D204" s="203" t="s">
        <v>72</v>
      </c>
      <c r="E204" s="215" t="s">
        <v>171</v>
      </c>
      <c r="F204" s="215" t="s">
        <v>246</v>
      </c>
      <c r="G204" s="202"/>
      <c r="H204" s="202"/>
      <c r="I204" s="205"/>
      <c r="J204" s="216">
        <f>BK204</f>
        <v>0</v>
      </c>
      <c r="K204" s="202"/>
      <c r="L204" s="207"/>
      <c r="M204" s="208"/>
      <c r="N204" s="209"/>
      <c r="O204" s="209"/>
      <c r="P204" s="210">
        <f>SUM(P205:P263)</f>
        <v>0</v>
      </c>
      <c r="Q204" s="209"/>
      <c r="R204" s="210">
        <f>SUM(R205:R263)</f>
        <v>2.94864755</v>
      </c>
      <c r="S204" s="209"/>
      <c r="T204" s="210">
        <f>SUM(T205:T263)</f>
        <v>0</v>
      </c>
      <c r="U204" s="211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2" t="s">
        <v>81</v>
      </c>
      <c r="AT204" s="213" t="s">
        <v>72</v>
      </c>
      <c r="AU204" s="213" t="s">
        <v>81</v>
      </c>
      <c r="AY204" s="212" t="s">
        <v>146</v>
      </c>
      <c r="BK204" s="214">
        <f>SUM(BK205:BK263)</f>
        <v>0</v>
      </c>
    </row>
    <row r="205" s="2" customFormat="1" ht="37.8" customHeight="1">
      <c r="A205" s="38"/>
      <c r="B205" s="39"/>
      <c r="C205" s="217" t="s">
        <v>247</v>
      </c>
      <c r="D205" s="217" t="s">
        <v>148</v>
      </c>
      <c r="E205" s="218" t="s">
        <v>248</v>
      </c>
      <c r="F205" s="219" t="s">
        <v>249</v>
      </c>
      <c r="G205" s="220" t="s">
        <v>228</v>
      </c>
      <c r="H205" s="221">
        <v>6.1970000000000001</v>
      </c>
      <c r="I205" s="222"/>
      <c r="J205" s="223">
        <f>ROUND(I205*H205,2)</f>
        <v>0</v>
      </c>
      <c r="K205" s="219" t="s">
        <v>152</v>
      </c>
      <c r="L205" s="44"/>
      <c r="M205" s="224" t="s">
        <v>1</v>
      </c>
      <c r="N205" s="225" t="s">
        <v>39</v>
      </c>
      <c r="O205" s="91"/>
      <c r="P205" s="226">
        <f>O205*H205</f>
        <v>0</v>
      </c>
      <c r="Q205" s="226">
        <v>0.16435</v>
      </c>
      <c r="R205" s="226">
        <f>Q205*H205</f>
        <v>1.0184769499999999</v>
      </c>
      <c r="S205" s="226">
        <v>0</v>
      </c>
      <c r="T205" s="226">
        <f>S205*H205</f>
        <v>0</v>
      </c>
      <c r="U205" s="227" t="s">
        <v>1</v>
      </c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8" t="s">
        <v>153</v>
      </c>
      <c r="AT205" s="228" t="s">
        <v>148</v>
      </c>
      <c r="AU205" s="228" t="s">
        <v>154</v>
      </c>
      <c r="AY205" s="17" t="s">
        <v>146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7" t="s">
        <v>154</v>
      </c>
      <c r="BK205" s="229">
        <f>ROUND(I205*H205,2)</f>
        <v>0</v>
      </c>
      <c r="BL205" s="17" t="s">
        <v>153</v>
      </c>
      <c r="BM205" s="228" t="s">
        <v>250</v>
      </c>
    </row>
    <row r="206" s="2" customFormat="1">
      <c r="A206" s="38"/>
      <c r="B206" s="39"/>
      <c r="C206" s="40"/>
      <c r="D206" s="230" t="s">
        <v>156</v>
      </c>
      <c r="E206" s="40"/>
      <c r="F206" s="231" t="s">
        <v>251</v>
      </c>
      <c r="G206" s="40"/>
      <c r="H206" s="40"/>
      <c r="I206" s="232"/>
      <c r="J206" s="40"/>
      <c r="K206" s="40"/>
      <c r="L206" s="44"/>
      <c r="M206" s="233"/>
      <c r="N206" s="234"/>
      <c r="O206" s="91"/>
      <c r="P206" s="91"/>
      <c r="Q206" s="91"/>
      <c r="R206" s="91"/>
      <c r="S206" s="91"/>
      <c r="T206" s="91"/>
      <c r="U206" s="92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156</v>
      </c>
      <c r="AU206" s="17" t="s">
        <v>154</v>
      </c>
    </row>
    <row r="207" s="2" customFormat="1">
      <c r="A207" s="38"/>
      <c r="B207" s="39"/>
      <c r="C207" s="40"/>
      <c r="D207" s="235" t="s">
        <v>158</v>
      </c>
      <c r="E207" s="40"/>
      <c r="F207" s="236" t="s">
        <v>252</v>
      </c>
      <c r="G207" s="40"/>
      <c r="H207" s="40"/>
      <c r="I207" s="232"/>
      <c r="J207" s="40"/>
      <c r="K207" s="40"/>
      <c r="L207" s="44"/>
      <c r="M207" s="233"/>
      <c r="N207" s="234"/>
      <c r="O207" s="91"/>
      <c r="P207" s="91"/>
      <c r="Q207" s="91"/>
      <c r="R207" s="91"/>
      <c r="S207" s="91"/>
      <c r="T207" s="91"/>
      <c r="U207" s="92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158</v>
      </c>
      <c r="AU207" s="17" t="s">
        <v>154</v>
      </c>
    </row>
    <row r="208" s="13" customFormat="1">
      <c r="A208" s="13"/>
      <c r="B208" s="237"/>
      <c r="C208" s="238"/>
      <c r="D208" s="230" t="s">
        <v>160</v>
      </c>
      <c r="E208" s="239" t="s">
        <v>1</v>
      </c>
      <c r="F208" s="240" t="s">
        <v>253</v>
      </c>
      <c r="G208" s="238"/>
      <c r="H208" s="239" t="s">
        <v>1</v>
      </c>
      <c r="I208" s="241"/>
      <c r="J208" s="238"/>
      <c r="K208" s="238"/>
      <c r="L208" s="242"/>
      <c r="M208" s="243"/>
      <c r="N208" s="244"/>
      <c r="O208" s="244"/>
      <c r="P208" s="244"/>
      <c r="Q208" s="244"/>
      <c r="R208" s="244"/>
      <c r="S208" s="244"/>
      <c r="T208" s="244"/>
      <c r="U208" s="245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6" t="s">
        <v>160</v>
      </c>
      <c r="AU208" s="246" t="s">
        <v>154</v>
      </c>
      <c r="AV208" s="13" t="s">
        <v>81</v>
      </c>
      <c r="AW208" s="13" t="s">
        <v>30</v>
      </c>
      <c r="AX208" s="13" t="s">
        <v>73</v>
      </c>
      <c r="AY208" s="246" t="s">
        <v>146</v>
      </c>
    </row>
    <row r="209" s="14" customFormat="1">
      <c r="A209" s="14"/>
      <c r="B209" s="247"/>
      <c r="C209" s="248"/>
      <c r="D209" s="230" t="s">
        <v>160</v>
      </c>
      <c r="E209" s="249" t="s">
        <v>1</v>
      </c>
      <c r="F209" s="250" t="s">
        <v>254</v>
      </c>
      <c r="G209" s="248"/>
      <c r="H209" s="251">
        <v>8.9060000000000006</v>
      </c>
      <c r="I209" s="252"/>
      <c r="J209" s="248"/>
      <c r="K209" s="248"/>
      <c r="L209" s="253"/>
      <c r="M209" s="254"/>
      <c r="N209" s="255"/>
      <c r="O209" s="255"/>
      <c r="P209" s="255"/>
      <c r="Q209" s="255"/>
      <c r="R209" s="255"/>
      <c r="S209" s="255"/>
      <c r="T209" s="255"/>
      <c r="U209" s="256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7" t="s">
        <v>160</v>
      </c>
      <c r="AU209" s="257" t="s">
        <v>154</v>
      </c>
      <c r="AV209" s="14" t="s">
        <v>154</v>
      </c>
      <c r="AW209" s="14" t="s">
        <v>30</v>
      </c>
      <c r="AX209" s="14" t="s">
        <v>73</v>
      </c>
      <c r="AY209" s="257" t="s">
        <v>146</v>
      </c>
    </row>
    <row r="210" s="13" customFormat="1">
      <c r="A210" s="13"/>
      <c r="B210" s="237"/>
      <c r="C210" s="238"/>
      <c r="D210" s="230" t="s">
        <v>160</v>
      </c>
      <c r="E210" s="239" t="s">
        <v>1</v>
      </c>
      <c r="F210" s="240" t="s">
        <v>255</v>
      </c>
      <c r="G210" s="238"/>
      <c r="H210" s="239" t="s">
        <v>1</v>
      </c>
      <c r="I210" s="241"/>
      <c r="J210" s="238"/>
      <c r="K210" s="238"/>
      <c r="L210" s="242"/>
      <c r="M210" s="243"/>
      <c r="N210" s="244"/>
      <c r="O210" s="244"/>
      <c r="P210" s="244"/>
      <c r="Q210" s="244"/>
      <c r="R210" s="244"/>
      <c r="S210" s="244"/>
      <c r="T210" s="244"/>
      <c r="U210" s="245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6" t="s">
        <v>160</v>
      </c>
      <c r="AU210" s="246" t="s">
        <v>154</v>
      </c>
      <c r="AV210" s="13" t="s">
        <v>81</v>
      </c>
      <c r="AW210" s="13" t="s">
        <v>30</v>
      </c>
      <c r="AX210" s="13" t="s">
        <v>73</v>
      </c>
      <c r="AY210" s="246" t="s">
        <v>146</v>
      </c>
    </row>
    <row r="211" s="14" customFormat="1">
      <c r="A211" s="14"/>
      <c r="B211" s="247"/>
      <c r="C211" s="248"/>
      <c r="D211" s="230" t="s">
        <v>160</v>
      </c>
      <c r="E211" s="249" t="s">
        <v>1</v>
      </c>
      <c r="F211" s="250" t="s">
        <v>256</v>
      </c>
      <c r="G211" s="248"/>
      <c r="H211" s="251">
        <v>-2.7090000000000001</v>
      </c>
      <c r="I211" s="252"/>
      <c r="J211" s="248"/>
      <c r="K211" s="248"/>
      <c r="L211" s="253"/>
      <c r="M211" s="254"/>
      <c r="N211" s="255"/>
      <c r="O211" s="255"/>
      <c r="P211" s="255"/>
      <c r="Q211" s="255"/>
      <c r="R211" s="255"/>
      <c r="S211" s="255"/>
      <c r="T211" s="255"/>
      <c r="U211" s="256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7" t="s">
        <v>160</v>
      </c>
      <c r="AU211" s="257" t="s">
        <v>154</v>
      </c>
      <c r="AV211" s="14" t="s">
        <v>154</v>
      </c>
      <c r="AW211" s="14" t="s">
        <v>30</v>
      </c>
      <c r="AX211" s="14" t="s">
        <v>73</v>
      </c>
      <c r="AY211" s="257" t="s">
        <v>146</v>
      </c>
    </row>
    <row r="212" s="15" customFormat="1">
      <c r="A212" s="15"/>
      <c r="B212" s="258"/>
      <c r="C212" s="259"/>
      <c r="D212" s="230" t="s">
        <v>160</v>
      </c>
      <c r="E212" s="260" t="s">
        <v>1</v>
      </c>
      <c r="F212" s="261" t="s">
        <v>163</v>
      </c>
      <c r="G212" s="259"/>
      <c r="H212" s="262">
        <v>6.197000000000001</v>
      </c>
      <c r="I212" s="263"/>
      <c r="J212" s="259"/>
      <c r="K212" s="259"/>
      <c r="L212" s="264"/>
      <c r="M212" s="265"/>
      <c r="N212" s="266"/>
      <c r="O212" s="266"/>
      <c r="P212" s="266"/>
      <c r="Q212" s="266"/>
      <c r="R212" s="266"/>
      <c r="S212" s="266"/>
      <c r="T212" s="266"/>
      <c r="U212" s="267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8" t="s">
        <v>160</v>
      </c>
      <c r="AU212" s="268" t="s">
        <v>154</v>
      </c>
      <c r="AV212" s="15" t="s">
        <v>153</v>
      </c>
      <c r="AW212" s="15" t="s">
        <v>30</v>
      </c>
      <c r="AX212" s="15" t="s">
        <v>81</v>
      </c>
      <c r="AY212" s="268" t="s">
        <v>146</v>
      </c>
    </row>
    <row r="213" s="2" customFormat="1" ht="24.15" customHeight="1">
      <c r="A213" s="38"/>
      <c r="B213" s="39"/>
      <c r="C213" s="217" t="s">
        <v>257</v>
      </c>
      <c r="D213" s="217" t="s">
        <v>148</v>
      </c>
      <c r="E213" s="218" t="s">
        <v>258</v>
      </c>
      <c r="F213" s="219" t="s">
        <v>259</v>
      </c>
      <c r="G213" s="220" t="s">
        <v>260</v>
      </c>
      <c r="H213" s="221">
        <v>4.25</v>
      </c>
      <c r="I213" s="222"/>
      <c r="J213" s="223">
        <f>ROUND(I213*H213,2)</f>
        <v>0</v>
      </c>
      <c r="K213" s="219" t="s">
        <v>152</v>
      </c>
      <c r="L213" s="44"/>
      <c r="M213" s="224" t="s">
        <v>1</v>
      </c>
      <c r="N213" s="225" t="s">
        <v>39</v>
      </c>
      <c r="O213" s="91"/>
      <c r="P213" s="226">
        <f>O213*H213</f>
        <v>0</v>
      </c>
      <c r="Q213" s="226">
        <v>0.015520000000000001</v>
      </c>
      <c r="R213" s="226">
        <f>Q213*H213</f>
        <v>0.065960000000000005</v>
      </c>
      <c r="S213" s="226">
        <v>0</v>
      </c>
      <c r="T213" s="226">
        <f>S213*H213</f>
        <v>0</v>
      </c>
      <c r="U213" s="227" t="s">
        <v>1</v>
      </c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8" t="s">
        <v>153</v>
      </c>
      <c r="AT213" s="228" t="s">
        <v>148</v>
      </c>
      <c r="AU213" s="228" t="s">
        <v>154</v>
      </c>
      <c r="AY213" s="17" t="s">
        <v>146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7" t="s">
        <v>154</v>
      </c>
      <c r="BK213" s="229">
        <f>ROUND(I213*H213,2)</f>
        <v>0</v>
      </c>
      <c r="BL213" s="17" t="s">
        <v>153</v>
      </c>
      <c r="BM213" s="228" t="s">
        <v>261</v>
      </c>
    </row>
    <row r="214" s="2" customFormat="1">
      <c r="A214" s="38"/>
      <c r="B214" s="39"/>
      <c r="C214" s="40"/>
      <c r="D214" s="230" t="s">
        <v>156</v>
      </c>
      <c r="E214" s="40"/>
      <c r="F214" s="231" t="s">
        <v>262</v>
      </c>
      <c r="G214" s="40"/>
      <c r="H214" s="40"/>
      <c r="I214" s="232"/>
      <c r="J214" s="40"/>
      <c r="K214" s="40"/>
      <c r="L214" s="44"/>
      <c r="M214" s="233"/>
      <c r="N214" s="234"/>
      <c r="O214" s="91"/>
      <c r="P214" s="91"/>
      <c r="Q214" s="91"/>
      <c r="R214" s="91"/>
      <c r="S214" s="91"/>
      <c r="T214" s="91"/>
      <c r="U214" s="92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156</v>
      </c>
      <c r="AU214" s="17" t="s">
        <v>154</v>
      </c>
    </row>
    <row r="215" s="2" customFormat="1">
      <c r="A215" s="38"/>
      <c r="B215" s="39"/>
      <c r="C215" s="40"/>
      <c r="D215" s="235" t="s">
        <v>158</v>
      </c>
      <c r="E215" s="40"/>
      <c r="F215" s="236" t="s">
        <v>263</v>
      </c>
      <c r="G215" s="40"/>
      <c r="H215" s="40"/>
      <c r="I215" s="232"/>
      <c r="J215" s="40"/>
      <c r="K215" s="40"/>
      <c r="L215" s="44"/>
      <c r="M215" s="233"/>
      <c r="N215" s="234"/>
      <c r="O215" s="91"/>
      <c r="P215" s="91"/>
      <c r="Q215" s="91"/>
      <c r="R215" s="91"/>
      <c r="S215" s="91"/>
      <c r="T215" s="91"/>
      <c r="U215" s="92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158</v>
      </c>
      <c r="AU215" s="17" t="s">
        <v>154</v>
      </c>
    </row>
    <row r="216" s="14" customFormat="1">
      <c r="A216" s="14"/>
      <c r="B216" s="247"/>
      <c r="C216" s="248"/>
      <c r="D216" s="230" t="s">
        <v>160</v>
      </c>
      <c r="E216" s="249" t="s">
        <v>1</v>
      </c>
      <c r="F216" s="250" t="s">
        <v>264</v>
      </c>
      <c r="G216" s="248"/>
      <c r="H216" s="251">
        <v>4.25</v>
      </c>
      <c r="I216" s="252"/>
      <c r="J216" s="248"/>
      <c r="K216" s="248"/>
      <c r="L216" s="253"/>
      <c r="M216" s="254"/>
      <c r="N216" s="255"/>
      <c r="O216" s="255"/>
      <c r="P216" s="255"/>
      <c r="Q216" s="255"/>
      <c r="R216" s="255"/>
      <c r="S216" s="255"/>
      <c r="T216" s="255"/>
      <c r="U216" s="256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7" t="s">
        <v>160</v>
      </c>
      <c r="AU216" s="257" t="s">
        <v>154</v>
      </c>
      <c r="AV216" s="14" t="s">
        <v>154</v>
      </c>
      <c r="AW216" s="14" t="s">
        <v>30</v>
      </c>
      <c r="AX216" s="14" t="s">
        <v>73</v>
      </c>
      <c r="AY216" s="257" t="s">
        <v>146</v>
      </c>
    </row>
    <row r="217" s="15" customFormat="1">
      <c r="A217" s="15"/>
      <c r="B217" s="258"/>
      <c r="C217" s="259"/>
      <c r="D217" s="230" t="s">
        <v>160</v>
      </c>
      <c r="E217" s="260" t="s">
        <v>1</v>
      </c>
      <c r="F217" s="261" t="s">
        <v>163</v>
      </c>
      <c r="G217" s="259"/>
      <c r="H217" s="262">
        <v>4.25</v>
      </c>
      <c r="I217" s="263"/>
      <c r="J217" s="259"/>
      <c r="K217" s="259"/>
      <c r="L217" s="264"/>
      <c r="M217" s="265"/>
      <c r="N217" s="266"/>
      <c r="O217" s="266"/>
      <c r="P217" s="266"/>
      <c r="Q217" s="266"/>
      <c r="R217" s="266"/>
      <c r="S217" s="266"/>
      <c r="T217" s="266"/>
      <c r="U217" s="267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8" t="s">
        <v>160</v>
      </c>
      <c r="AU217" s="268" t="s">
        <v>154</v>
      </c>
      <c r="AV217" s="15" t="s">
        <v>153</v>
      </c>
      <c r="AW217" s="15" t="s">
        <v>30</v>
      </c>
      <c r="AX217" s="15" t="s">
        <v>81</v>
      </c>
      <c r="AY217" s="268" t="s">
        <v>146</v>
      </c>
    </row>
    <row r="218" s="2" customFormat="1" ht="21.75" customHeight="1">
      <c r="A218" s="38"/>
      <c r="B218" s="39"/>
      <c r="C218" s="217" t="s">
        <v>265</v>
      </c>
      <c r="D218" s="217" t="s">
        <v>148</v>
      </c>
      <c r="E218" s="218" t="s">
        <v>266</v>
      </c>
      <c r="F218" s="219" t="s">
        <v>267</v>
      </c>
      <c r="G218" s="220" t="s">
        <v>268</v>
      </c>
      <c r="H218" s="221">
        <v>1</v>
      </c>
      <c r="I218" s="222"/>
      <c r="J218" s="223">
        <f>ROUND(I218*H218,2)</f>
        <v>0</v>
      </c>
      <c r="K218" s="219" t="s">
        <v>152</v>
      </c>
      <c r="L218" s="44"/>
      <c r="M218" s="224" t="s">
        <v>1</v>
      </c>
      <c r="N218" s="225" t="s">
        <v>39</v>
      </c>
      <c r="O218" s="91"/>
      <c r="P218" s="226">
        <f>O218*H218</f>
        <v>0</v>
      </c>
      <c r="Q218" s="226">
        <v>0.026929999999999999</v>
      </c>
      <c r="R218" s="226">
        <f>Q218*H218</f>
        <v>0.026929999999999999</v>
      </c>
      <c r="S218" s="226">
        <v>0</v>
      </c>
      <c r="T218" s="226">
        <f>S218*H218</f>
        <v>0</v>
      </c>
      <c r="U218" s="227" t="s">
        <v>1</v>
      </c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8" t="s">
        <v>153</v>
      </c>
      <c r="AT218" s="228" t="s">
        <v>148</v>
      </c>
      <c r="AU218" s="228" t="s">
        <v>154</v>
      </c>
      <c r="AY218" s="17" t="s">
        <v>146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7" t="s">
        <v>154</v>
      </c>
      <c r="BK218" s="229">
        <f>ROUND(I218*H218,2)</f>
        <v>0</v>
      </c>
      <c r="BL218" s="17" t="s">
        <v>153</v>
      </c>
      <c r="BM218" s="228" t="s">
        <v>269</v>
      </c>
    </row>
    <row r="219" s="2" customFormat="1">
      <c r="A219" s="38"/>
      <c r="B219" s="39"/>
      <c r="C219" s="40"/>
      <c r="D219" s="230" t="s">
        <v>156</v>
      </c>
      <c r="E219" s="40"/>
      <c r="F219" s="231" t="s">
        <v>270</v>
      </c>
      <c r="G219" s="40"/>
      <c r="H219" s="40"/>
      <c r="I219" s="232"/>
      <c r="J219" s="40"/>
      <c r="K219" s="40"/>
      <c r="L219" s="44"/>
      <c r="M219" s="233"/>
      <c r="N219" s="234"/>
      <c r="O219" s="91"/>
      <c r="P219" s="91"/>
      <c r="Q219" s="91"/>
      <c r="R219" s="91"/>
      <c r="S219" s="91"/>
      <c r="T219" s="91"/>
      <c r="U219" s="92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156</v>
      </c>
      <c r="AU219" s="17" t="s">
        <v>154</v>
      </c>
    </row>
    <row r="220" s="2" customFormat="1">
      <c r="A220" s="38"/>
      <c r="B220" s="39"/>
      <c r="C220" s="40"/>
      <c r="D220" s="235" t="s">
        <v>158</v>
      </c>
      <c r="E220" s="40"/>
      <c r="F220" s="236" t="s">
        <v>271</v>
      </c>
      <c r="G220" s="40"/>
      <c r="H220" s="40"/>
      <c r="I220" s="232"/>
      <c r="J220" s="40"/>
      <c r="K220" s="40"/>
      <c r="L220" s="44"/>
      <c r="M220" s="233"/>
      <c r="N220" s="234"/>
      <c r="O220" s="91"/>
      <c r="P220" s="91"/>
      <c r="Q220" s="91"/>
      <c r="R220" s="91"/>
      <c r="S220" s="91"/>
      <c r="T220" s="91"/>
      <c r="U220" s="92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158</v>
      </c>
      <c r="AU220" s="17" t="s">
        <v>154</v>
      </c>
    </row>
    <row r="221" s="13" customFormat="1">
      <c r="A221" s="13"/>
      <c r="B221" s="237"/>
      <c r="C221" s="238"/>
      <c r="D221" s="230" t="s">
        <v>160</v>
      </c>
      <c r="E221" s="239" t="s">
        <v>1</v>
      </c>
      <c r="F221" s="240" t="s">
        <v>272</v>
      </c>
      <c r="G221" s="238"/>
      <c r="H221" s="239" t="s">
        <v>1</v>
      </c>
      <c r="I221" s="241"/>
      <c r="J221" s="238"/>
      <c r="K221" s="238"/>
      <c r="L221" s="242"/>
      <c r="M221" s="243"/>
      <c r="N221" s="244"/>
      <c r="O221" s="244"/>
      <c r="P221" s="244"/>
      <c r="Q221" s="244"/>
      <c r="R221" s="244"/>
      <c r="S221" s="244"/>
      <c r="T221" s="244"/>
      <c r="U221" s="245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6" t="s">
        <v>160</v>
      </c>
      <c r="AU221" s="246" t="s">
        <v>154</v>
      </c>
      <c r="AV221" s="13" t="s">
        <v>81</v>
      </c>
      <c r="AW221" s="13" t="s">
        <v>30</v>
      </c>
      <c r="AX221" s="13" t="s">
        <v>73</v>
      </c>
      <c r="AY221" s="246" t="s">
        <v>146</v>
      </c>
    </row>
    <row r="222" s="14" customFormat="1">
      <c r="A222" s="14"/>
      <c r="B222" s="247"/>
      <c r="C222" s="248"/>
      <c r="D222" s="230" t="s">
        <v>160</v>
      </c>
      <c r="E222" s="249" t="s">
        <v>1</v>
      </c>
      <c r="F222" s="250" t="s">
        <v>81</v>
      </c>
      <c r="G222" s="248"/>
      <c r="H222" s="251">
        <v>1</v>
      </c>
      <c r="I222" s="252"/>
      <c r="J222" s="248"/>
      <c r="K222" s="248"/>
      <c r="L222" s="253"/>
      <c r="M222" s="254"/>
      <c r="N222" s="255"/>
      <c r="O222" s="255"/>
      <c r="P222" s="255"/>
      <c r="Q222" s="255"/>
      <c r="R222" s="255"/>
      <c r="S222" s="255"/>
      <c r="T222" s="255"/>
      <c r="U222" s="256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7" t="s">
        <v>160</v>
      </c>
      <c r="AU222" s="257" t="s">
        <v>154</v>
      </c>
      <c r="AV222" s="14" t="s">
        <v>154</v>
      </c>
      <c r="AW222" s="14" t="s">
        <v>30</v>
      </c>
      <c r="AX222" s="14" t="s">
        <v>73</v>
      </c>
      <c r="AY222" s="257" t="s">
        <v>146</v>
      </c>
    </row>
    <row r="223" s="15" customFormat="1">
      <c r="A223" s="15"/>
      <c r="B223" s="258"/>
      <c r="C223" s="259"/>
      <c r="D223" s="230" t="s">
        <v>160</v>
      </c>
      <c r="E223" s="260" t="s">
        <v>1</v>
      </c>
      <c r="F223" s="261" t="s">
        <v>163</v>
      </c>
      <c r="G223" s="259"/>
      <c r="H223" s="262">
        <v>1</v>
      </c>
      <c r="I223" s="263"/>
      <c r="J223" s="259"/>
      <c r="K223" s="259"/>
      <c r="L223" s="264"/>
      <c r="M223" s="265"/>
      <c r="N223" s="266"/>
      <c r="O223" s="266"/>
      <c r="P223" s="266"/>
      <c r="Q223" s="266"/>
      <c r="R223" s="266"/>
      <c r="S223" s="266"/>
      <c r="T223" s="266"/>
      <c r="U223" s="267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8" t="s">
        <v>160</v>
      </c>
      <c r="AU223" s="268" t="s">
        <v>154</v>
      </c>
      <c r="AV223" s="15" t="s">
        <v>153</v>
      </c>
      <c r="AW223" s="15" t="s">
        <v>30</v>
      </c>
      <c r="AX223" s="15" t="s">
        <v>81</v>
      </c>
      <c r="AY223" s="268" t="s">
        <v>146</v>
      </c>
    </row>
    <row r="224" s="2" customFormat="1" ht="21.75" customHeight="1">
      <c r="A224" s="38"/>
      <c r="B224" s="39"/>
      <c r="C224" s="217" t="s">
        <v>273</v>
      </c>
      <c r="D224" s="217" t="s">
        <v>148</v>
      </c>
      <c r="E224" s="218" t="s">
        <v>274</v>
      </c>
      <c r="F224" s="219" t="s">
        <v>275</v>
      </c>
      <c r="G224" s="220" t="s">
        <v>268</v>
      </c>
      <c r="H224" s="221">
        <v>2</v>
      </c>
      <c r="I224" s="222"/>
      <c r="J224" s="223">
        <f>ROUND(I224*H224,2)</f>
        <v>0</v>
      </c>
      <c r="K224" s="219" t="s">
        <v>152</v>
      </c>
      <c r="L224" s="44"/>
      <c r="M224" s="224" t="s">
        <v>1</v>
      </c>
      <c r="N224" s="225" t="s">
        <v>39</v>
      </c>
      <c r="O224" s="91"/>
      <c r="P224" s="226">
        <f>O224*H224</f>
        <v>0</v>
      </c>
      <c r="Q224" s="226">
        <v>0.063549999999999995</v>
      </c>
      <c r="R224" s="226">
        <f>Q224*H224</f>
        <v>0.12709999999999999</v>
      </c>
      <c r="S224" s="226">
        <v>0</v>
      </c>
      <c r="T224" s="226">
        <f>S224*H224</f>
        <v>0</v>
      </c>
      <c r="U224" s="227" t="s">
        <v>1</v>
      </c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8" t="s">
        <v>153</v>
      </c>
      <c r="AT224" s="228" t="s">
        <v>148</v>
      </c>
      <c r="AU224" s="228" t="s">
        <v>154</v>
      </c>
      <c r="AY224" s="17" t="s">
        <v>146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17" t="s">
        <v>154</v>
      </c>
      <c r="BK224" s="229">
        <f>ROUND(I224*H224,2)</f>
        <v>0</v>
      </c>
      <c r="BL224" s="17" t="s">
        <v>153</v>
      </c>
      <c r="BM224" s="228" t="s">
        <v>276</v>
      </c>
    </row>
    <row r="225" s="2" customFormat="1">
      <c r="A225" s="38"/>
      <c r="B225" s="39"/>
      <c r="C225" s="40"/>
      <c r="D225" s="230" t="s">
        <v>156</v>
      </c>
      <c r="E225" s="40"/>
      <c r="F225" s="231" t="s">
        <v>277</v>
      </c>
      <c r="G225" s="40"/>
      <c r="H225" s="40"/>
      <c r="I225" s="232"/>
      <c r="J225" s="40"/>
      <c r="K225" s="40"/>
      <c r="L225" s="44"/>
      <c r="M225" s="233"/>
      <c r="N225" s="234"/>
      <c r="O225" s="91"/>
      <c r="P225" s="91"/>
      <c r="Q225" s="91"/>
      <c r="R225" s="91"/>
      <c r="S225" s="91"/>
      <c r="T225" s="91"/>
      <c r="U225" s="92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156</v>
      </c>
      <c r="AU225" s="17" t="s">
        <v>154</v>
      </c>
    </row>
    <row r="226" s="2" customFormat="1">
      <c r="A226" s="38"/>
      <c r="B226" s="39"/>
      <c r="C226" s="40"/>
      <c r="D226" s="235" t="s">
        <v>158</v>
      </c>
      <c r="E226" s="40"/>
      <c r="F226" s="236" t="s">
        <v>278</v>
      </c>
      <c r="G226" s="40"/>
      <c r="H226" s="40"/>
      <c r="I226" s="232"/>
      <c r="J226" s="40"/>
      <c r="K226" s="40"/>
      <c r="L226" s="44"/>
      <c r="M226" s="233"/>
      <c r="N226" s="234"/>
      <c r="O226" s="91"/>
      <c r="P226" s="91"/>
      <c r="Q226" s="91"/>
      <c r="R226" s="91"/>
      <c r="S226" s="91"/>
      <c r="T226" s="91"/>
      <c r="U226" s="92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158</v>
      </c>
      <c r="AU226" s="17" t="s">
        <v>154</v>
      </c>
    </row>
    <row r="227" s="13" customFormat="1">
      <c r="A227" s="13"/>
      <c r="B227" s="237"/>
      <c r="C227" s="238"/>
      <c r="D227" s="230" t="s">
        <v>160</v>
      </c>
      <c r="E227" s="239" t="s">
        <v>1</v>
      </c>
      <c r="F227" s="240" t="s">
        <v>279</v>
      </c>
      <c r="G227" s="238"/>
      <c r="H227" s="239" t="s">
        <v>1</v>
      </c>
      <c r="I227" s="241"/>
      <c r="J227" s="238"/>
      <c r="K227" s="238"/>
      <c r="L227" s="242"/>
      <c r="M227" s="243"/>
      <c r="N227" s="244"/>
      <c r="O227" s="244"/>
      <c r="P227" s="244"/>
      <c r="Q227" s="244"/>
      <c r="R227" s="244"/>
      <c r="S227" s="244"/>
      <c r="T227" s="244"/>
      <c r="U227" s="245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6" t="s">
        <v>160</v>
      </c>
      <c r="AU227" s="246" t="s">
        <v>154</v>
      </c>
      <c r="AV227" s="13" t="s">
        <v>81</v>
      </c>
      <c r="AW227" s="13" t="s">
        <v>30</v>
      </c>
      <c r="AX227" s="13" t="s">
        <v>73</v>
      </c>
      <c r="AY227" s="246" t="s">
        <v>146</v>
      </c>
    </row>
    <row r="228" s="14" customFormat="1">
      <c r="A228" s="14"/>
      <c r="B228" s="247"/>
      <c r="C228" s="248"/>
      <c r="D228" s="230" t="s">
        <v>160</v>
      </c>
      <c r="E228" s="249" t="s">
        <v>1</v>
      </c>
      <c r="F228" s="250" t="s">
        <v>154</v>
      </c>
      <c r="G228" s="248"/>
      <c r="H228" s="251">
        <v>2</v>
      </c>
      <c r="I228" s="252"/>
      <c r="J228" s="248"/>
      <c r="K228" s="248"/>
      <c r="L228" s="253"/>
      <c r="M228" s="254"/>
      <c r="N228" s="255"/>
      <c r="O228" s="255"/>
      <c r="P228" s="255"/>
      <c r="Q228" s="255"/>
      <c r="R228" s="255"/>
      <c r="S228" s="255"/>
      <c r="T228" s="255"/>
      <c r="U228" s="256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7" t="s">
        <v>160</v>
      </c>
      <c r="AU228" s="257" t="s">
        <v>154</v>
      </c>
      <c r="AV228" s="14" t="s">
        <v>154</v>
      </c>
      <c r="AW228" s="14" t="s">
        <v>30</v>
      </c>
      <c r="AX228" s="14" t="s">
        <v>73</v>
      </c>
      <c r="AY228" s="257" t="s">
        <v>146</v>
      </c>
    </row>
    <row r="229" s="15" customFormat="1">
      <c r="A229" s="15"/>
      <c r="B229" s="258"/>
      <c r="C229" s="259"/>
      <c r="D229" s="230" t="s">
        <v>160</v>
      </c>
      <c r="E229" s="260" t="s">
        <v>1</v>
      </c>
      <c r="F229" s="261" t="s">
        <v>163</v>
      </c>
      <c r="G229" s="259"/>
      <c r="H229" s="262">
        <v>2</v>
      </c>
      <c r="I229" s="263"/>
      <c r="J229" s="259"/>
      <c r="K229" s="259"/>
      <c r="L229" s="264"/>
      <c r="M229" s="265"/>
      <c r="N229" s="266"/>
      <c r="O229" s="266"/>
      <c r="P229" s="266"/>
      <c r="Q229" s="266"/>
      <c r="R229" s="266"/>
      <c r="S229" s="266"/>
      <c r="T229" s="266"/>
      <c r="U229" s="267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8" t="s">
        <v>160</v>
      </c>
      <c r="AU229" s="268" t="s">
        <v>154</v>
      </c>
      <c r="AV229" s="15" t="s">
        <v>153</v>
      </c>
      <c r="AW229" s="15" t="s">
        <v>30</v>
      </c>
      <c r="AX229" s="15" t="s">
        <v>81</v>
      </c>
      <c r="AY229" s="268" t="s">
        <v>146</v>
      </c>
    </row>
    <row r="230" s="2" customFormat="1" ht="33" customHeight="1">
      <c r="A230" s="38"/>
      <c r="B230" s="39"/>
      <c r="C230" s="217" t="s">
        <v>280</v>
      </c>
      <c r="D230" s="217" t="s">
        <v>148</v>
      </c>
      <c r="E230" s="218" t="s">
        <v>281</v>
      </c>
      <c r="F230" s="219" t="s">
        <v>282</v>
      </c>
      <c r="G230" s="220" t="s">
        <v>207</v>
      </c>
      <c r="H230" s="221">
        <v>0.068000000000000005</v>
      </c>
      <c r="I230" s="222"/>
      <c r="J230" s="223">
        <f>ROUND(I230*H230,2)</f>
        <v>0</v>
      </c>
      <c r="K230" s="219" t="s">
        <v>152</v>
      </c>
      <c r="L230" s="44"/>
      <c r="M230" s="224" t="s">
        <v>1</v>
      </c>
      <c r="N230" s="225" t="s">
        <v>39</v>
      </c>
      <c r="O230" s="91"/>
      <c r="P230" s="226">
        <f>O230*H230</f>
        <v>0</v>
      </c>
      <c r="Q230" s="226">
        <v>0.017090000000000001</v>
      </c>
      <c r="R230" s="226">
        <f>Q230*H230</f>
        <v>0.0011621200000000002</v>
      </c>
      <c r="S230" s="226">
        <v>0</v>
      </c>
      <c r="T230" s="226">
        <f>S230*H230</f>
        <v>0</v>
      </c>
      <c r="U230" s="227" t="s">
        <v>1</v>
      </c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8" t="s">
        <v>153</v>
      </c>
      <c r="AT230" s="228" t="s">
        <v>148</v>
      </c>
      <c r="AU230" s="228" t="s">
        <v>154</v>
      </c>
      <c r="AY230" s="17" t="s">
        <v>146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7" t="s">
        <v>154</v>
      </c>
      <c r="BK230" s="229">
        <f>ROUND(I230*H230,2)</f>
        <v>0</v>
      </c>
      <c r="BL230" s="17" t="s">
        <v>153</v>
      </c>
      <c r="BM230" s="228" t="s">
        <v>283</v>
      </c>
    </row>
    <row r="231" s="2" customFormat="1">
      <c r="A231" s="38"/>
      <c r="B231" s="39"/>
      <c r="C231" s="40"/>
      <c r="D231" s="230" t="s">
        <v>156</v>
      </c>
      <c r="E231" s="40"/>
      <c r="F231" s="231" t="s">
        <v>284</v>
      </c>
      <c r="G231" s="40"/>
      <c r="H231" s="40"/>
      <c r="I231" s="232"/>
      <c r="J231" s="40"/>
      <c r="K231" s="40"/>
      <c r="L231" s="44"/>
      <c r="M231" s="233"/>
      <c r="N231" s="234"/>
      <c r="O231" s="91"/>
      <c r="P231" s="91"/>
      <c r="Q231" s="91"/>
      <c r="R231" s="91"/>
      <c r="S231" s="91"/>
      <c r="T231" s="91"/>
      <c r="U231" s="92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156</v>
      </c>
      <c r="AU231" s="17" t="s">
        <v>154</v>
      </c>
    </row>
    <row r="232" s="2" customFormat="1">
      <c r="A232" s="38"/>
      <c r="B232" s="39"/>
      <c r="C232" s="40"/>
      <c r="D232" s="235" t="s">
        <v>158</v>
      </c>
      <c r="E232" s="40"/>
      <c r="F232" s="236" t="s">
        <v>285</v>
      </c>
      <c r="G232" s="40"/>
      <c r="H232" s="40"/>
      <c r="I232" s="232"/>
      <c r="J232" s="40"/>
      <c r="K232" s="40"/>
      <c r="L232" s="44"/>
      <c r="M232" s="233"/>
      <c r="N232" s="234"/>
      <c r="O232" s="91"/>
      <c r="P232" s="91"/>
      <c r="Q232" s="91"/>
      <c r="R232" s="91"/>
      <c r="S232" s="91"/>
      <c r="T232" s="91"/>
      <c r="U232" s="92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158</v>
      </c>
      <c r="AU232" s="17" t="s">
        <v>154</v>
      </c>
    </row>
    <row r="233" s="13" customFormat="1">
      <c r="A233" s="13"/>
      <c r="B233" s="237"/>
      <c r="C233" s="238"/>
      <c r="D233" s="230" t="s">
        <v>160</v>
      </c>
      <c r="E233" s="239" t="s">
        <v>1</v>
      </c>
      <c r="F233" s="240" t="s">
        <v>286</v>
      </c>
      <c r="G233" s="238"/>
      <c r="H233" s="239" t="s">
        <v>1</v>
      </c>
      <c r="I233" s="241"/>
      <c r="J233" s="238"/>
      <c r="K233" s="238"/>
      <c r="L233" s="242"/>
      <c r="M233" s="243"/>
      <c r="N233" s="244"/>
      <c r="O233" s="244"/>
      <c r="P233" s="244"/>
      <c r="Q233" s="244"/>
      <c r="R233" s="244"/>
      <c r="S233" s="244"/>
      <c r="T233" s="244"/>
      <c r="U233" s="245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6" t="s">
        <v>160</v>
      </c>
      <c r="AU233" s="246" t="s">
        <v>154</v>
      </c>
      <c r="AV233" s="13" t="s">
        <v>81</v>
      </c>
      <c r="AW233" s="13" t="s">
        <v>30</v>
      </c>
      <c r="AX233" s="13" t="s">
        <v>73</v>
      </c>
      <c r="AY233" s="246" t="s">
        <v>146</v>
      </c>
    </row>
    <row r="234" s="14" customFormat="1">
      <c r="A234" s="14"/>
      <c r="B234" s="247"/>
      <c r="C234" s="248"/>
      <c r="D234" s="230" t="s">
        <v>160</v>
      </c>
      <c r="E234" s="249" t="s">
        <v>1</v>
      </c>
      <c r="F234" s="250" t="s">
        <v>287</v>
      </c>
      <c r="G234" s="248"/>
      <c r="H234" s="251">
        <v>0.068000000000000005</v>
      </c>
      <c r="I234" s="252"/>
      <c r="J234" s="248"/>
      <c r="K234" s="248"/>
      <c r="L234" s="253"/>
      <c r="M234" s="254"/>
      <c r="N234" s="255"/>
      <c r="O234" s="255"/>
      <c r="P234" s="255"/>
      <c r="Q234" s="255"/>
      <c r="R234" s="255"/>
      <c r="S234" s="255"/>
      <c r="T234" s="255"/>
      <c r="U234" s="256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7" t="s">
        <v>160</v>
      </c>
      <c r="AU234" s="257" t="s">
        <v>154</v>
      </c>
      <c r="AV234" s="14" t="s">
        <v>154</v>
      </c>
      <c r="AW234" s="14" t="s">
        <v>30</v>
      </c>
      <c r="AX234" s="14" t="s">
        <v>73</v>
      </c>
      <c r="AY234" s="257" t="s">
        <v>146</v>
      </c>
    </row>
    <row r="235" s="15" customFormat="1">
      <c r="A235" s="15"/>
      <c r="B235" s="258"/>
      <c r="C235" s="259"/>
      <c r="D235" s="230" t="s">
        <v>160</v>
      </c>
      <c r="E235" s="260" t="s">
        <v>1</v>
      </c>
      <c r="F235" s="261" t="s">
        <v>163</v>
      </c>
      <c r="G235" s="259"/>
      <c r="H235" s="262">
        <v>0.068000000000000005</v>
      </c>
      <c r="I235" s="263"/>
      <c r="J235" s="259"/>
      <c r="K235" s="259"/>
      <c r="L235" s="264"/>
      <c r="M235" s="265"/>
      <c r="N235" s="266"/>
      <c r="O235" s="266"/>
      <c r="P235" s="266"/>
      <c r="Q235" s="266"/>
      <c r="R235" s="266"/>
      <c r="S235" s="266"/>
      <c r="T235" s="266"/>
      <c r="U235" s="267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8" t="s">
        <v>160</v>
      </c>
      <c r="AU235" s="268" t="s">
        <v>154</v>
      </c>
      <c r="AV235" s="15" t="s">
        <v>153</v>
      </c>
      <c r="AW235" s="15" t="s">
        <v>30</v>
      </c>
      <c r="AX235" s="15" t="s">
        <v>81</v>
      </c>
      <c r="AY235" s="268" t="s">
        <v>146</v>
      </c>
    </row>
    <row r="236" s="2" customFormat="1" ht="24.15" customHeight="1">
      <c r="A236" s="38"/>
      <c r="B236" s="39"/>
      <c r="C236" s="269" t="s">
        <v>288</v>
      </c>
      <c r="D236" s="269" t="s">
        <v>289</v>
      </c>
      <c r="E236" s="270" t="s">
        <v>290</v>
      </c>
      <c r="F236" s="271" t="s">
        <v>291</v>
      </c>
      <c r="G236" s="272" t="s">
        <v>207</v>
      </c>
      <c r="H236" s="273">
        <v>0.072999999999999995</v>
      </c>
      <c r="I236" s="274"/>
      <c r="J236" s="275">
        <f>ROUND(I236*H236,2)</f>
        <v>0</v>
      </c>
      <c r="K236" s="271" t="s">
        <v>152</v>
      </c>
      <c r="L236" s="276"/>
      <c r="M236" s="277" t="s">
        <v>1</v>
      </c>
      <c r="N236" s="278" t="s">
        <v>39</v>
      </c>
      <c r="O236" s="91"/>
      <c r="P236" s="226">
        <f>O236*H236</f>
        <v>0</v>
      </c>
      <c r="Q236" s="226">
        <v>1</v>
      </c>
      <c r="R236" s="226">
        <f>Q236*H236</f>
        <v>0.072999999999999995</v>
      </c>
      <c r="S236" s="226">
        <v>0</v>
      </c>
      <c r="T236" s="226">
        <f>S236*H236</f>
        <v>0</v>
      </c>
      <c r="U236" s="227" t="s">
        <v>1</v>
      </c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8" t="s">
        <v>204</v>
      </c>
      <c r="AT236" s="228" t="s">
        <v>289</v>
      </c>
      <c r="AU236" s="228" t="s">
        <v>154</v>
      </c>
      <c r="AY236" s="17" t="s">
        <v>146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7" t="s">
        <v>154</v>
      </c>
      <c r="BK236" s="229">
        <f>ROUND(I236*H236,2)</f>
        <v>0</v>
      </c>
      <c r="BL236" s="17" t="s">
        <v>153</v>
      </c>
      <c r="BM236" s="228" t="s">
        <v>292</v>
      </c>
    </row>
    <row r="237" s="2" customFormat="1">
      <c r="A237" s="38"/>
      <c r="B237" s="39"/>
      <c r="C237" s="40"/>
      <c r="D237" s="230" t="s">
        <v>156</v>
      </c>
      <c r="E237" s="40"/>
      <c r="F237" s="231" t="s">
        <v>291</v>
      </c>
      <c r="G237" s="40"/>
      <c r="H237" s="40"/>
      <c r="I237" s="232"/>
      <c r="J237" s="40"/>
      <c r="K237" s="40"/>
      <c r="L237" s="44"/>
      <c r="M237" s="233"/>
      <c r="N237" s="234"/>
      <c r="O237" s="91"/>
      <c r="P237" s="91"/>
      <c r="Q237" s="91"/>
      <c r="R237" s="91"/>
      <c r="S237" s="91"/>
      <c r="T237" s="91"/>
      <c r="U237" s="92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156</v>
      </c>
      <c r="AU237" s="17" t="s">
        <v>154</v>
      </c>
    </row>
    <row r="238" s="14" customFormat="1">
      <c r="A238" s="14"/>
      <c r="B238" s="247"/>
      <c r="C238" s="248"/>
      <c r="D238" s="230" t="s">
        <v>160</v>
      </c>
      <c r="E238" s="248"/>
      <c r="F238" s="250" t="s">
        <v>293</v>
      </c>
      <c r="G238" s="248"/>
      <c r="H238" s="251">
        <v>0.072999999999999995</v>
      </c>
      <c r="I238" s="252"/>
      <c r="J238" s="248"/>
      <c r="K238" s="248"/>
      <c r="L238" s="253"/>
      <c r="M238" s="254"/>
      <c r="N238" s="255"/>
      <c r="O238" s="255"/>
      <c r="P238" s="255"/>
      <c r="Q238" s="255"/>
      <c r="R238" s="255"/>
      <c r="S238" s="255"/>
      <c r="T238" s="255"/>
      <c r="U238" s="256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7" t="s">
        <v>160</v>
      </c>
      <c r="AU238" s="257" t="s">
        <v>154</v>
      </c>
      <c r="AV238" s="14" t="s">
        <v>154</v>
      </c>
      <c r="AW238" s="14" t="s">
        <v>4</v>
      </c>
      <c r="AX238" s="14" t="s">
        <v>81</v>
      </c>
      <c r="AY238" s="257" t="s">
        <v>146</v>
      </c>
    </row>
    <row r="239" s="2" customFormat="1" ht="24.15" customHeight="1">
      <c r="A239" s="38"/>
      <c r="B239" s="39"/>
      <c r="C239" s="217" t="s">
        <v>294</v>
      </c>
      <c r="D239" s="217" t="s">
        <v>148</v>
      </c>
      <c r="E239" s="218" t="s">
        <v>295</v>
      </c>
      <c r="F239" s="219" t="s">
        <v>296</v>
      </c>
      <c r="G239" s="220" t="s">
        <v>260</v>
      </c>
      <c r="H239" s="221">
        <v>1.75</v>
      </c>
      <c r="I239" s="222"/>
      <c r="J239" s="223">
        <f>ROUND(I239*H239,2)</f>
        <v>0</v>
      </c>
      <c r="K239" s="219" t="s">
        <v>152</v>
      </c>
      <c r="L239" s="44"/>
      <c r="M239" s="224" t="s">
        <v>1</v>
      </c>
      <c r="N239" s="225" t="s">
        <v>39</v>
      </c>
      <c r="O239" s="91"/>
      <c r="P239" s="226">
        <f>O239*H239</f>
        <v>0</v>
      </c>
      <c r="Q239" s="226">
        <v>0.00038000000000000002</v>
      </c>
      <c r="R239" s="226">
        <f>Q239*H239</f>
        <v>0.00066500000000000001</v>
      </c>
      <c r="S239" s="226">
        <v>0</v>
      </c>
      <c r="T239" s="226">
        <f>S239*H239</f>
        <v>0</v>
      </c>
      <c r="U239" s="227" t="s">
        <v>1</v>
      </c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8" t="s">
        <v>153</v>
      </c>
      <c r="AT239" s="228" t="s">
        <v>148</v>
      </c>
      <c r="AU239" s="228" t="s">
        <v>154</v>
      </c>
      <c r="AY239" s="17" t="s">
        <v>146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7" t="s">
        <v>154</v>
      </c>
      <c r="BK239" s="229">
        <f>ROUND(I239*H239,2)</f>
        <v>0</v>
      </c>
      <c r="BL239" s="17" t="s">
        <v>153</v>
      </c>
      <c r="BM239" s="228" t="s">
        <v>297</v>
      </c>
    </row>
    <row r="240" s="2" customFormat="1">
      <c r="A240" s="38"/>
      <c r="B240" s="39"/>
      <c r="C240" s="40"/>
      <c r="D240" s="230" t="s">
        <v>156</v>
      </c>
      <c r="E240" s="40"/>
      <c r="F240" s="231" t="s">
        <v>298</v>
      </c>
      <c r="G240" s="40"/>
      <c r="H240" s="40"/>
      <c r="I240" s="232"/>
      <c r="J240" s="40"/>
      <c r="K240" s="40"/>
      <c r="L240" s="44"/>
      <c r="M240" s="233"/>
      <c r="N240" s="234"/>
      <c r="O240" s="91"/>
      <c r="P240" s="91"/>
      <c r="Q240" s="91"/>
      <c r="R240" s="91"/>
      <c r="S240" s="91"/>
      <c r="T240" s="91"/>
      <c r="U240" s="92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156</v>
      </c>
      <c r="AU240" s="17" t="s">
        <v>154</v>
      </c>
    </row>
    <row r="241" s="2" customFormat="1">
      <c r="A241" s="38"/>
      <c r="B241" s="39"/>
      <c r="C241" s="40"/>
      <c r="D241" s="235" t="s">
        <v>158</v>
      </c>
      <c r="E241" s="40"/>
      <c r="F241" s="236" t="s">
        <v>299</v>
      </c>
      <c r="G241" s="40"/>
      <c r="H241" s="40"/>
      <c r="I241" s="232"/>
      <c r="J241" s="40"/>
      <c r="K241" s="40"/>
      <c r="L241" s="44"/>
      <c r="M241" s="233"/>
      <c r="N241" s="234"/>
      <c r="O241" s="91"/>
      <c r="P241" s="91"/>
      <c r="Q241" s="91"/>
      <c r="R241" s="91"/>
      <c r="S241" s="91"/>
      <c r="T241" s="91"/>
      <c r="U241" s="92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158</v>
      </c>
      <c r="AU241" s="17" t="s">
        <v>154</v>
      </c>
    </row>
    <row r="242" s="13" customFormat="1">
      <c r="A242" s="13"/>
      <c r="B242" s="237"/>
      <c r="C242" s="238"/>
      <c r="D242" s="230" t="s">
        <v>160</v>
      </c>
      <c r="E242" s="239" t="s">
        <v>1</v>
      </c>
      <c r="F242" s="240" t="s">
        <v>279</v>
      </c>
      <c r="G242" s="238"/>
      <c r="H242" s="239" t="s">
        <v>1</v>
      </c>
      <c r="I242" s="241"/>
      <c r="J242" s="238"/>
      <c r="K242" s="238"/>
      <c r="L242" s="242"/>
      <c r="M242" s="243"/>
      <c r="N242" s="244"/>
      <c r="O242" s="244"/>
      <c r="P242" s="244"/>
      <c r="Q242" s="244"/>
      <c r="R242" s="244"/>
      <c r="S242" s="244"/>
      <c r="T242" s="244"/>
      <c r="U242" s="245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6" t="s">
        <v>160</v>
      </c>
      <c r="AU242" s="246" t="s">
        <v>154</v>
      </c>
      <c r="AV242" s="13" t="s">
        <v>81</v>
      </c>
      <c r="AW242" s="13" t="s">
        <v>30</v>
      </c>
      <c r="AX242" s="13" t="s">
        <v>73</v>
      </c>
      <c r="AY242" s="246" t="s">
        <v>146</v>
      </c>
    </row>
    <row r="243" s="14" customFormat="1">
      <c r="A243" s="14"/>
      <c r="B243" s="247"/>
      <c r="C243" s="248"/>
      <c r="D243" s="230" t="s">
        <v>160</v>
      </c>
      <c r="E243" s="249" t="s">
        <v>1</v>
      </c>
      <c r="F243" s="250" t="s">
        <v>300</v>
      </c>
      <c r="G243" s="248"/>
      <c r="H243" s="251">
        <v>1.75</v>
      </c>
      <c r="I243" s="252"/>
      <c r="J243" s="248"/>
      <c r="K243" s="248"/>
      <c r="L243" s="253"/>
      <c r="M243" s="254"/>
      <c r="N243" s="255"/>
      <c r="O243" s="255"/>
      <c r="P243" s="255"/>
      <c r="Q243" s="255"/>
      <c r="R243" s="255"/>
      <c r="S243" s="255"/>
      <c r="T243" s="255"/>
      <c r="U243" s="256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7" t="s">
        <v>160</v>
      </c>
      <c r="AU243" s="257" t="s">
        <v>154</v>
      </c>
      <c r="AV243" s="14" t="s">
        <v>154</v>
      </c>
      <c r="AW243" s="14" t="s">
        <v>30</v>
      </c>
      <c r="AX243" s="14" t="s">
        <v>73</v>
      </c>
      <c r="AY243" s="257" t="s">
        <v>146</v>
      </c>
    </row>
    <row r="244" s="15" customFormat="1">
      <c r="A244" s="15"/>
      <c r="B244" s="258"/>
      <c r="C244" s="259"/>
      <c r="D244" s="230" t="s">
        <v>160</v>
      </c>
      <c r="E244" s="260" t="s">
        <v>1</v>
      </c>
      <c r="F244" s="261" t="s">
        <v>163</v>
      </c>
      <c r="G244" s="259"/>
      <c r="H244" s="262">
        <v>1.75</v>
      </c>
      <c r="I244" s="263"/>
      <c r="J244" s="259"/>
      <c r="K244" s="259"/>
      <c r="L244" s="264"/>
      <c r="M244" s="265"/>
      <c r="N244" s="266"/>
      <c r="O244" s="266"/>
      <c r="P244" s="266"/>
      <c r="Q244" s="266"/>
      <c r="R244" s="266"/>
      <c r="S244" s="266"/>
      <c r="T244" s="266"/>
      <c r="U244" s="267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68" t="s">
        <v>160</v>
      </c>
      <c r="AU244" s="268" t="s">
        <v>154</v>
      </c>
      <c r="AV244" s="15" t="s">
        <v>153</v>
      </c>
      <c r="AW244" s="15" t="s">
        <v>30</v>
      </c>
      <c r="AX244" s="15" t="s">
        <v>81</v>
      </c>
      <c r="AY244" s="268" t="s">
        <v>146</v>
      </c>
    </row>
    <row r="245" s="2" customFormat="1" ht="24.15" customHeight="1">
      <c r="A245" s="38"/>
      <c r="B245" s="39"/>
      <c r="C245" s="217" t="s">
        <v>7</v>
      </c>
      <c r="D245" s="217" t="s">
        <v>148</v>
      </c>
      <c r="E245" s="218" t="s">
        <v>301</v>
      </c>
      <c r="F245" s="219" t="s">
        <v>302</v>
      </c>
      <c r="G245" s="220" t="s">
        <v>228</v>
      </c>
      <c r="H245" s="221">
        <v>14.337999999999999</v>
      </c>
      <c r="I245" s="222"/>
      <c r="J245" s="223">
        <f>ROUND(I245*H245,2)</f>
        <v>0</v>
      </c>
      <c r="K245" s="219" t="s">
        <v>152</v>
      </c>
      <c r="L245" s="44"/>
      <c r="M245" s="224" t="s">
        <v>1</v>
      </c>
      <c r="N245" s="225" t="s">
        <v>39</v>
      </c>
      <c r="O245" s="91"/>
      <c r="P245" s="226">
        <f>O245*H245</f>
        <v>0</v>
      </c>
      <c r="Q245" s="226">
        <v>0.11396000000000001</v>
      </c>
      <c r="R245" s="226">
        <f>Q245*H245</f>
        <v>1.63395848</v>
      </c>
      <c r="S245" s="226">
        <v>0</v>
      </c>
      <c r="T245" s="226">
        <f>S245*H245</f>
        <v>0</v>
      </c>
      <c r="U245" s="227" t="s">
        <v>1</v>
      </c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8" t="s">
        <v>153</v>
      </c>
      <c r="AT245" s="228" t="s">
        <v>148</v>
      </c>
      <c r="AU245" s="228" t="s">
        <v>154</v>
      </c>
      <c r="AY245" s="17" t="s">
        <v>146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17" t="s">
        <v>154</v>
      </c>
      <c r="BK245" s="229">
        <f>ROUND(I245*H245,2)</f>
        <v>0</v>
      </c>
      <c r="BL245" s="17" t="s">
        <v>153</v>
      </c>
      <c r="BM245" s="228" t="s">
        <v>303</v>
      </c>
    </row>
    <row r="246" s="2" customFormat="1">
      <c r="A246" s="38"/>
      <c r="B246" s="39"/>
      <c r="C246" s="40"/>
      <c r="D246" s="230" t="s">
        <v>156</v>
      </c>
      <c r="E246" s="40"/>
      <c r="F246" s="231" t="s">
        <v>304</v>
      </c>
      <c r="G246" s="40"/>
      <c r="H246" s="40"/>
      <c r="I246" s="232"/>
      <c r="J246" s="40"/>
      <c r="K246" s="40"/>
      <c r="L246" s="44"/>
      <c r="M246" s="233"/>
      <c r="N246" s="234"/>
      <c r="O246" s="91"/>
      <c r="P246" s="91"/>
      <c r="Q246" s="91"/>
      <c r="R246" s="91"/>
      <c r="S246" s="91"/>
      <c r="T246" s="91"/>
      <c r="U246" s="92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156</v>
      </c>
      <c r="AU246" s="17" t="s">
        <v>154</v>
      </c>
    </row>
    <row r="247" s="2" customFormat="1">
      <c r="A247" s="38"/>
      <c r="B247" s="39"/>
      <c r="C247" s="40"/>
      <c r="D247" s="235" t="s">
        <v>158</v>
      </c>
      <c r="E247" s="40"/>
      <c r="F247" s="236" t="s">
        <v>305</v>
      </c>
      <c r="G247" s="40"/>
      <c r="H247" s="40"/>
      <c r="I247" s="232"/>
      <c r="J247" s="40"/>
      <c r="K247" s="40"/>
      <c r="L247" s="44"/>
      <c r="M247" s="233"/>
      <c r="N247" s="234"/>
      <c r="O247" s="91"/>
      <c r="P247" s="91"/>
      <c r="Q247" s="91"/>
      <c r="R247" s="91"/>
      <c r="S247" s="91"/>
      <c r="T247" s="91"/>
      <c r="U247" s="92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158</v>
      </c>
      <c r="AU247" s="17" t="s">
        <v>154</v>
      </c>
    </row>
    <row r="248" s="13" customFormat="1">
      <c r="A248" s="13"/>
      <c r="B248" s="237"/>
      <c r="C248" s="238"/>
      <c r="D248" s="230" t="s">
        <v>160</v>
      </c>
      <c r="E248" s="239" t="s">
        <v>1</v>
      </c>
      <c r="F248" s="240" t="s">
        <v>306</v>
      </c>
      <c r="G248" s="238"/>
      <c r="H248" s="239" t="s">
        <v>1</v>
      </c>
      <c r="I248" s="241"/>
      <c r="J248" s="238"/>
      <c r="K248" s="238"/>
      <c r="L248" s="242"/>
      <c r="M248" s="243"/>
      <c r="N248" s="244"/>
      <c r="O248" s="244"/>
      <c r="P248" s="244"/>
      <c r="Q248" s="244"/>
      <c r="R248" s="244"/>
      <c r="S248" s="244"/>
      <c r="T248" s="244"/>
      <c r="U248" s="245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6" t="s">
        <v>160</v>
      </c>
      <c r="AU248" s="246" t="s">
        <v>154</v>
      </c>
      <c r="AV248" s="13" t="s">
        <v>81</v>
      </c>
      <c r="AW248" s="13" t="s">
        <v>30</v>
      </c>
      <c r="AX248" s="13" t="s">
        <v>73</v>
      </c>
      <c r="AY248" s="246" t="s">
        <v>146</v>
      </c>
    </row>
    <row r="249" s="14" customFormat="1">
      <c r="A249" s="14"/>
      <c r="B249" s="247"/>
      <c r="C249" s="248"/>
      <c r="D249" s="230" t="s">
        <v>160</v>
      </c>
      <c r="E249" s="249" t="s">
        <v>1</v>
      </c>
      <c r="F249" s="250" t="s">
        <v>307</v>
      </c>
      <c r="G249" s="248"/>
      <c r="H249" s="251">
        <v>15.938000000000001</v>
      </c>
      <c r="I249" s="252"/>
      <c r="J249" s="248"/>
      <c r="K249" s="248"/>
      <c r="L249" s="253"/>
      <c r="M249" s="254"/>
      <c r="N249" s="255"/>
      <c r="O249" s="255"/>
      <c r="P249" s="255"/>
      <c r="Q249" s="255"/>
      <c r="R249" s="255"/>
      <c r="S249" s="255"/>
      <c r="T249" s="255"/>
      <c r="U249" s="256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7" t="s">
        <v>160</v>
      </c>
      <c r="AU249" s="257" t="s">
        <v>154</v>
      </c>
      <c r="AV249" s="14" t="s">
        <v>154</v>
      </c>
      <c r="AW249" s="14" t="s">
        <v>30</v>
      </c>
      <c r="AX249" s="14" t="s">
        <v>73</v>
      </c>
      <c r="AY249" s="257" t="s">
        <v>146</v>
      </c>
    </row>
    <row r="250" s="13" customFormat="1">
      <c r="A250" s="13"/>
      <c r="B250" s="237"/>
      <c r="C250" s="238"/>
      <c r="D250" s="230" t="s">
        <v>160</v>
      </c>
      <c r="E250" s="239" t="s">
        <v>1</v>
      </c>
      <c r="F250" s="240" t="s">
        <v>255</v>
      </c>
      <c r="G250" s="238"/>
      <c r="H250" s="239" t="s">
        <v>1</v>
      </c>
      <c r="I250" s="241"/>
      <c r="J250" s="238"/>
      <c r="K250" s="238"/>
      <c r="L250" s="242"/>
      <c r="M250" s="243"/>
      <c r="N250" s="244"/>
      <c r="O250" s="244"/>
      <c r="P250" s="244"/>
      <c r="Q250" s="244"/>
      <c r="R250" s="244"/>
      <c r="S250" s="244"/>
      <c r="T250" s="244"/>
      <c r="U250" s="245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6" t="s">
        <v>160</v>
      </c>
      <c r="AU250" s="246" t="s">
        <v>154</v>
      </c>
      <c r="AV250" s="13" t="s">
        <v>81</v>
      </c>
      <c r="AW250" s="13" t="s">
        <v>30</v>
      </c>
      <c r="AX250" s="13" t="s">
        <v>73</v>
      </c>
      <c r="AY250" s="246" t="s">
        <v>146</v>
      </c>
    </row>
    <row r="251" s="14" customFormat="1">
      <c r="A251" s="14"/>
      <c r="B251" s="247"/>
      <c r="C251" s="248"/>
      <c r="D251" s="230" t="s">
        <v>160</v>
      </c>
      <c r="E251" s="249" t="s">
        <v>1</v>
      </c>
      <c r="F251" s="250" t="s">
        <v>308</v>
      </c>
      <c r="G251" s="248"/>
      <c r="H251" s="251">
        <v>-1.6000000000000001</v>
      </c>
      <c r="I251" s="252"/>
      <c r="J251" s="248"/>
      <c r="K251" s="248"/>
      <c r="L251" s="253"/>
      <c r="M251" s="254"/>
      <c r="N251" s="255"/>
      <c r="O251" s="255"/>
      <c r="P251" s="255"/>
      <c r="Q251" s="255"/>
      <c r="R251" s="255"/>
      <c r="S251" s="255"/>
      <c r="T251" s="255"/>
      <c r="U251" s="256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7" t="s">
        <v>160</v>
      </c>
      <c r="AU251" s="257" t="s">
        <v>154</v>
      </c>
      <c r="AV251" s="14" t="s">
        <v>154</v>
      </c>
      <c r="AW251" s="14" t="s">
        <v>30</v>
      </c>
      <c r="AX251" s="14" t="s">
        <v>73</v>
      </c>
      <c r="AY251" s="257" t="s">
        <v>146</v>
      </c>
    </row>
    <row r="252" s="15" customFormat="1">
      <c r="A252" s="15"/>
      <c r="B252" s="258"/>
      <c r="C252" s="259"/>
      <c r="D252" s="230" t="s">
        <v>160</v>
      </c>
      <c r="E252" s="260" t="s">
        <v>1</v>
      </c>
      <c r="F252" s="261" t="s">
        <v>163</v>
      </c>
      <c r="G252" s="259"/>
      <c r="H252" s="262">
        <v>14.338000000000001</v>
      </c>
      <c r="I252" s="263"/>
      <c r="J252" s="259"/>
      <c r="K252" s="259"/>
      <c r="L252" s="264"/>
      <c r="M252" s="265"/>
      <c r="N252" s="266"/>
      <c r="O252" s="266"/>
      <c r="P252" s="266"/>
      <c r="Q252" s="266"/>
      <c r="R252" s="266"/>
      <c r="S252" s="266"/>
      <c r="T252" s="266"/>
      <c r="U252" s="267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68" t="s">
        <v>160</v>
      </c>
      <c r="AU252" s="268" t="s">
        <v>154</v>
      </c>
      <c r="AV252" s="15" t="s">
        <v>153</v>
      </c>
      <c r="AW252" s="15" t="s">
        <v>30</v>
      </c>
      <c r="AX252" s="15" t="s">
        <v>81</v>
      </c>
      <c r="AY252" s="268" t="s">
        <v>146</v>
      </c>
    </row>
    <row r="253" s="2" customFormat="1" ht="24.15" customHeight="1">
      <c r="A253" s="38"/>
      <c r="B253" s="39"/>
      <c r="C253" s="217" t="s">
        <v>309</v>
      </c>
      <c r="D253" s="217" t="s">
        <v>148</v>
      </c>
      <c r="E253" s="218" t="s">
        <v>310</v>
      </c>
      <c r="F253" s="219" t="s">
        <v>311</v>
      </c>
      <c r="G253" s="220" t="s">
        <v>260</v>
      </c>
      <c r="H253" s="221">
        <v>5.5</v>
      </c>
      <c r="I253" s="222"/>
      <c r="J253" s="223">
        <f>ROUND(I253*H253,2)</f>
        <v>0</v>
      </c>
      <c r="K253" s="219" t="s">
        <v>152</v>
      </c>
      <c r="L253" s="44"/>
      <c r="M253" s="224" t="s">
        <v>1</v>
      </c>
      <c r="N253" s="225" t="s">
        <v>39</v>
      </c>
      <c r="O253" s="91"/>
      <c r="P253" s="226">
        <f>O253*H253</f>
        <v>0</v>
      </c>
      <c r="Q253" s="226">
        <v>0.00012</v>
      </c>
      <c r="R253" s="226">
        <f>Q253*H253</f>
        <v>0.00066</v>
      </c>
      <c r="S253" s="226">
        <v>0</v>
      </c>
      <c r="T253" s="226">
        <f>S253*H253</f>
        <v>0</v>
      </c>
      <c r="U253" s="227" t="s">
        <v>1</v>
      </c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8" t="s">
        <v>153</v>
      </c>
      <c r="AT253" s="228" t="s">
        <v>148</v>
      </c>
      <c r="AU253" s="228" t="s">
        <v>154</v>
      </c>
      <c r="AY253" s="17" t="s">
        <v>146</v>
      </c>
      <c r="BE253" s="229">
        <f>IF(N253="základní",J253,0)</f>
        <v>0</v>
      </c>
      <c r="BF253" s="229">
        <f>IF(N253="snížená",J253,0)</f>
        <v>0</v>
      </c>
      <c r="BG253" s="229">
        <f>IF(N253="zákl. přenesená",J253,0)</f>
        <v>0</v>
      </c>
      <c r="BH253" s="229">
        <f>IF(N253="sníž. přenesená",J253,0)</f>
        <v>0</v>
      </c>
      <c r="BI253" s="229">
        <f>IF(N253="nulová",J253,0)</f>
        <v>0</v>
      </c>
      <c r="BJ253" s="17" t="s">
        <v>154</v>
      </c>
      <c r="BK253" s="229">
        <f>ROUND(I253*H253,2)</f>
        <v>0</v>
      </c>
      <c r="BL253" s="17" t="s">
        <v>153</v>
      </c>
      <c r="BM253" s="228" t="s">
        <v>312</v>
      </c>
    </row>
    <row r="254" s="2" customFormat="1">
      <c r="A254" s="38"/>
      <c r="B254" s="39"/>
      <c r="C254" s="40"/>
      <c r="D254" s="230" t="s">
        <v>156</v>
      </c>
      <c r="E254" s="40"/>
      <c r="F254" s="231" t="s">
        <v>313</v>
      </c>
      <c r="G254" s="40"/>
      <c r="H254" s="40"/>
      <c r="I254" s="232"/>
      <c r="J254" s="40"/>
      <c r="K254" s="40"/>
      <c r="L254" s="44"/>
      <c r="M254" s="233"/>
      <c r="N254" s="234"/>
      <c r="O254" s="91"/>
      <c r="P254" s="91"/>
      <c r="Q254" s="91"/>
      <c r="R254" s="91"/>
      <c r="S254" s="91"/>
      <c r="T254" s="91"/>
      <c r="U254" s="92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156</v>
      </c>
      <c r="AU254" s="17" t="s">
        <v>154</v>
      </c>
    </row>
    <row r="255" s="2" customFormat="1">
      <c r="A255" s="38"/>
      <c r="B255" s="39"/>
      <c r="C255" s="40"/>
      <c r="D255" s="235" t="s">
        <v>158</v>
      </c>
      <c r="E255" s="40"/>
      <c r="F255" s="236" t="s">
        <v>314</v>
      </c>
      <c r="G255" s="40"/>
      <c r="H255" s="40"/>
      <c r="I255" s="232"/>
      <c r="J255" s="40"/>
      <c r="K255" s="40"/>
      <c r="L255" s="44"/>
      <c r="M255" s="233"/>
      <c r="N255" s="234"/>
      <c r="O255" s="91"/>
      <c r="P255" s="91"/>
      <c r="Q255" s="91"/>
      <c r="R255" s="91"/>
      <c r="S255" s="91"/>
      <c r="T255" s="91"/>
      <c r="U255" s="92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158</v>
      </c>
      <c r="AU255" s="17" t="s">
        <v>154</v>
      </c>
    </row>
    <row r="256" s="13" customFormat="1">
      <c r="A256" s="13"/>
      <c r="B256" s="237"/>
      <c r="C256" s="238"/>
      <c r="D256" s="230" t="s">
        <v>160</v>
      </c>
      <c r="E256" s="239" t="s">
        <v>1</v>
      </c>
      <c r="F256" s="240" t="s">
        <v>315</v>
      </c>
      <c r="G256" s="238"/>
      <c r="H256" s="239" t="s">
        <v>1</v>
      </c>
      <c r="I256" s="241"/>
      <c r="J256" s="238"/>
      <c r="K256" s="238"/>
      <c r="L256" s="242"/>
      <c r="M256" s="243"/>
      <c r="N256" s="244"/>
      <c r="O256" s="244"/>
      <c r="P256" s="244"/>
      <c r="Q256" s="244"/>
      <c r="R256" s="244"/>
      <c r="S256" s="244"/>
      <c r="T256" s="244"/>
      <c r="U256" s="245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6" t="s">
        <v>160</v>
      </c>
      <c r="AU256" s="246" t="s">
        <v>154</v>
      </c>
      <c r="AV256" s="13" t="s">
        <v>81</v>
      </c>
      <c r="AW256" s="13" t="s">
        <v>30</v>
      </c>
      <c r="AX256" s="13" t="s">
        <v>73</v>
      </c>
      <c r="AY256" s="246" t="s">
        <v>146</v>
      </c>
    </row>
    <row r="257" s="14" customFormat="1">
      <c r="A257" s="14"/>
      <c r="B257" s="247"/>
      <c r="C257" s="248"/>
      <c r="D257" s="230" t="s">
        <v>160</v>
      </c>
      <c r="E257" s="249" t="s">
        <v>1</v>
      </c>
      <c r="F257" s="250" t="s">
        <v>316</v>
      </c>
      <c r="G257" s="248"/>
      <c r="H257" s="251">
        <v>5.5</v>
      </c>
      <c r="I257" s="252"/>
      <c r="J257" s="248"/>
      <c r="K257" s="248"/>
      <c r="L257" s="253"/>
      <c r="M257" s="254"/>
      <c r="N257" s="255"/>
      <c r="O257" s="255"/>
      <c r="P257" s="255"/>
      <c r="Q257" s="255"/>
      <c r="R257" s="255"/>
      <c r="S257" s="255"/>
      <c r="T257" s="255"/>
      <c r="U257" s="256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7" t="s">
        <v>160</v>
      </c>
      <c r="AU257" s="257" t="s">
        <v>154</v>
      </c>
      <c r="AV257" s="14" t="s">
        <v>154</v>
      </c>
      <c r="AW257" s="14" t="s">
        <v>30</v>
      </c>
      <c r="AX257" s="14" t="s">
        <v>73</v>
      </c>
      <c r="AY257" s="257" t="s">
        <v>146</v>
      </c>
    </row>
    <row r="258" s="15" customFormat="1">
      <c r="A258" s="15"/>
      <c r="B258" s="258"/>
      <c r="C258" s="259"/>
      <c r="D258" s="230" t="s">
        <v>160</v>
      </c>
      <c r="E258" s="260" t="s">
        <v>1</v>
      </c>
      <c r="F258" s="261" t="s">
        <v>163</v>
      </c>
      <c r="G258" s="259"/>
      <c r="H258" s="262">
        <v>5.5</v>
      </c>
      <c r="I258" s="263"/>
      <c r="J258" s="259"/>
      <c r="K258" s="259"/>
      <c r="L258" s="264"/>
      <c r="M258" s="265"/>
      <c r="N258" s="266"/>
      <c r="O258" s="266"/>
      <c r="P258" s="266"/>
      <c r="Q258" s="266"/>
      <c r="R258" s="266"/>
      <c r="S258" s="266"/>
      <c r="T258" s="266"/>
      <c r="U258" s="267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8" t="s">
        <v>160</v>
      </c>
      <c r="AU258" s="268" t="s">
        <v>154</v>
      </c>
      <c r="AV258" s="15" t="s">
        <v>153</v>
      </c>
      <c r="AW258" s="15" t="s">
        <v>30</v>
      </c>
      <c r="AX258" s="15" t="s">
        <v>81</v>
      </c>
      <c r="AY258" s="268" t="s">
        <v>146</v>
      </c>
    </row>
    <row r="259" s="2" customFormat="1" ht="24.15" customHeight="1">
      <c r="A259" s="38"/>
      <c r="B259" s="39"/>
      <c r="C259" s="217" t="s">
        <v>317</v>
      </c>
      <c r="D259" s="217" t="s">
        <v>148</v>
      </c>
      <c r="E259" s="218" t="s">
        <v>318</v>
      </c>
      <c r="F259" s="219" t="s">
        <v>319</v>
      </c>
      <c r="G259" s="220" t="s">
        <v>260</v>
      </c>
      <c r="H259" s="221">
        <v>5.25</v>
      </c>
      <c r="I259" s="222"/>
      <c r="J259" s="223">
        <f>ROUND(I259*H259,2)</f>
        <v>0</v>
      </c>
      <c r="K259" s="219" t="s">
        <v>152</v>
      </c>
      <c r="L259" s="44"/>
      <c r="M259" s="224" t="s">
        <v>1</v>
      </c>
      <c r="N259" s="225" t="s">
        <v>39</v>
      </c>
      <c r="O259" s="91"/>
      <c r="P259" s="226">
        <f>O259*H259</f>
        <v>0</v>
      </c>
      <c r="Q259" s="226">
        <v>0.00013999999999999999</v>
      </c>
      <c r="R259" s="226">
        <f>Q259*H259</f>
        <v>0.00073499999999999998</v>
      </c>
      <c r="S259" s="226">
        <v>0</v>
      </c>
      <c r="T259" s="226">
        <f>S259*H259</f>
        <v>0</v>
      </c>
      <c r="U259" s="227" t="s">
        <v>1</v>
      </c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8" t="s">
        <v>153</v>
      </c>
      <c r="AT259" s="228" t="s">
        <v>148</v>
      </c>
      <c r="AU259" s="228" t="s">
        <v>154</v>
      </c>
      <c r="AY259" s="17" t="s">
        <v>146</v>
      </c>
      <c r="BE259" s="229">
        <f>IF(N259="základní",J259,0)</f>
        <v>0</v>
      </c>
      <c r="BF259" s="229">
        <f>IF(N259="snížená",J259,0)</f>
        <v>0</v>
      </c>
      <c r="BG259" s="229">
        <f>IF(N259="zákl. přenesená",J259,0)</f>
        <v>0</v>
      </c>
      <c r="BH259" s="229">
        <f>IF(N259="sníž. přenesená",J259,0)</f>
        <v>0</v>
      </c>
      <c r="BI259" s="229">
        <f>IF(N259="nulová",J259,0)</f>
        <v>0</v>
      </c>
      <c r="BJ259" s="17" t="s">
        <v>154</v>
      </c>
      <c r="BK259" s="229">
        <f>ROUND(I259*H259,2)</f>
        <v>0</v>
      </c>
      <c r="BL259" s="17" t="s">
        <v>153</v>
      </c>
      <c r="BM259" s="228" t="s">
        <v>320</v>
      </c>
    </row>
    <row r="260" s="2" customFormat="1">
      <c r="A260" s="38"/>
      <c r="B260" s="39"/>
      <c r="C260" s="40"/>
      <c r="D260" s="230" t="s">
        <v>156</v>
      </c>
      <c r="E260" s="40"/>
      <c r="F260" s="231" t="s">
        <v>321</v>
      </c>
      <c r="G260" s="40"/>
      <c r="H260" s="40"/>
      <c r="I260" s="232"/>
      <c r="J260" s="40"/>
      <c r="K260" s="40"/>
      <c r="L260" s="44"/>
      <c r="M260" s="233"/>
      <c r="N260" s="234"/>
      <c r="O260" s="91"/>
      <c r="P260" s="91"/>
      <c r="Q260" s="91"/>
      <c r="R260" s="91"/>
      <c r="S260" s="91"/>
      <c r="T260" s="91"/>
      <c r="U260" s="92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156</v>
      </c>
      <c r="AU260" s="17" t="s">
        <v>154</v>
      </c>
    </row>
    <row r="261" s="2" customFormat="1">
      <c r="A261" s="38"/>
      <c r="B261" s="39"/>
      <c r="C261" s="40"/>
      <c r="D261" s="235" t="s">
        <v>158</v>
      </c>
      <c r="E261" s="40"/>
      <c r="F261" s="236" t="s">
        <v>322</v>
      </c>
      <c r="G261" s="40"/>
      <c r="H261" s="40"/>
      <c r="I261" s="232"/>
      <c r="J261" s="40"/>
      <c r="K261" s="40"/>
      <c r="L261" s="44"/>
      <c r="M261" s="233"/>
      <c r="N261" s="234"/>
      <c r="O261" s="91"/>
      <c r="P261" s="91"/>
      <c r="Q261" s="91"/>
      <c r="R261" s="91"/>
      <c r="S261" s="91"/>
      <c r="T261" s="91"/>
      <c r="U261" s="92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158</v>
      </c>
      <c r="AU261" s="17" t="s">
        <v>154</v>
      </c>
    </row>
    <row r="262" s="14" customFormat="1">
      <c r="A262" s="14"/>
      <c r="B262" s="247"/>
      <c r="C262" s="248"/>
      <c r="D262" s="230" t="s">
        <v>160</v>
      </c>
      <c r="E262" s="249" t="s">
        <v>1</v>
      </c>
      <c r="F262" s="250" t="s">
        <v>323</v>
      </c>
      <c r="G262" s="248"/>
      <c r="H262" s="251">
        <v>5.25</v>
      </c>
      <c r="I262" s="252"/>
      <c r="J262" s="248"/>
      <c r="K262" s="248"/>
      <c r="L262" s="253"/>
      <c r="M262" s="254"/>
      <c r="N262" s="255"/>
      <c r="O262" s="255"/>
      <c r="P262" s="255"/>
      <c r="Q262" s="255"/>
      <c r="R262" s="255"/>
      <c r="S262" s="255"/>
      <c r="T262" s="255"/>
      <c r="U262" s="256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7" t="s">
        <v>160</v>
      </c>
      <c r="AU262" s="257" t="s">
        <v>154</v>
      </c>
      <c r="AV262" s="14" t="s">
        <v>154</v>
      </c>
      <c r="AW262" s="14" t="s">
        <v>30</v>
      </c>
      <c r="AX262" s="14" t="s">
        <v>73</v>
      </c>
      <c r="AY262" s="257" t="s">
        <v>146</v>
      </c>
    </row>
    <row r="263" s="15" customFormat="1">
      <c r="A263" s="15"/>
      <c r="B263" s="258"/>
      <c r="C263" s="259"/>
      <c r="D263" s="230" t="s">
        <v>160</v>
      </c>
      <c r="E263" s="260" t="s">
        <v>1</v>
      </c>
      <c r="F263" s="261" t="s">
        <v>163</v>
      </c>
      <c r="G263" s="259"/>
      <c r="H263" s="262">
        <v>5.25</v>
      </c>
      <c r="I263" s="263"/>
      <c r="J263" s="259"/>
      <c r="K263" s="259"/>
      <c r="L263" s="264"/>
      <c r="M263" s="265"/>
      <c r="N263" s="266"/>
      <c r="O263" s="266"/>
      <c r="P263" s="266"/>
      <c r="Q263" s="266"/>
      <c r="R263" s="266"/>
      <c r="S263" s="266"/>
      <c r="T263" s="266"/>
      <c r="U263" s="267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8" t="s">
        <v>160</v>
      </c>
      <c r="AU263" s="268" t="s">
        <v>154</v>
      </c>
      <c r="AV263" s="15" t="s">
        <v>153</v>
      </c>
      <c r="AW263" s="15" t="s">
        <v>30</v>
      </c>
      <c r="AX263" s="15" t="s">
        <v>81</v>
      </c>
      <c r="AY263" s="268" t="s">
        <v>146</v>
      </c>
    </row>
    <row r="264" s="12" customFormat="1" ht="22.8" customHeight="1">
      <c r="A264" s="12"/>
      <c r="B264" s="201"/>
      <c r="C264" s="202"/>
      <c r="D264" s="203" t="s">
        <v>72</v>
      </c>
      <c r="E264" s="215" t="s">
        <v>153</v>
      </c>
      <c r="F264" s="215" t="s">
        <v>324</v>
      </c>
      <c r="G264" s="202"/>
      <c r="H264" s="202"/>
      <c r="I264" s="205"/>
      <c r="J264" s="216">
        <f>BK264</f>
        <v>0</v>
      </c>
      <c r="K264" s="202"/>
      <c r="L264" s="207"/>
      <c r="M264" s="208"/>
      <c r="N264" s="209"/>
      <c r="O264" s="209"/>
      <c r="P264" s="210">
        <f>SUM(P265:P316)</f>
        <v>0</v>
      </c>
      <c r="Q264" s="209"/>
      <c r="R264" s="210">
        <f>SUM(R265:R316)</f>
        <v>22.170145689999998</v>
      </c>
      <c r="S264" s="209"/>
      <c r="T264" s="210">
        <f>SUM(T265:T316)</f>
        <v>0</v>
      </c>
      <c r="U264" s="211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2" t="s">
        <v>81</v>
      </c>
      <c r="AT264" s="213" t="s">
        <v>72</v>
      </c>
      <c r="AU264" s="213" t="s">
        <v>81</v>
      </c>
      <c r="AY264" s="212" t="s">
        <v>146</v>
      </c>
      <c r="BK264" s="214">
        <f>SUM(BK265:BK316)</f>
        <v>0</v>
      </c>
    </row>
    <row r="265" s="2" customFormat="1" ht="21.75" customHeight="1">
      <c r="A265" s="38"/>
      <c r="B265" s="39"/>
      <c r="C265" s="217" t="s">
        <v>325</v>
      </c>
      <c r="D265" s="217" t="s">
        <v>148</v>
      </c>
      <c r="E265" s="218" t="s">
        <v>326</v>
      </c>
      <c r="F265" s="219" t="s">
        <v>327</v>
      </c>
      <c r="G265" s="220" t="s">
        <v>151</v>
      </c>
      <c r="H265" s="221">
        <v>0.23899999999999999</v>
      </c>
      <c r="I265" s="222"/>
      <c r="J265" s="223">
        <f>ROUND(I265*H265,2)</f>
        <v>0</v>
      </c>
      <c r="K265" s="219" t="s">
        <v>152</v>
      </c>
      <c r="L265" s="44"/>
      <c r="M265" s="224" t="s">
        <v>1</v>
      </c>
      <c r="N265" s="225" t="s">
        <v>39</v>
      </c>
      <c r="O265" s="91"/>
      <c r="P265" s="226">
        <f>O265*H265</f>
        <v>0</v>
      </c>
      <c r="Q265" s="226">
        <v>2.5020099999999998</v>
      </c>
      <c r="R265" s="226">
        <f>Q265*H265</f>
        <v>0.59798038999999992</v>
      </c>
      <c r="S265" s="226">
        <v>0</v>
      </c>
      <c r="T265" s="226">
        <f>S265*H265</f>
        <v>0</v>
      </c>
      <c r="U265" s="227" t="s">
        <v>1</v>
      </c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8" t="s">
        <v>153</v>
      </c>
      <c r="AT265" s="228" t="s">
        <v>148</v>
      </c>
      <c r="AU265" s="228" t="s">
        <v>154</v>
      </c>
      <c r="AY265" s="17" t="s">
        <v>146</v>
      </c>
      <c r="BE265" s="229">
        <f>IF(N265="základní",J265,0)</f>
        <v>0</v>
      </c>
      <c r="BF265" s="229">
        <f>IF(N265="snížená",J265,0)</f>
        <v>0</v>
      </c>
      <c r="BG265" s="229">
        <f>IF(N265="zákl. přenesená",J265,0)</f>
        <v>0</v>
      </c>
      <c r="BH265" s="229">
        <f>IF(N265="sníž. přenesená",J265,0)</f>
        <v>0</v>
      </c>
      <c r="BI265" s="229">
        <f>IF(N265="nulová",J265,0)</f>
        <v>0</v>
      </c>
      <c r="BJ265" s="17" t="s">
        <v>154</v>
      </c>
      <c r="BK265" s="229">
        <f>ROUND(I265*H265,2)</f>
        <v>0</v>
      </c>
      <c r="BL265" s="17" t="s">
        <v>153</v>
      </c>
      <c r="BM265" s="228" t="s">
        <v>328</v>
      </c>
    </row>
    <row r="266" s="2" customFormat="1">
      <c r="A266" s="38"/>
      <c r="B266" s="39"/>
      <c r="C266" s="40"/>
      <c r="D266" s="230" t="s">
        <v>156</v>
      </c>
      <c r="E266" s="40"/>
      <c r="F266" s="231" t="s">
        <v>329</v>
      </c>
      <c r="G266" s="40"/>
      <c r="H266" s="40"/>
      <c r="I266" s="232"/>
      <c r="J266" s="40"/>
      <c r="K266" s="40"/>
      <c r="L266" s="44"/>
      <c r="M266" s="233"/>
      <c r="N266" s="234"/>
      <c r="O266" s="91"/>
      <c r="P266" s="91"/>
      <c r="Q266" s="91"/>
      <c r="R266" s="91"/>
      <c r="S266" s="91"/>
      <c r="T266" s="91"/>
      <c r="U266" s="92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156</v>
      </c>
      <c r="AU266" s="17" t="s">
        <v>154</v>
      </c>
    </row>
    <row r="267" s="2" customFormat="1">
      <c r="A267" s="38"/>
      <c r="B267" s="39"/>
      <c r="C267" s="40"/>
      <c r="D267" s="235" t="s">
        <v>158</v>
      </c>
      <c r="E267" s="40"/>
      <c r="F267" s="236" t="s">
        <v>330</v>
      </c>
      <c r="G267" s="40"/>
      <c r="H267" s="40"/>
      <c r="I267" s="232"/>
      <c r="J267" s="40"/>
      <c r="K267" s="40"/>
      <c r="L267" s="44"/>
      <c r="M267" s="233"/>
      <c r="N267" s="234"/>
      <c r="O267" s="91"/>
      <c r="P267" s="91"/>
      <c r="Q267" s="91"/>
      <c r="R267" s="91"/>
      <c r="S267" s="91"/>
      <c r="T267" s="91"/>
      <c r="U267" s="92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158</v>
      </c>
      <c r="AU267" s="17" t="s">
        <v>154</v>
      </c>
    </row>
    <row r="268" s="13" customFormat="1">
      <c r="A268" s="13"/>
      <c r="B268" s="237"/>
      <c r="C268" s="238"/>
      <c r="D268" s="230" t="s">
        <v>160</v>
      </c>
      <c r="E268" s="239" t="s">
        <v>1</v>
      </c>
      <c r="F268" s="240" t="s">
        <v>331</v>
      </c>
      <c r="G268" s="238"/>
      <c r="H268" s="239" t="s">
        <v>1</v>
      </c>
      <c r="I268" s="241"/>
      <c r="J268" s="238"/>
      <c r="K268" s="238"/>
      <c r="L268" s="242"/>
      <c r="M268" s="243"/>
      <c r="N268" s="244"/>
      <c r="O268" s="244"/>
      <c r="P268" s="244"/>
      <c r="Q268" s="244"/>
      <c r="R268" s="244"/>
      <c r="S268" s="244"/>
      <c r="T268" s="244"/>
      <c r="U268" s="245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6" t="s">
        <v>160</v>
      </c>
      <c r="AU268" s="246" t="s">
        <v>154</v>
      </c>
      <c r="AV268" s="13" t="s">
        <v>81</v>
      </c>
      <c r="AW268" s="13" t="s">
        <v>30</v>
      </c>
      <c r="AX268" s="13" t="s">
        <v>73</v>
      </c>
      <c r="AY268" s="246" t="s">
        <v>146</v>
      </c>
    </row>
    <row r="269" s="14" customFormat="1">
      <c r="A269" s="14"/>
      <c r="B269" s="247"/>
      <c r="C269" s="248"/>
      <c r="D269" s="230" t="s">
        <v>160</v>
      </c>
      <c r="E269" s="249" t="s">
        <v>1</v>
      </c>
      <c r="F269" s="250" t="s">
        <v>332</v>
      </c>
      <c r="G269" s="248"/>
      <c r="H269" s="251">
        <v>0.23899999999999999</v>
      </c>
      <c r="I269" s="252"/>
      <c r="J269" s="248"/>
      <c r="K269" s="248"/>
      <c r="L269" s="253"/>
      <c r="M269" s="254"/>
      <c r="N269" s="255"/>
      <c r="O269" s="255"/>
      <c r="P269" s="255"/>
      <c r="Q269" s="255"/>
      <c r="R269" s="255"/>
      <c r="S269" s="255"/>
      <c r="T269" s="255"/>
      <c r="U269" s="256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7" t="s">
        <v>160</v>
      </c>
      <c r="AU269" s="257" t="s">
        <v>154</v>
      </c>
      <c r="AV269" s="14" t="s">
        <v>154</v>
      </c>
      <c r="AW269" s="14" t="s">
        <v>30</v>
      </c>
      <c r="AX269" s="14" t="s">
        <v>73</v>
      </c>
      <c r="AY269" s="257" t="s">
        <v>146</v>
      </c>
    </row>
    <row r="270" s="15" customFormat="1">
      <c r="A270" s="15"/>
      <c r="B270" s="258"/>
      <c r="C270" s="259"/>
      <c r="D270" s="230" t="s">
        <v>160</v>
      </c>
      <c r="E270" s="260" t="s">
        <v>1</v>
      </c>
      <c r="F270" s="261" t="s">
        <v>163</v>
      </c>
      <c r="G270" s="259"/>
      <c r="H270" s="262">
        <v>0.23899999999999999</v>
      </c>
      <c r="I270" s="263"/>
      <c r="J270" s="259"/>
      <c r="K270" s="259"/>
      <c r="L270" s="264"/>
      <c r="M270" s="265"/>
      <c r="N270" s="266"/>
      <c r="O270" s="266"/>
      <c r="P270" s="266"/>
      <c r="Q270" s="266"/>
      <c r="R270" s="266"/>
      <c r="S270" s="266"/>
      <c r="T270" s="266"/>
      <c r="U270" s="267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8" t="s">
        <v>160</v>
      </c>
      <c r="AU270" s="268" t="s">
        <v>154</v>
      </c>
      <c r="AV270" s="15" t="s">
        <v>153</v>
      </c>
      <c r="AW270" s="15" t="s">
        <v>30</v>
      </c>
      <c r="AX270" s="15" t="s">
        <v>81</v>
      </c>
      <c r="AY270" s="268" t="s">
        <v>146</v>
      </c>
    </row>
    <row r="271" s="2" customFormat="1" ht="24.15" customHeight="1">
      <c r="A271" s="38"/>
      <c r="B271" s="39"/>
      <c r="C271" s="217" t="s">
        <v>333</v>
      </c>
      <c r="D271" s="217" t="s">
        <v>148</v>
      </c>
      <c r="E271" s="218" t="s">
        <v>334</v>
      </c>
      <c r="F271" s="219" t="s">
        <v>335</v>
      </c>
      <c r="G271" s="220" t="s">
        <v>228</v>
      </c>
      <c r="H271" s="221">
        <v>3.633</v>
      </c>
      <c r="I271" s="222"/>
      <c r="J271" s="223">
        <f>ROUND(I271*H271,2)</f>
        <v>0</v>
      </c>
      <c r="K271" s="219" t="s">
        <v>152</v>
      </c>
      <c r="L271" s="44"/>
      <c r="M271" s="224" t="s">
        <v>1</v>
      </c>
      <c r="N271" s="225" t="s">
        <v>39</v>
      </c>
      <c r="O271" s="91"/>
      <c r="P271" s="226">
        <f>O271*H271</f>
        <v>0</v>
      </c>
      <c r="Q271" s="226">
        <v>0.01128</v>
      </c>
      <c r="R271" s="226">
        <f>Q271*H271</f>
        <v>0.040980240000000001</v>
      </c>
      <c r="S271" s="226">
        <v>0</v>
      </c>
      <c r="T271" s="226">
        <f>S271*H271</f>
        <v>0</v>
      </c>
      <c r="U271" s="227" t="s">
        <v>1</v>
      </c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8" t="s">
        <v>153</v>
      </c>
      <c r="AT271" s="228" t="s">
        <v>148</v>
      </c>
      <c r="AU271" s="228" t="s">
        <v>154</v>
      </c>
      <c r="AY271" s="17" t="s">
        <v>146</v>
      </c>
      <c r="BE271" s="229">
        <f>IF(N271="základní",J271,0)</f>
        <v>0</v>
      </c>
      <c r="BF271" s="229">
        <f>IF(N271="snížená",J271,0)</f>
        <v>0</v>
      </c>
      <c r="BG271" s="229">
        <f>IF(N271="zákl. přenesená",J271,0)</f>
        <v>0</v>
      </c>
      <c r="BH271" s="229">
        <f>IF(N271="sníž. přenesená",J271,0)</f>
        <v>0</v>
      </c>
      <c r="BI271" s="229">
        <f>IF(N271="nulová",J271,0)</f>
        <v>0</v>
      </c>
      <c r="BJ271" s="17" t="s">
        <v>154</v>
      </c>
      <c r="BK271" s="229">
        <f>ROUND(I271*H271,2)</f>
        <v>0</v>
      </c>
      <c r="BL271" s="17" t="s">
        <v>153</v>
      </c>
      <c r="BM271" s="228" t="s">
        <v>336</v>
      </c>
    </row>
    <row r="272" s="2" customFormat="1">
      <c r="A272" s="38"/>
      <c r="B272" s="39"/>
      <c r="C272" s="40"/>
      <c r="D272" s="230" t="s">
        <v>156</v>
      </c>
      <c r="E272" s="40"/>
      <c r="F272" s="231" t="s">
        <v>337</v>
      </c>
      <c r="G272" s="40"/>
      <c r="H272" s="40"/>
      <c r="I272" s="232"/>
      <c r="J272" s="40"/>
      <c r="K272" s="40"/>
      <c r="L272" s="44"/>
      <c r="M272" s="233"/>
      <c r="N272" s="234"/>
      <c r="O272" s="91"/>
      <c r="P272" s="91"/>
      <c r="Q272" s="91"/>
      <c r="R272" s="91"/>
      <c r="S272" s="91"/>
      <c r="T272" s="91"/>
      <c r="U272" s="92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156</v>
      </c>
      <c r="AU272" s="17" t="s">
        <v>154</v>
      </c>
    </row>
    <row r="273" s="2" customFormat="1">
      <c r="A273" s="38"/>
      <c r="B273" s="39"/>
      <c r="C273" s="40"/>
      <c r="D273" s="235" t="s">
        <v>158</v>
      </c>
      <c r="E273" s="40"/>
      <c r="F273" s="236" t="s">
        <v>338</v>
      </c>
      <c r="G273" s="40"/>
      <c r="H273" s="40"/>
      <c r="I273" s="232"/>
      <c r="J273" s="40"/>
      <c r="K273" s="40"/>
      <c r="L273" s="44"/>
      <c r="M273" s="233"/>
      <c r="N273" s="234"/>
      <c r="O273" s="91"/>
      <c r="P273" s="91"/>
      <c r="Q273" s="91"/>
      <c r="R273" s="91"/>
      <c r="S273" s="91"/>
      <c r="T273" s="91"/>
      <c r="U273" s="92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158</v>
      </c>
      <c r="AU273" s="17" t="s">
        <v>154</v>
      </c>
    </row>
    <row r="274" s="13" customFormat="1">
      <c r="A274" s="13"/>
      <c r="B274" s="237"/>
      <c r="C274" s="238"/>
      <c r="D274" s="230" t="s">
        <v>160</v>
      </c>
      <c r="E274" s="239" t="s">
        <v>1</v>
      </c>
      <c r="F274" s="240" t="s">
        <v>331</v>
      </c>
      <c r="G274" s="238"/>
      <c r="H274" s="239" t="s">
        <v>1</v>
      </c>
      <c r="I274" s="241"/>
      <c r="J274" s="238"/>
      <c r="K274" s="238"/>
      <c r="L274" s="242"/>
      <c r="M274" s="243"/>
      <c r="N274" s="244"/>
      <c r="O274" s="244"/>
      <c r="P274" s="244"/>
      <c r="Q274" s="244"/>
      <c r="R274" s="244"/>
      <c r="S274" s="244"/>
      <c r="T274" s="244"/>
      <c r="U274" s="245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6" t="s">
        <v>160</v>
      </c>
      <c r="AU274" s="246" t="s">
        <v>154</v>
      </c>
      <c r="AV274" s="13" t="s">
        <v>81</v>
      </c>
      <c r="AW274" s="13" t="s">
        <v>30</v>
      </c>
      <c r="AX274" s="13" t="s">
        <v>73</v>
      </c>
      <c r="AY274" s="246" t="s">
        <v>146</v>
      </c>
    </row>
    <row r="275" s="14" customFormat="1">
      <c r="A275" s="14"/>
      <c r="B275" s="247"/>
      <c r="C275" s="248"/>
      <c r="D275" s="230" t="s">
        <v>160</v>
      </c>
      <c r="E275" s="249" t="s">
        <v>1</v>
      </c>
      <c r="F275" s="250" t="s">
        <v>339</v>
      </c>
      <c r="G275" s="248"/>
      <c r="H275" s="251">
        <v>3.633</v>
      </c>
      <c r="I275" s="252"/>
      <c r="J275" s="248"/>
      <c r="K275" s="248"/>
      <c r="L275" s="253"/>
      <c r="M275" s="254"/>
      <c r="N275" s="255"/>
      <c r="O275" s="255"/>
      <c r="P275" s="255"/>
      <c r="Q275" s="255"/>
      <c r="R275" s="255"/>
      <c r="S275" s="255"/>
      <c r="T275" s="255"/>
      <c r="U275" s="256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7" t="s">
        <v>160</v>
      </c>
      <c r="AU275" s="257" t="s">
        <v>154</v>
      </c>
      <c r="AV275" s="14" t="s">
        <v>154</v>
      </c>
      <c r="AW275" s="14" t="s">
        <v>30</v>
      </c>
      <c r="AX275" s="14" t="s">
        <v>73</v>
      </c>
      <c r="AY275" s="257" t="s">
        <v>146</v>
      </c>
    </row>
    <row r="276" s="15" customFormat="1">
      <c r="A276" s="15"/>
      <c r="B276" s="258"/>
      <c r="C276" s="259"/>
      <c r="D276" s="230" t="s">
        <v>160</v>
      </c>
      <c r="E276" s="260" t="s">
        <v>1</v>
      </c>
      <c r="F276" s="261" t="s">
        <v>163</v>
      </c>
      <c r="G276" s="259"/>
      <c r="H276" s="262">
        <v>3.633</v>
      </c>
      <c r="I276" s="263"/>
      <c r="J276" s="259"/>
      <c r="K276" s="259"/>
      <c r="L276" s="264"/>
      <c r="M276" s="265"/>
      <c r="N276" s="266"/>
      <c r="O276" s="266"/>
      <c r="P276" s="266"/>
      <c r="Q276" s="266"/>
      <c r="R276" s="266"/>
      <c r="S276" s="266"/>
      <c r="T276" s="266"/>
      <c r="U276" s="267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68" t="s">
        <v>160</v>
      </c>
      <c r="AU276" s="268" t="s">
        <v>154</v>
      </c>
      <c r="AV276" s="15" t="s">
        <v>153</v>
      </c>
      <c r="AW276" s="15" t="s">
        <v>30</v>
      </c>
      <c r="AX276" s="15" t="s">
        <v>81</v>
      </c>
      <c r="AY276" s="268" t="s">
        <v>146</v>
      </c>
    </row>
    <row r="277" s="2" customFormat="1" ht="16.5" customHeight="1">
      <c r="A277" s="38"/>
      <c r="B277" s="39"/>
      <c r="C277" s="217" t="s">
        <v>340</v>
      </c>
      <c r="D277" s="217" t="s">
        <v>148</v>
      </c>
      <c r="E277" s="218" t="s">
        <v>341</v>
      </c>
      <c r="F277" s="219" t="s">
        <v>342</v>
      </c>
      <c r="G277" s="220" t="s">
        <v>207</v>
      </c>
      <c r="H277" s="221">
        <v>0.0080000000000000002</v>
      </c>
      <c r="I277" s="222"/>
      <c r="J277" s="223">
        <f>ROUND(I277*H277,2)</f>
        <v>0</v>
      </c>
      <c r="K277" s="219" t="s">
        <v>152</v>
      </c>
      <c r="L277" s="44"/>
      <c r="M277" s="224" t="s">
        <v>1</v>
      </c>
      <c r="N277" s="225" t="s">
        <v>39</v>
      </c>
      <c r="O277" s="91"/>
      <c r="P277" s="226">
        <f>O277*H277</f>
        <v>0</v>
      </c>
      <c r="Q277" s="226">
        <v>1.05555</v>
      </c>
      <c r="R277" s="226">
        <f>Q277*H277</f>
        <v>0.0084443999999999995</v>
      </c>
      <c r="S277" s="226">
        <v>0</v>
      </c>
      <c r="T277" s="226">
        <f>S277*H277</f>
        <v>0</v>
      </c>
      <c r="U277" s="227" t="s">
        <v>1</v>
      </c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8" t="s">
        <v>153</v>
      </c>
      <c r="AT277" s="228" t="s">
        <v>148</v>
      </c>
      <c r="AU277" s="228" t="s">
        <v>154</v>
      </c>
      <c r="AY277" s="17" t="s">
        <v>146</v>
      </c>
      <c r="BE277" s="229">
        <f>IF(N277="základní",J277,0)</f>
        <v>0</v>
      </c>
      <c r="BF277" s="229">
        <f>IF(N277="snížená",J277,0)</f>
        <v>0</v>
      </c>
      <c r="BG277" s="229">
        <f>IF(N277="zákl. přenesená",J277,0)</f>
        <v>0</v>
      </c>
      <c r="BH277" s="229">
        <f>IF(N277="sníž. přenesená",J277,0)</f>
        <v>0</v>
      </c>
      <c r="BI277" s="229">
        <f>IF(N277="nulová",J277,0)</f>
        <v>0</v>
      </c>
      <c r="BJ277" s="17" t="s">
        <v>154</v>
      </c>
      <c r="BK277" s="229">
        <f>ROUND(I277*H277,2)</f>
        <v>0</v>
      </c>
      <c r="BL277" s="17" t="s">
        <v>153</v>
      </c>
      <c r="BM277" s="228" t="s">
        <v>343</v>
      </c>
    </row>
    <row r="278" s="2" customFormat="1">
      <c r="A278" s="38"/>
      <c r="B278" s="39"/>
      <c r="C278" s="40"/>
      <c r="D278" s="230" t="s">
        <v>156</v>
      </c>
      <c r="E278" s="40"/>
      <c r="F278" s="231" t="s">
        <v>344</v>
      </c>
      <c r="G278" s="40"/>
      <c r="H278" s="40"/>
      <c r="I278" s="232"/>
      <c r="J278" s="40"/>
      <c r="K278" s="40"/>
      <c r="L278" s="44"/>
      <c r="M278" s="233"/>
      <c r="N278" s="234"/>
      <c r="O278" s="91"/>
      <c r="P278" s="91"/>
      <c r="Q278" s="91"/>
      <c r="R278" s="91"/>
      <c r="S278" s="91"/>
      <c r="T278" s="91"/>
      <c r="U278" s="92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156</v>
      </c>
      <c r="AU278" s="17" t="s">
        <v>154</v>
      </c>
    </row>
    <row r="279" s="2" customFormat="1">
      <c r="A279" s="38"/>
      <c r="B279" s="39"/>
      <c r="C279" s="40"/>
      <c r="D279" s="235" t="s">
        <v>158</v>
      </c>
      <c r="E279" s="40"/>
      <c r="F279" s="236" t="s">
        <v>345</v>
      </c>
      <c r="G279" s="40"/>
      <c r="H279" s="40"/>
      <c r="I279" s="232"/>
      <c r="J279" s="40"/>
      <c r="K279" s="40"/>
      <c r="L279" s="44"/>
      <c r="M279" s="233"/>
      <c r="N279" s="234"/>
      <c r="O279" s="91"/>
      <c r="P279" s="91"/>
      <c r="Q279" s="91"/>
      <c r="R279" s="91"/>
      <c r="S279" s="91"/>
      <c r="T279" s="91"/>
      <c r="U279" s="92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158</v>
      </c>
      <c r="AU279" s="17" t="s">
        <v>154</v>
      </c>
    </row>
    <row r="280" s="13" customFormat="1">
      <c r="A280" s="13"/>
      <c r="B280" s="237"/>
      <c r="C280" s="238"/>
      <c r="D280" s="230" t="s">
        <v>160</v>
      </c>
      <c r="E280" s="239" t="s">
        <v>1</v>
      </c>
      <c r="F280" s="240" t="s">
        <v>331</v>
      </c>
      <c r="G280" s="238"/>
      <c r="H280" s="239" t="s">
        <v>1</v>
      </c>
      <c r="I280" s="241"/>
      <c r="J280" s="238"/>
      <c r="K280" s="238"/>
      <c r="L280" s="242"/>
      <c r="M280" s="243"/>
      <c r="N280" s="244"/>
      <c r="O280" s="244"/>
      <c r="P280" s="244"/>
      <c r="Q280" s="244"/>
      <c r="R280" s="244"/>
      <c r="S280" s="244"/>
      <c r="T280" s="244"/>
      <c r="U280" s="245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6" t="s">
        <v>160</v>
      </c>
      <c r="AU280" s="246" t="s">
        <v>154</v>
      </c>
      <c r="AV280" s="13" t="s">
        <v>81</v>
      </c>
      <c r="AW280" s="13" t="s">
        <v>30</v>
      </c>
      <c r="AX280" s="13" t="s">
        <v>73</v>
      </c>
      <c r="AY280" s="246" t="s">
        <v>146</v>
      </c>
    </row>
    <row r="281" s="14" customFormat="1">
      <c r="A281" s="14"/>
      <c r="B281" s="247"/>
      <c r="C281" s="248"/>
      <c r="D281" s="230" t="s">
        <v>160</v>
      </c>
      <c r="E281" s="249" t="s">
        <v>1</v>
      </c>
      <c r="F281" s="250" t="s">
        <v>346</v>
      </c>
      <c r="G281" s="248"/>
      <c r="H281" s="251">
        <v>0.0080000000000000002</v>
      </c>
      <c r="I281" s="252"/>
      <c r="J281" s="248"/>
      <c r="K281" s="248"/>
      <c r="L281" s="253"/>
      <c r="M281" s="254"/>
      <c r="N281" s="255"/>
      <c r="O281" s="255"/>
      <c r="P281" s="255"/>
      <c r="Q281" s="255"/>
      <c r="R281" s="255"/>
      <c r="S281" s="255"/>
      <c r="T281" s="255"/>
      <c r="U281" s="256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7" t="s">
        <v>160</v>
      </c>
      <c r="AU281" s="257" t="s">
        <v>154</v>
      </c>
      <c r="AV281" s="14" t="s">
        <v>154</v>
      </c>
      <c r="AW281" s="14" t="s">
        <v>30</v>
      </c>
      <c r="AX281" s="14" t="s">
        <v>73</v>
      </c>
      <c r="AY281" s="257" t="s">
        <v>146</v>
      </c>
    </row>
    <row r="282" s="15" customFormat="1">
      <c r="A282" s="15"/>
      <c r="B282" s="258"/>
      <c r="C282" s="259"/>
      <c r="D282" s="230" t="s">
        <v>160</v>
      </c>
      <c r="E282" s="260" t="s">
        <v>1</v>
      </c>
      <c r="F282" s="261" t="s">
        <v>163</v>
      </c>
      <c r="G282" s="259"/>
      <c r="H282" s="262">
        <v>0.0080000000000000002</v>
      </c>
      <c r="I282" s="263"/>
      <c r="J282" s="259"/>
      <c r="K282" s="259"/>
      <c r="L282" s="264"/>
      <c r="M282" s="265"/>
      <c r="N282" s="266"/>
      <c r="O282" s="266"/>
      <c r="P282" s="266"/>
      <c r="Q282" s="266"/>
      <c r="R282" s="266"/>
      <c r="S282" s="266"/>
      <c r="T282" s="266"/>
      <c r="U282" s="267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8" t="s">
        <v>160</v>
      </c>
      <c r="AU282" s="268" t="s">
        <v>154</v>
      </c>
      <c r="AV282" s="15" t="s">
        <v>153</v>
      </c>
      <c r="AW282" s="15" t="s">
        <v>30</v>
      </c>
      <c r="AX282" s="15" t="s">
        <v>81</v>
      </c>
      <c r="AY282" s="268" t="s">
        <v>146</v>
      </c>
    </row>
    <row r="283" s="2" customFormat="1" ht="16.5" customHeight="1">
      <c r="A283" s="38"/>
      <c r="B283" s="39"/>
      <c r="C283" s="217" t="s">
        <v>347</v>
      </c>
      <c r="D283" s="217" t="s">
        <v>148</v>
      </c>
      <c r="E283" s="218" t="s">
        <v>348</v>
      </c>
      <c r="F283" s="219" t="s">
        <v>349</v>
      </c>
      <c r="G283" s="220" t="s">
        <v>207</v>
      </c>
      <c r="H283" s="221">
        <v>0.012999999999999999</v>
      </c>
      <c r="I283" s="222"/>
      <c r="J283" s="223">
        <f>ROUND(I283*H283,2)</f>
        <v>0</v>
      </c>
      <c r="K283" s="219" t="s">
        <v>152</v>
      </c>
      <c r="L283" s="44"/>
      <c r="M283" s="224" t="s">
        <v>1</v>
      </c>
      <c r="N283" s="225" t="s">
        <v>39</v>
      </c>
      <c r="O283" s="91"/>
      <c r="P283" s="226">
        <f>O283*H283</f>
        <v>0</v>
      </c>
      <c r="Q283" s="226">
        <v>1.06277</v>
      </c>
      <c r="R283" s="226">
        <f>Q283*H283</f>
        <v>0.01381601</v>
      </c>
      <c r="S283" s="226">
        <v>0</v>
      </c>
      <c r="T283" s="226">
        <f>S283*H283</f>
        <v>0</v>
      </c>
      <c r="U283" s="227" t="s">
        <v>1</v>
      </c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8" t="s">
        <v>153</v>
      </c>
      <c r="AT283" s="228" t="s">
        <v>148</v>
      </c>
      <c r="AU283" s="228" t="s">
        <v>154</v>
      </c>
      <c r="AY283" s="17" t="s">
        <v>146</v>
      </c>
      <c r="BE283" s="229">
        <f>IF(N283="základní",J283,0)</f>
        <v>0</v>
      </c>
      <c r="BF283" s="229">
        <f>IF(N283="snížená",J283,0)</f>
        <v>0</v>
      </c>
      <c r="BG283" s="229">
        <f>IF(N283="zákl. přenesená",J283,0)</f>
        <v>0</v>
      </c>
      <c r="BH283" s="229">
        <f>IF(N283="sníž. přenesená",J283,0)</f>
        <v>0</v>
      </c>
      <c r="BI283" s="229">
        <f>IF(N283="nulová",J283,0)</f>
        <v>0</v>
      </c>
      <c r="BJ283" s="17" t="s">
        <v>154</v>
      </c>
      <c r="BK283" s="229">
        <f>ROUND(I283*H283,2)</f>
        <v>0</v>
      </c>
      <c r="BL283" s="17" t="s">
        <v>153</v>
      </c>
      <c r="BM283" s="228" t="s">
        <v>350</v>
      </c>
    </row>
    <row r="284" s="2" customFormat="1">
      <c r="A284" s="38"/>
      <c r="B284" s="39"/>
      <c r="C284" s="40"/>
      <c r="D284" s="230" t="s">
        <v>156</v>
      </c>
      <c r="E284" s="40"/>
      <c r="F284" s="231" t="s">
        <v>351</v>
      </c>
      <c r="G284" s="40"/>
      <c r="H284" s="40"/>
      <c r="I284" s="232"/>
      <c r="J284" s="40"/>
      <c r="K284" s="40"/>
      <c r="L284" s="44"/>
      <c r="M284" s="233"/>
      <c r="N284" s="234"/>
      <c r="O284" s="91"/>
      <c r="P284" s="91"/>
      <c r="Q284" s="91"/>
      <c r="R284" s="91"/>
      <c r="S284" s="91"/>
      <c r="T284" s="91"/>
      <c r="U284" s="92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156</v>
      </c>
      <c r="AU284" s="17" t="s">
        <v>154</v>
      </c>
    </row>
    <row r="285" s="2" customFormat="1">
      <c r="A285" s="38"/>
      <c r="B285" s="39"/>
      <c r="C285" s="40"/>
      <c r="D285" s="235" t="s">
        <v>158</v>
      </c>
      <c r="E285" s="40"/>
      <c r="F285" s="236" t="s">
        <v>352</v>
      </c>
      <c r="G285" s="40"/>
      <c r="H285" s="40"/>
      <c r="I285" s="232"/>
      <c r="J285" s="40"/>
      <c r="K285" s="40"/>
      <c r="L285" s="44"/>
      <c r="M285" s="233"/>
      <c r="N285" s="234"/>
      <c r="O285" s="91"/>
      <c r="P285" s="91"/>
      <c r="Q285" s="91"/>
      <c r="R285" s="91"/>
      <c r="S285" s="91"/>
      <c r="T285" s="91"/>
      <c r="U285" s="92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158</v>
      </c>
      <c r="AU285" s="17" t="s">
        <v>154</v>
      </c>
    </row>
    <row r="286" s="13" customFormat="1">
      <c r="A286" s="13"/>
      <c r="B286" s="237"/>
      <c r="C286" s="238"/>
      <c r="D286" s="230" t="s">
        <v>160</v>
      </c>
      <c r="E286" s="239" t="s">
        <v>1</v>
      </c>
      <c r="F286" s="240" t="s">
        <v>331</v>
      </c>
      <c r="G286" s="238"/>
      <c r="H286" s="239" t="s">
        <v>1</v>
      </c>
      <c r="I286" s="241"/>
      <c r="J286" s="238"/>
      <c r="K286" s="238"/>
      <c r="L286" s="242"/>
      <c r="M286" s="243"/>
      <c r="N286" s="244"/>
      <c r="O286" s="244"/>
      <c r="P286" s="244"/>
      <c r="Q286" s="244"/>
      <c r="R286" s="244"/>
      <c r="S286" s="244"/>
      <c r="T286" s="244"/>
      <c r="U286" s="245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6" t="s">
        <v>160</v>
      </c>
      <c r="AU286" s="246" t="s">
        <v>154</v>
      </c>
      <c r="AV286" s="13" t="s">
        <v>81</v>
      </c>
      <c r="AW286" s="13" t="s">
        <v>30</v>
      </c>
      <c r="AX286" s="13" t="s">
        <v>73</v>
      </c>
      <c r="AY286" s="246" t="s">
        <v>146</v>
      </c>
    </row>
    <row r="287" s="14" customFormat="1">
      <c r="A287" s="14"/>
      <c r="B287" s="247"/>
      <c r="C287" s="248"/>
      <c r="D287" s="230" t="s">
        <v>160</v>
      </c>
      <c r="E287" s="249" t="s">
        <v>1</v>
      </c>
      <c r="F287" s="250" t="s">
        <v>353</v>
      </c>
      <c r="G287" s="248"/>
      <c r="H287" s="251">
        <v>0.012999999999999999</v>
      </c>
      <c r="I287" s="252"/>
      <c r="J287" s="248"/>
      <c r="K287" s="248"/>
      <c r="L287" s="253"/>
      <c r="M287" s="254"/>
      <c r="N287" s="255"/>
      <c r="O287" s="255"/>
      <c r="P287" s="255"/>
      <c r="Q287" s="255"/>
      <c r="R287" s="255"/>
      <c r="S287" s="255"/>
      <c r="T287" s="255"/>
      <c r="U287" s="256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7" t="s">
        <v>160</v>
      </c>
      <c r="AU287" s="257" t="s">
        <v>154</v>
      </c>
      <c r="AV287" s="14" t="s">
        <v>154</v>
      </c>
      <c r="AW287" s="14" t="s">
        <v>30</v>
      </c>
      <c r="AX287" s="14" t="s">
        <v>73</v>
      </c>
      <c r="AY287" s="257" t="s">
        <v>146</v>
      </c>
    </row>
    <row r="288" s="15" customFormat="1">
      <c r="A288" s="15"/>
      <c r="B288" s="258"/>
      <c r="C288" s="259"/>
      <c r="D288" s="230" t="s">
        <v>160</v>
      </c>
      <c r="E288" s="260" t="s">
        <v>1</v>
      </c>
      <c r="F288" s="261" t="s">
        <v>163</v>
      </c>
      <c r="G288" s="259"/>
      <c r="H288" s="262">
        <v>0.012999999999999999</v>
      </c>
      <c r="I288" s="263"/>
      <c r="J288" s="259"/>
      <c r="K288" s="259"/>
      <c r="L288" s="264"/>
      <c r="M288" s="265"/>
      <c r="N288" s="266"/>
      <c r="O288" s="266"/>
      <c r="P288" s="266"/>
      <c r="Q288" s="266"/>
      <c r="R288" s="266"/>
      <c r="S288" s="266"/>
      <c r="T288" s="266"/>
      <c r="U288" s="267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8" t="s">
        <v>160</v>
      </c>
      <c r="AU288" s="268" t="s">
        <v>154</v>
      </c>
      <c r="AV288" s="15" t="s">
        <v>153</v>
      </c>
      <c r="AW288" s="15" t="s">
        <v>30</v>
      </c>
      <c r="AX288" s="15" t="s">
        <v>81</v>
      </c>
      <c r="AY288" s="268" t="s">
        <v>146</v>
      </c>
    </row>
    <row r="289" s="2" customFormat="1" ht="16.5" customHeight="1">
      <c r="A289" s="38"/>
      <c r="B289" s="39"/>
      <c r="C289" s="217" t="s">
        <v>354</v>
      </c>
      <c r="D289" s="217" t="s">
        <v>148</v>
      </c>
      <c r="E289" s="218" t="s">
        <v>355</v>
      </c>
      <c r="F289" s="219" t="s">
        <v>356</v>
      </c>
      <c r="G289" s="220" t="s">
        <v>151</v>
      </c>
      <c r="H289" s="221">
        <v>7.1429999999999998</v>
      </c>
      <c r="I289" s="222"/>
      <c r="J289" s="223">
        <f>ROUND(I289*H289,2)</f>
        <v>0</v>
      </c>
      <c r="K289" s="219" t="s">
        <v>152</v>
      </c>
      <c r="L289" s="44"/>
      <c r="M289" s="224" t="s">
        <v>1</v>
      </c>
      <c r="N289" s="225" t="s">
        <v>39</v>
      </c>
      <c r="O289" s="91"/>
      <c r="P289" s="226">
        <f>O289*H289</f>
        <v>0</v>
      </c>
      <c r="Q289" s="226">
        <v>2.5019800000000001</v>
      </c>
      <c r="R289" s="226">
        <f>Q289*H289</f>
        <v>17.87164314</v>
      </c>
      <c r="S289" s="226">
        <v>0</v>
      </c>
      <c r="T289" s="226">
        <f>S289*H289</f>
        <v>0</v>
      </c>
      <c r="U289" s="227" t="s">
        <v>1</v>
      </c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8" t="s">
        <v>153</v>
      </c>
      <c r="AT289" s="228" t="s">
        <v>148</v>
      </c>
      <c r="AU289" s="228" t="s">
        <v>154</v>
      </c>
      <c r="AY289" s="17" t="s">
        <v>146</v>
      </c>
      <c r="BE289" s="229">
        <f>IF(N289="základní",J289,0)</f>
        <v>0</v>
      </c>
      <c r="BF289" s="229">
        <f>IF(N289="snížená",J289,0)</f>
        <v>0</v>
      </c>
      <c r="BG289" s="229">
        <f>IF(N289="zákl. přenesená",J289,0)</f>
        <v>0</v>
      </c>
      <c r="BH289" s="229">
        <f>IF(N289="sníž. přenesená",J289,0)</f>
        <v>0</v>
      </c>
      <c r="BI289" s="229">
        <f>IF(N289="nulová",J289,0)</f>
        <v>0</v>
      </c>
      <c r="BJ289" s="17" t="s">
        <v>154</v>
      </c>
      <c r="BK289" s="229">
        <f>ROUND(I289*H289,2)</f>
        <v>0</v>
      </c>
      <c r="BL289" s="17" t="s">
        <v>153</v>
      </c>
      <c r="BM289" s="228" t="s">
        <v>357</v>
      </c>
    </row>
    <row r="290" s="2" customFormat="1">
      <c r="A290" s="38"/>
      <c r="B290" s="39"/>
      <c r="C290" s="40"/>
      <c r="D290" s="230" t="s">
        <v>156</v>
      </c>
      <c r="E290" s="40"/>
      <c r="F290" s="231" t="s">
        <v>358</v>
      </c>
      <c r="G290" s="40"/>
      <c r="H290" s="40"/>
      <c r="I290" s="232"/>
      <c r="J290" s="40"/>
      <c r="K290" s="40"/>
      <c r="L290" s="44"/>
      <c r="M290" s="233"/>
      <c r="N290" s="234"/>
      <c r="O290" s="91"/>
      <c r="P290" s="91"/>
      <c r="Q290" s="91"/>
      <c r="R290" s="91"/>
      <c r="S290" s="91"/>
      <c r="T290" s="91"/>
      <c r="U290" s="92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156</v>
      </c>
      <c r="AU290" s="17" t="s">
        <v>154</v>
      </c>
    </row>
    <row r="291" s="2" customFormat="1">
      <c r="A291" s="38"/>
      <c r="B291" s="39"/>
      <c r="C291" s="40"/>
      <c r="D291" s="235" t="s">
        <v>158</v>
      </c>
      <c r="E291" s="40"/>
      <c r="F291" s="236" t="s">
        <v>359</v>
      </c>
      <c r="G291" s="40"/>
      <c r="H291" s="40"/>
      <c r="I291" s="232"/>
      <c r="J291" s="40"/>
      <c r="K291" s="40"/>
      <c r="L291" s="44"/>
      <c r="M291" s="233"/>
      <c r="N291" s="234"/>
      <c r="O291" s="91"/>
      <c r="P291" s="91"/>
      <c r="Q291" s="91"/>
      <c r="R291" s="91"/>
      <c r="S291" s="91"/>
      <c r="T291" s="91"/>
      <c r="U291" s="92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158</v>
      </c>
      <c r="AU291" s="17" t="s">
        <v>154</v>
      </c>
    </row>
    <row r="292" s="13" customFormat="1">
      <c r="A292" s="13"/>
      <c r="B292" s="237"/>
      <c r="C292" s="238"/>
      <c r="D292" s="230" t="s">
        <v>160</v>
      </c>
      <c r="E292" s="239" t="s">
        <v>1</v>
      </c>
      <c r="F292" s="240" t="s">
        <v>360</v>
      </c>
      <c r="G292" s="238"/>
      <c r="H292" s="239" t="s">
        <v>1</v>
      </c>
      <c r="I292" s="241"/>
      <c r="J292" s="238"/>
      <c r="K292" s="238"/>
      <c r="L292" s="242"/>
      <c r="M292" s="243"/>
      <c r="N292" s="244"/>
      <c r="O292" s="244"/>
      <c r="P292" s="244"/>
      <c r="Q292" s="244"/>
      <c r="R292" s="244"/>
      <c r="S292" s="244"/>
      <c r="T292" s="244"/>
      <c r="U292" s="245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6" t="s">
        <v>160</v>
      </c>
      <c r="AU292" s="246" t="s">
        <v>154</v>
      </c>
      <c r="AV292" s="13" t="s">
        <v>81</v>
      </c>
      <c r="AW292" s="13" t="s">
        <v>30</v>
      </c>
      <c r="AX292" s="13" t="s">
        <v>73</v>
      </c>
      <c r="AY292" s="246" t="s">
        <v>146</v>
      </c>
    </row>
    <row r="293" s="14" customFormat="1">
      <c r="A293" s="14"/>
      <c r="B293" s="247"/>
      <c r="C293" s="248"/>
      <c r="D293" s="230" t="s">
        <v>160</v>
      </c>
      <c r="E293" s="249" t="s">
        <v>1</v>
      </c>
      <c r="F293" s="250" t="s">
        <v>361</v>
      </c>
      <c r="G293" s="248"/>
      <c r="H293" s="251">
        <v>5.6360000000000001</v>
      </c>
      <c r="I293" s="252"/>
      <c r="J293" s="248"/>
      <c r="K293" s="248"/>
      <c r="L293" s="253"/>
      <c r="M293" s="254"/>
      <c r="N293" s="255"/>
      <c r="O293" s="255"/>
      <c r="P293" s="255"/>
      <c r="Q293" s="255"/>
      <c r="R293" s="255"/>
      <c r="S293" s="255"/>
      <c r="T293" s="255"/>
      <c r="U293" s="256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7" t="s">
        <v>160</v>
      </c>
      <c r="AU293" s="257" t="s">
        <v>154</v>
      </c>
      <c r="AV293" s="14" t="s">
        <v>154</v>
      </c>
      <c r="AW293" s="14" t="s">
        <v>30</v>
      </c>
      <c r="AX293" s="14" t="s">
        <v>73</v>
      </c>
      <c r="AY293" s="257" t="s">
        <v>146</v>
      </c>
    </row>
    <row r="294" s="14" customFormat="1">
      <c r="A294" s="14"/>
      <c r="B294" s="247"/>
      <c r="C294" s="248"/>
      <c r="D294" s="230" t="s">
        <v>160</v>
      </c>
      <c r="E294" s="249" t="s">
        <v>1</v>
      </c>
      <c r="F294" s="250" t="s">
        <v>362</v>
      </c>
      <c r="G294" s="248"/>
      <c r="H294" s="251">
        <v>1.5069999999999999</v>
      </c>
      <c r="I294" s="252"/>
      <c r="J294" s="248"/>
      <c r="K294" s="248"/>
      <c r="L294" s="253"/>
      <c r="M294" s="254"/>
      <c r="N294" s="255"/>
      <c r="O294" s="255"/>
      <c r="P294" s="255"/>
      <c r="Q294" s="255"/>
      <c r="R294" s="255"/>
      <c r="S294" s="255"/>
      <c r="T294" s="255"/>
      <c r="U294" s="256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7" t="s">
        <v>160</v>
      </c>
      <c r="AU294" s="257" t="s">
        <v>154</v>
      </c>
      <c r="AV294" s="14" t="s">
        <v>154</v>
      </c>
      <c r="AW294" s="14" t="s">
        <v>30</v>
      </c>
      <c r="AX294" s="14" t="s">
        <v>73</v>
      </c>
      <c r="AY294" s="257" t="s">
        <v>146</v>
      </c>
    </row>
    <row r="295" s="15" customFormat="1">
      <c r="A295" s="15"/>
      <c r="B295" s="258"/>
      <c r="C295" s="259"/>
      <c r="D295" s="230" t="s">
        <v>160</v>
      </c>
      <c r="E295" s="260" t="s">
        <v>1</v>
      </c>
      <c r="F295" s="261" t="s">
        <v>163</v>
      </c>
      <c r="G295" s="259"/>
      <c r="H295" s="262">
        <v>7.1429999999999998</v>
      </c>
      <c r="I295" s="263"/>
      <c r="J295" s="259"/>
      <c r="K295" s="259"/>
      <c r="L295" s="264"/>
      <c r="M295" s="265"/>
      <c r="N295" s="266"/>
      <c r="O295" s="266"/>
      <c r="P295" s="266"/>
      <c r="Q295" s="266"/>
      <c r="R295" s="266"/>
      <c r="S295" s="266"/>
      <c r="T295" s="266"/>
      <c r="U295" s="267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8" t="s">
        <v>160</v>
      </c>
      <c r="AU295" s="268" t="s">
        <v>154</v>
      </c>
      <c r="AV295" s="15" t="s">
        <v>153</v>
      </c>
      <c r="AW295" s="15" t="s">
        <v>30</v>
      </c>
      <c r="AX295" s="15" t="s">
        <v>81</v>
      </c>
      <c r="AY295" s="268" t="s">
        <v>146</v>
      </c>
    </row>
    <row r="296" s="2" customFormat="1" ht="16.5" customHeight="1">
      <c r="A296" s="38"/>
      <c r="B296" s="39"/>
      <c r="C296" s="217" t="s">
        <v>363</v>
      </c>
      <c r="D296" s="217" t="s">
        <v>148</v>
      </c>
      <c r="E296" s="218" t="s">
        <v>364</v>
      </c>
      <c r="F296" s="219" t="s">
        <v>365</v>
      </c>
      <c r="G296" s="220" t="s">
        <v>228</v>
      </c>
      <c r="H296" s="221">
        <v>34.469999999999999</v>
      </c>
      <c r="I296" s="222"/>
      <c r="J296" s="223">
        <f>ROUND(I296*H296,2)</f>
        <v>0</v>
      </c>
      <c r="K296" s="219" t="s">
        <v>152</v>
      </c>
      <c r="L296" s="44"/>
      <c r="M296" s="224" t="s">
        <v>1</v>
      </c>
      <c r="N296" s="225" t="s">
        <v>39</v>
      </c>
      <c r="O296" s="91"/>
      <c r="P296" s="226">
        <f>O296*H296</f>
        <v>0</v>
      </c>
      <c r="Q296" s="226">
        <v>0.011169999999999999</v>
      </c>
      <c r="R296" s="226">
        <f>Q296*H296</f>
        <v>0.38502989999999998</v>
      </c>
      <c r="S296" s="226">
        <v>0</v>
      </c>
      <c r="T296" s="226">
        <f>S296*H296</f>
        <v>0</v>
      </c>
      <c r="U296" s="227" t="s">
        <v>1</v>
      </c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8" t="s">
        <v>153</v>
      </c>
      <c r="AT296" s="228" t="s">
        <v>148</v>
      </c>
      <c r="AU296" s="228" t="s">
        <v>154</v>
      </c>
      <c r="AY296" s="17" t="s">
        <v>146</v>
      </c>
      <c r="BE296" s="229">
        <f>IF(N296="základní",J296,0)</f>
        <v>0</v>
      </c>
      <c r="BF296" s="229">
        <f>IF(N296="snížená",J296,0)</f>
        <v>0</v>
      </c>
      <c r="BG296" s="229">
        <f>IF(N296="zákl. přenesená",J296,0)</f>
        <v>0</v>
      </c>
      <c r="BH296" s="229">
        <f>IF(N296="sníž. přenesená",J296,0)</f>
        <v>0</v>
      </c>
      <c r="BI296" s="229">
        <f>IF(N296="nulová",J296,0)</f>
        <v>0</v>
      </c>
      <c r="BJ296" s="17" t="s">
        <v>154</v>
      </c>
      <c r="BK296" s="229">
        <f>ROUND(I296*H296,2)</f>
        <v>0</v>
      </c>
      <c r="BL296" s="17" t="s">
        <v>153</v>
      </c>
      <c r="BM296" s="228" t="s">
        <v>366</v>
      </c>
    </row>
    <row r="297" s="2" customFormat="1">
      <c r="A297" s="38"/>
      <c r="B297" s="39"/>
      <c r="C297" s="40"/>
      <c r="D297" s="230" t="s">
        <v>156</v>
      </c>
      <c r="E297" s="40"/>
      <c r="F297" s="231" t="s">
        <v>367</v>
      </c>
      <c r="G297" s="40"/>
      <c r="H297" s="40"/>
      <c r="I297" s="232"/>
      <c r="J297" s="40"/>
      <c r="K297" s="40"/>
      <c r="L297" s="44"/>
      <c r="M297" s="233"/>
      <c r="N297" s="234"/>
      <c r="O297" s="91"/>
      <c r="P297" s="91"/>
      <c r="Q297" s="91"/>
      <c r="R297" s="91"/>
      <c r="S297" s="91"/>
      <c r="T297" s="91"/>
      <c r="U297" s="92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156</v>
      </c>
      <c r="AU297" s="17" t="s">
        <v>154</v>
      </c>
    </row>
    <row r="298" s="2" customFormat="1">
      <c r="A298" s="38"/>
      <c r="B298" s="39"/>
      <c r="C298" s="40"/>
      <c r="D298" s="235" t="s">
        <v>158</v>
      </c>
      <c r="E298" s="40"/>
      <c r="F298" s="236" t="s">
        <v>368</v>
      </c>
      <c r="G298" s="40"/>
      <c r="H298" s="40"/>
      <c r="I298" s="232"/>
      <c r="J298" s="40"/>
      <c r="K298" s="40"/>
      <c r="L298" s="44"/>
      <c r="M298" s="233"/>
      <c r="N298" s="234"/>
      <c r="O298" s="91"/>
      <c r="P298" s="91"/>
      <c r="Q298" s="91"/>
      <c r="R298" s="91"/>
      <c r="S298" s="91"/>
      <c r="T298" s="91"/>
      <c r="U298" s="92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158</v>
      </c>
      <c r="AU298" s="17" t="s">
        <v>154</v>
      </c>
    </row>
    <row r="299" s="13" customFormat="1">
      <c r="A299" s="13"/>
      <c r="B299" s="237"/>
      <c r="C299" s="238"/>
      <c r="D299" s="230" t="s">
        <v>160</v>
      </c>
      <c r="E299" s="239" t="s">
        <v>1</v>
      </c>
      <c r="F299" s="240" t="s">
        <v>360</v>
      </c>
      <c r="G299" s="238"/>
      <c r="H299" s="239" t="s">
        <v>1</v>
      </c>
      <c r="I299" s="241"/>
      <c r="J299" s="238"/>
      <c r="K299" s="238"/>
      <c r="L299" s="242"/>
      <c r="M299" s="243"/>
      <c r="N299" s="244"/>
      <c r="O299" s="244"/>
      <c r="P299" s="244"/>
      <c r="Q299" s="244"/>
      <c r="R299" s="244"/>
      <c r="S299" s="244"/>
      <c r="T299" s="244"/>
      <c r="U299" s="245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6" t="s">
        <v>160</v>
      </c>
      <c r="AU299" s="246" t="s">
        <v>154</v>
      </c>
      <c r="AV299" s="13" t="s">
        <v>81</v>
      </c>
      <c r="AW299" s="13" t="s">
        <v>30</v>
      </c>
      <c r="AX299" s="13" t="s">
        <v>73</v>
      </c>
      <c r="AY299" s="246" t="s">
        <v>146</v>
      </c>
    </row>
    <row r="300" s="14" customFormat="1">
      <c r="A300" s="14"/>
      <c r="B300" s="247"/>
      <c r="C300" s="248"/>
      <c r="D300" s="230" t="s">
        <v>160</v>
      </c>
      <c r="E300" s="249" t="s">
        <v>1</v>
      </c>
      <c r="F300" s="250" t="s">
        <v>369</v>
      </c>
      <c r="G300" s="248"/>
      <c r="H300" s="251">
        <v>25.050000000000001</v>
      </c>
      <c r="I300" s="252"/>
      <c r="J300" s="248"/>
      <c r="K300" s="248"/>
      <c r="L300" s="253"/>
      <c r="M300" s="254"/>
      <c r="N300" s="255"/>
      <c r="O300" s="255"/>
      <c r="P300" s="255"/>
      <c r="Q300" s="255"/>
      <c r="R300" s="255"/>
      <c r="S300" s="255"/>
      <c r="T300" s="255"/>
      <c r="U300" s="256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7" t="s">
        <v>160</v>
      </c>
      <c r="AU300" s="257" t="s">
        <v>154</v>
      </c>
      <c r="AV300" s="14" t="s">
        <v>154</v>
      </c>
      <c r="AW300" s="14" t="s">
        <v>30</v>
      </c>
      <c r="AX300" s="14" t="s">
        <v>73</v>
      </c>
      <c r="AY300" s="257" t="s">
        <v>146</v>
      </c>
    </row>
    <row r="301" s="14" customFormat="1">
      <c r="A301" s="14"/>
      <c r="B301" s="247"/>
      <c r="C301" s="248"/>
      <c r="D301" s="230" t="s">
        <v>160</v>
      </c>
      <c r="E301" s="249" t="s">
        <v>1</v>
      </c>
      <c r="F301" s="250" t="s">
        <v>370</v>
      </c>
      <c r="G301" s="248"/>
      <c r="H301" s="251">
        <v>9.4199999999999999</v>
      </c>
      <c r="I301" s="252"/>
      <c r="J301" s="248"/>
      <c r="K301" s="248"/>
      <c r="L301" s="253"/>
      <c r="M301" s="254"/>
      <c r="N301" s="255"/>
      <c r="O301" s="255"/>
      <c r="P301" s="255"/>
      <c r="Q301" s="255"/>
      <c r="R301" s="255"/>
      <c r="S301" s="255"/>
      <c r="T301" s="255"/>
      <c r="U301" s="256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7" t="s">
        <v>160</v>
      </c>
      <c r="AU301" s="257" t="s">
        <v>154</v>
      </c>
      <c r="AV301" s="14" t="s">
        <v>154</v>
      </c>
      <c r="AW301" s="14" t="s">
        <v>30</v>
      </c>
      <c r="AX301" s="14" t="s">
        <v>73</v>
      </c>
      <c r="AY301" s="257" t="s">
        <v>146</v>
      </c>
    </row>
    <row r="302" s="15" customFormat="1">
      <c r="A302" s="15"/>
      <c r="B302" s="258"/>
      <c r="C302" s="259"/>
      <c r="D302" s="230" t="s">
        <v>160</v>
      </c>
      <c r="E302" s="260" t="s">
        <v>1</v>
      </c>
      <c r="F302" s="261" t="s">
        <v>163</v>
      </c>
      <c r="G302" s="259"/>
      <c r="H302" s="262">
        <v>34.469999999999999</v>
      </c>
      <c r="I302" s="263"/>
      <c r="J302" s="259"/>
      <c r="K302" s="259"/>
      <c r="L302" s="264"/>
      <c r="M302" s="265"/>
      <c r="N302" s="266"/>
      <c r="O302" s="266"/>
      <c r="P302" s="266"/>
      <c r="Q302" s="266"/>
      <c r="R302" s="266"/>
      <c r="S302" s="266"/>
      <c r="T302" s="266"/>
      <c r="U302" s="267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68" t="s">
        <v>160</v>
      </c>
      <c r="AU302" s="268" t="s">
        <v>154</v>
      </c>
      <c r="AV302" s="15" t="s">
        <v>153</v>
      </c>
      <c r="AW302" s="15" t="s">
        <v>30</v>
      </c>
      <c r="AX302" s="15" t="s">
        <v>81</v>
      </c>
      <c r="AY302" s="268" t="s">
        <v>146</v>
      </c>
    </row>
    <row r="303" s="2" customFormat="1" ht="16.5" customHeight="1">
      <c r="A303" s="38"/>
      <c r="B303" s="39"/>
      <c r="C303" s="217" t="s">
        <v>371</v>
      </c>
      <c r="D303" s="217" t="s">
        <v>148</v>
      </c>
      <c r="E303" s="218" t="s">
        <v>372</v>
      </c>
      <c r="F303" s="219" t="s">
        <v>373</v>
      </c>
      <c r="G303" s="220" t="s">
        <v>228</v>
      </c>
      <c r="H303" s="221">
        <v>34.469999999999999</v>
      </c>
      <c r="I303" s="222"/>
      <c r="J303" s="223">
        <f>ROUND(I303*H303,2)</f>
        <v>0</v>
      </c>
      <c r="K303" s="219" t="s">
        <v>152</v>
      </c>
      <c r="L303" s="44"/>
      <c r="M303" s="224" t="s">
        <v>1</v>
      </c>
      <c r="N303" s="225" t="s">
        <v>39</v>
      </c>
      <c r="O303" s="91"/>
      <c r="P303" s="226">
        <f>O303*H303</f>
        <v>0</v>
      </c>
      <c r="Q303" s="226">
        <v>0</v>
      </c>
      <c r="R303" s="226">
        <f>Q303*H303</f>
        <v>0</v>
      </c>
      <c r="S303" s="226">
        <v>0</v>
      </c>
      <c r="T303" s="226">
        <f>S303*H303</f>
        <v>0</v>
      </c>
      <c r="U303" s="227" t="s">
        <v>1</v>
      </c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8" t="s">
        <v>153</v>
      </c>
      <c r="AT303" s="228" t="s">
        <v>148</v>
      </c>
      <c r="AU303" s="228" t="s">
        <v>154</v>
      </c>
      <c r="AY303" s="17" t="s">
        <v>146</v>
      </c>
      <c r="BE303" s="229">
        <f>IF(N303="základní",J303,0)</f>
        <v>0</v>
      </c>
      <c r="BF303" s="229">
        <f>IF(N303="snížená",J303,0)</f>
        <v>0</v>
      </c>
      <c r="BG303" s="229">
        <f>IF(N303="zákl. přenesená",J303,0)</f>
        <v>0</v>
      </c>
      <c r="BH303" s="229">
        <f>IF(N303="sníž. přenesená",J303,0)</f>
        <v>0</v>
      </c>
      <c r="BI303" s="229">
        <f>IF(N303="nulová",J303,0)</f>
        <v>0</v>
      </c>
      <c r="BJ303" s="17" t="s">
        <v>154</v>
      </c>
      <c r="BK303" s="229">
        <f>ROUND(I303*H303,2)</f>
        <v>0</v>
      </c>
      <c r="BL303" s="17" t="s">
        <v>153</v>
      </c>
      <c r="BM303" s="228" t="s">
        <v>374</v>
      </c>
    </row>
    <row r="304" s="2" customFormat="1">
      <c r="A304" s="38"/>
      <c r="B304" s="39"/>
      <c r="C304" s="40"/>
      <c r="D304" s="230" t="s">
        <v>156</v>
      </c>
      <c r="E304" s="40"/>
      <c r="F304" s="231" t="s">
        <v>375</v>
      </c>
      <c r="G304" s="40"/>
      <c r="H304" s="40"/>
      <c r="I304" s="232"/>
      <c r="J304" s="40"/>
      <c r="K304" s="40"/>
      <c r="L304" s="44"/>
      <c r="M304" s="233"/>
      <c r="N304" s="234"/>
      <c r="O304" s="91"/>
      <c r="P304" s="91"/>
      <c r="Q304" s="91"/>
      <c r="R304" s="91"/>
      <c r="S304" s="91"/>
      <c r="T304" s="91"/>
      <c r="U304" s="92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156</v>
      </c>
      <c r="AU304" s="17" t="s">
        <v>154</v>
      </c>
    </row>
    <row r="305" s="2" customFormat="1">
      <c r="A305" s="38"/>
      <c r="B305" s="39"/>
      <c r="C305" s="40"/>
      <c r="D305" s="235" t="s">
        <v>158</v>
      </c>
      <c r="E305" s="40"/>
      <c r="F305" s="236" t="s">
        <v>376</v>
      </c>
      <c r="G305" s="40"/>
      <c r="H305" s="40"/>
      <c r="I305" s="232"/>
      <c r="J305" s="40"/>
      <c r="K305" s="40"/>
      <c r="L305" s="44"/>
      <c r="M305" s="233"/>
      <c r="N305" s="234"/>
      <c r="O305" s="91"/>
      <c r="P305" s="91"/>
      <c r="Q305" s="91"/>
      <c r="R305" s="91"/>
      <c r="S305" s="91"/>
      <c r="T305" s="91"/>
      <c r="U305" s="92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158</v>
      </c>
      <c r="AU305" s="17" t="s">
        <v>154</v>
      </c>
    </row>
    <row r="306" s="2" customFormat="1" ht="24.15" customHeight="1">
      <c r="A306" s="38"/>
      <c r="B306" s="39"/>
      <c r="C306" s="217" t="s">
        <v>377</v>
      </c>
      <c r="D306" s="217" t="s">
        <v>148</v>
      </c>
      <c r="E306" s="218" t="s">
        <v>378</v>
      </c>
      <c r="F306" s="219" t="s">
        <v>379</v>
      </c>
      <c r="G306" s="220" t="s">
        <v>207</v>
      </c>
      <c r="H306" s="221">
        <v>0.57099999999999995</v>
      </c>
      <c r="I306" s="222"/>
      <c r="J306" s="223">
        <f>ROUND(I306*H306,2)</f>
        <v>0</v>
      </c>
      <c r="K306" s="219" t="s">
        <v>152</v>
      </c>
      <c r="L306" s="44"/>
      <c r="M306" s="224" t="s">
        <v>1</v>
      </c>
      <c r="N306" s="225" t="s">
        <v>39</v>
      </c>
      <c r="O306" s="91"/>
      <c r="P306" s="226">
        <f>O306*H306</f>
        <v>0</v>
      </c>
      <c r="Q306" s="226">
        <v>1.05291</v>
      </c>
      <c r="R306" s="226">
        <f>Q306*H306</f>
        <v>0.60121161000000001</v>
      </c>
      <c r="S306" s="226">
        <v>0</v>
      </c>
      <c r="T306" s="226">
        <f>S306*H306</f>
        <v>0</v>
      </c>
      <c r="U306" s="227" t="s">
        <v>1</v>
      </c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28" t="s">
        <v>153</v>
      </c>
      <c r="AT306" s="228" t="s">
        <v>148</v>
      </c>
      <c r="AU306" s="228" t="s">
        <v>154</v>
      </c>
      <c r="AY306" s="17" t="s">
        <v>146</v>
      </c>
      <c r="BE306" s="229">
        <f>IF(N306="základní",J306,0)</f>
        <v>0</v>
      </c>
      <c r="BF306" s="229">
        <f>IF(N306="snížená",J306,0)</f>
        <v>0</v>
      </c>
      <c r="BG306" s="229">
        <f>IF(N306="zákl. přenesená",J306,0)</f>
        <v>0</v>
      </c>
      <c r="BH306" s="229">
        <f>IF(N306="sníž. přenesená",J306,0)</f>
        <v>0</v>
      </c>
      <c r="BI306" s="229">
        <f>IF(N306="nulová",J306,0)</f>
        <v>0</v>
      </c>
      <c r="BJ306" s="17" t="s">
        <v>154</v>
      </c>
      <c r="BK306" s="229">
        <f>ROUND(I306*H306,2)</f>
        <v>0</v>
      </c>
      <c r="BL306" s="17" t="s">
        <v>153</v>
      </c>
      <c r="BM306" s="228" t="s">
        <v>380</v>
      </c>
    </row>
    <row r="307" s="2" customFormat="1">
      <c r="A307" s="38"/>
      <c r="B307" s="39"/>
      <c r="C307" s="40"/>
      <c r="D307" s="230" t="s">
        <v>156</v>
      </c>
      <c r="E307" s="40"/>
      <c r="F307" s="231" t="s">
        <v>381</v>
      </c>
      <c r="G307" s="40"/>
      <c r="H307" s="40"/>
      <c r="I307" s="232"/>
      <c r="J307" s="40"/>
      <c r="K307" s="40"/>
      <c r="L307" s="44"/>
      <c r="M307" s="233"/>
      <c r="N307" s="234"/>
      <c r="O307" s="91"/>
      <c r="P307" s="91"/>
      <c r="Q307" s="91"/>
      <c r="R307" s="91"/>
      <c r="S307" s="91"/>
      <c r="T307" s="91"/>
      <c r="U307" s="92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156</v>
      </c>
      <c r="AU307" s="17" t="s">
        <v>154</v>
      </c>
    </row>
    <row r="308" s="2" customFormat="1">
      <c r="A308" s="38"/>
      <c r="B308" s="39"/>
      <c r="C308" s="40"/>
      <c r="D308" s="235" t="s">
        <v>158</v>
      </c>
      <c r="E308" s="40"/>
      <c r="F308" s="236" t="s">
        <v>382</v>
      </c>
      <c r="G308" s="40"/>
      <c r="H308" s="40"/>
      <c r="I308" s="232"/>
      <c r="J308" s="40"/>
      <c r="K308" s="40"/>
      <c r="L308" s="44"/>
      <c r="M308" s="233"/>
      <c r="N308" s="234"/>
      <c r="O308" s="91"/>
      <c r="P308" s="91"/>
      <c r="Q308" s="91"/>
      <c r="R308" s="91"/>
      <c r="S308" s="91"/>
      <c r="T308" s="91"/>
      <c r="U308" s="92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158</v>
      </c>
      <c r="AU308" s="17" t="s">
        <v>154</v>
      </c>
    </row>
    <row r="309" s="14" customFormat="1">
      <c r="A309" s="14"/>
      <c r="B309" s="247"/>
      <c r="C309" s="248"/>
      <c r="D309" s="230" t="s">
        <v>160</v>
      </c>
      <c r="E309" s="249" t="s">
        <v>1</v>
      </c>
      <c r="F309" s="250" t="s">
        <v>383</v>
      </c>
      <c r="G309" s="248"/>
      <c r="H309" s="251">
        <v>0.57099999999999995</v>
      </c>
      <c r="I309" s="252"/>
      <c r="J309" s="248"/>
      <c r="K309" s="248"/>
      <c r="L309" s="253"/>
      <c r="M309" s="254"/>
      <c r="N309" s="255"/>
      <c r="O309" s="255"/>
      <c r="P309" s="255"/>
      <c r="Q309" s="255"/>
      <c r="R309" s="255"/>
      <c r="S309" s="255"/>
      <c r="T309" s="255"/>
      <c r="U309" s="256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7" t="s">
        <v>160</v>
      </c>
      <c r="AU309" s="257" t="s">
        <v>154</v>
      </c>
      <c r="AV309" s="14" t="s">
        <v>154</v>
      </c>
      <c r="AW309" s="14" t="s">
        <v>30</v>
      </c>
      <c r="AX309" s="14" t="s">
        <v>73</v>
      </c>
      <c r="AY309" s="257" t="s">
        <v>146</v>
      </c>
    </row>
    <row r="310" s="15" customFormat="1">
      <c r="A310" s="15"/>
      <c r="B310" s="258"/>
      <c r="C310" s="259"/>
      <c r="D310" s="230" t="s">
        <v>160</v>
      </c>
      <c r="E310" s="260" t="s">
        <v>1</v>
      </c>
      <c r="F310" s="261" t="s">
        <v>163</v>
      </c>
      <c r="G310" s="259"/>
      <c r="H310" s="262">
        <v>0.57099999999999995</v>
      </c>
      <c r="I310" s="263"/>
      <c r="J310" s="259"/>
      <c r="K310" s="259"/>
      <c r="L310" s="264"/>
      <c r="M310" s="265"/>
      <c r="N310" s="266"/>
      <c r="O310" s="266"/>
      <c r="P310" s="266"/>
      <c r="Q310" s="266"/>
      <c r="R310" s="266"/>
      <c r="S310" s="266"/>
      <c r="T310" s="266"/>
      <c r="U310" s="267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8" t="s">
        <v>160</v>
      </c>
      <c r="AU310" s="268" t="s">
        <v>154</v>
      </c>
      <c r="AV310" s="15" t="s">
        <v>153</v>
      </c>
      <c r="AW310" s="15" t="s">
        <v>30</v>
      </c>
      <c r="AX310" s="15" t="s">
        <v>81</v>
      </c>
      <c r="AY310" s="268" t="s">
        <v>146</v>
      </c>
    </row>
    <row r="311" s="2" customFormat="1" ht="24.15" customHeight="1">
      <c r="A311" s="38"/>
      <c r="B311" s="39"/>
      <c r="C311" s="217" t="s">
        <v>384</v>
      </c>
      <c r="D311" s="217" t="s">
        <v>148</v>
      </c>
      <c r="E311" s="218" t="s">
        <v>385</v>
      </c>
      <c r="F311" s="219" t="s">
        <v>386</v>
      </c>
      <c r="G311" s="220" t="s">
        <v>260</v>
      </c>
      <c r="H311" s="221">
        <v>24</v>
      </c>
      <c r="I311" s="222"/>
      <c r="J311" s="223">
        <f>ROUND(I311*H311,2)</f>
        <v>0</v>
      </c>
      <c r="K311" s="219" t="s">
        <v>152</v>
      </c>
      <c r="L311" s="44"/>
      <c r="M311" s="224" t="s">
        <v>1</v>
      </c>
      <c r="N311" s="225" t="s">
        <v>39</v>
      </c>
      <c r="O311" s="91"/>
      <c r="P311" s="226">
        <f>O311*H311</f>
        <v>0</v>
      </c>
      <c r="Q311" s="226">
        <v>0.11046</v>
      </c>
      <c r="R311" s="226">
        <f>Q311*H311</f>
        <v>2.6510400000000001</v>
      </c>
      <c r="S311" s="226">
        <v>0</v>
      </c>
      <c r="T311" s="226">
        <f>S311*H311</f>
        <v>0</v>
      </c>
      <c r="U311" s="227" t="s">
        <v>1</v>
      </c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8" t="s">
        <v>153</v>
      </c>
      <c r="AT311" s="228" t="s">
        <v>148</v>
      </c>
      <c r="AU311" s="228" t="s">
        <v>154</v>
      </c>
      <c r="AY311" s="17" t="s">
        <v>146</v>
      </c>
      <c r="BE311" s="229">
        <f>IF(N311="základní",J311,0)</f>
        <v>0</v>
      </c>
      <c r="BF311" s="229">
        <f>IF(N311="snížená",J311,0)</f>
        <v>0</v>
      </c>
      <c r="BG311" s="229">
        <f>IF(N311="zákl. přenesená",J311,0)</f>
        <v>0</v>
      </c>
      <c r="BH311" s="229">
        <f>IF(N311="sníž. přenesená",J311,0)</f>
        <v>0</v>
      </c>
      <c r="BI311" s="229">
        <f>IF(N311="nulová",J311,0)</f>
        <v>0</v>
      </c>
      <c r="BJ311" s="17" t="s">
        <v>154</v>
      </c>
      <c r="BK311" s="229">
        <f>ROUND(I311*H311,2)</f>
        <v>0</v>
      </c>
      <c r="BL311" s="17" t="s">
        <v>153</v>
      </c>
      <c r="BM311" s="228" t="s">
        <v>387</v>
      </c>
    </row>
    <row r="312" s="2" customFormat="1">
      <c r="A312" s="38"/>
      <c r="B312" s="39"/>
      <c r="C312" s="40"/>
      <c r="D312" s="230" t="s">
        <v>156</v>
      </c>
      <c r="E312" s="40"/>
      <c r="F312" s="231" t="s">
        <v>388</v>
      </c>
      <c r="G312" s="40"/>
      <c r="H312" s="40"/>
      <c r="I312" s="232"/>
      <c r="J312" s="40"/>
      <c r="K312" s="40"/>
      <c r="L312" s="44"/>
      <c r="M312" s="233"/>
      <c r="N312" s="234"/>
      <c r="O312" s="91"/>
      <c r="P312" s="91"/>
      <c r="Q312" s="91"/>
      <c r="R312" s="91"/>
      <c r="S312" s="91"/>
      <c r="T312" s="91"/>
      <c r="U312" s="92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156</v>
      </c>
      <c r="AU312" s="17" t="s">
        <v>154</v>
      </c>
    </row>
    <row r="313" s="2" customFormat="1">
      <c r="A313" s="38"/>
      <c r="B313" s="39"/>
      <c r="C313" s="40"/>
      <c r="D313" s="235" t="s">
        <v>158</v>
      </c>
      <c r="E313" s="40"/>
      <c r="F313" s="236" t="s">
        <v>389</v>
      </c>
      <c r="G313" s="40"/>
      <c r="H313" s="40"/>
      <c r="I313" s="232"/>
      <c r="J313" s="40"/>
      <c r="K313" s="40"/>
      <c r="L313" s="44"/>
      <c r="M313" s="233"/>
      <c r="N313" s="234"/>
      <c r="O313" s="91"/>
      <c r="P313" s="91"/>
      <c r="Q313" s="91"/>
      <c r="R313" s="91"/>
      <c r="S313" s="91"/>
      <c r="T313" s="91"/>
      <c r="U313" s="92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158</v>
      </c>
      <c r="AU313" s="17" t="s">
        <v>154</v>
      </c>
    </row>
    <row r="314" s="13" customFormat="1">
      <c r="A314" s="13"/>
      <c r="B314" s="237"/>
      <c r="C314" s="238"/>
      <c r="D314" s="230" t="s">
        <v>160</v>
      </c>
      <c r="E314" s="239" t="s">
        <v>1</v>
      </c>
      <c r="F314" s="240" t="s">
        <v>390</v>
      </c>
      <c r="G314" s="238"/>
      <c r="H314" s="239" t="s">
        <v>1</v>
      </c>
      <c r="I314" s="241"/>
      <c r="J314" s="238"/>
      <c r="K314" s="238"/>
      <c r="L314" s="242"/>
      <c r="M314" s="243"/>
      <c r="N314" s="244"/>
      <c r="O314" s="244"/>
      <c r="P314" s="244"/>
      <c r="Q314" s="244"/>
      <c r="R314" s="244"/>
      <c r="S314" s="244"/>
      <c r="T314" s="244"/>
      <c r="U314" s="245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6" t="s">
        <v>160</v>
      </c>
      <c r="AU314" s="246" t="s">
        <v>154</v>
      </c>
      <c r="AV314" s="13" t="s">
        <v>81</v>
      </c>
      <c r="AW314" s="13" t="s">
        <v>30</v>
      </c>
      <c r="AX314" s="13" t="s">
        <v>73</v>
      </c>
      <c r="AY314" s="246" t="s">
        <v>146</v>
      </c>
    </row>
    <row r="315" s="14" customFormat="1">
      <c r="A315" s="14"/>
      <c r="B315" s="247"/>
      <c r="C315" s="248"/>
      <c r="D315" s="230" t="s">
        <v>160</v>
      </c>
      <c r="E315" s="249" t="s">
        <v>1</v>
      </c>
      <c r="F315" s="250" t="s">
        <v>391</v>
      </c>
      <c r="G315" s="248"/>
      <c r="H315" s="251">
        <v>24</v>
      </c>
      <c r="I315" s="252"/>
      <c r="J315" s="248"/>
      <c r="K315" s="248"/>
      <c r="L315" s="253"/>
      <c r="M315" s="254"/>
      <c r="N315" s="255"/>
      <c r="O315" s="255"/>
      <c r="P315" s="255"/>
      <c r="Q315" s="255"/>
      <c r="R315" s="255"/>
      <c r="S315" s="255"/>
      <c r="T315" s="255"/>
      <c r="U315" s="256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7" t="s">
        <v>160</v>
      </c>
      <c r="AU315" s="257" t="s">
        <v>154</v>
      </c>
      <c r="AV315" s="14" t="s">
        <v>154</v>
      </c>
      <c r="AW315" s="14" t="s">
        <v>30</v>
      </c>
      <c r="AX315" s="14" t="s">
        <v>73</v>
      </c>
      <c r="AY315" s="257" t="s">
        <v>146</v>
      </c>
    </row>
    <row r="316" s="15" customFormat="1">
      <c r="A316" s="15"/>
      <c r="B316" s="258"/>
      <c r="C316" s="259"/>
      <c r="D316" s="230" t="s">
        <v>160</v>
      </c>
      <c r="E316" s="260" t="s">
        <v>1</v>
      </c>
      <c r="F316" s="261" t="s">
        <v>163</v>
      </c>
      <c r="G316" s="259"/>
      <c r="H316" s="262">
        <v>24</v>
      </c>
      <c r="I316" s="263"/>
      <c r="J316" s="259"/>
      <c r="K316" s="259"/>
      <c r="L316" s="264"/>
      <c r="M316" s="265"/>
      <c r="N316" s="266"/>
      <c r="O316" s="266"/>
      <c r="P316" s="266"/>
      <c r="Q316" s="266"/>
      <c r="R316" s="266"/>
      <c r="S316" s="266"/>
      <c r="T316" s="266"/>
      <c r="U316" s="267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68" t="s">
        <v>160</v>
      </c>
      <c r="AU316" s="268" t="s">
        <v>154</v>
      </c>
      <c r="AV316" s="15" t="s">
        <v>153</v>
      </c>
      <c r="AW316" s="15" t="s">
        <v>30</v>
      </c>
      <c r="AX316" s="15" t="s">
        <v>81</v>
      </c>
      <c r="AY316" s="268" t="s">
        <v>146</v>
      </c>
    </row>
    <row r="317" s="12" customFormat="1" ht="22.8" customHeight="1">
      <c r="A317" s="12"/>
      <c r="B317" s="201"/>
      <c r="C317" s="202"/>
      <c r="D317" s="203" t="s">
        <v>72</v>
      </c>
      <c r="E317" s="215" t="s">
        <v>191</v>
      </c>
      <c r="F317" s="215" t="s">
        <v>392</v>
      </c>
      <c r="G317" s="202"/>
      <c r="H317" s="202"/>
      <c r="I317" s="205"/>
      <c r="J317" s="216">
        <f>BK317</f>
        <v>0</v>
      </c>
      <c r="K317" s="202"/>
      <c r="L317" s="207"/>
      <c r="M317" s="208"/>
      <c r="N317" s="209"/>
      <c r="O317" s="209"/>
      <c r="P317" s="210">
        <f>SUM(P318:P472)</f>
        <v>0</v>
      </c>
      <c r="Q317" s="209"/>
      <c r="R317" s="210">
        <f>SUM(R318:R472)</f>
        <v>36.372603049999995</v>
      </c>
      <c r="S317" s="209"/>
      <c r="T317" s="210">
        <f>SUM(T318:T472)</f>
        <v>0</v>
      </c>
      <c r="U317" s="211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12" t="s">
        <v>81</v>
      </c>
      <c r="AT317" s="213" t="s">
        <v>72</v>
      </c>
      <c r="AU317" s="213" t="s">
        <v>81</v>
      </c>
      <c r="AY317" s="212" t="s">
        <v>146</v>
      </c>
      <c r="BK317" s="214">
        <f>SUM(BK318:BK472)</f>
        <v>0</v>
      </c>
    </row>
    <row r="318" s="2" customFormat="1" ht="24.15" customHeight="1">
      <c r="A318" s="38"/>
      <c r="B318" s="39"/>
      <c r="C318" s="217" t="s">
        <v>393</v>
      </c>
      <c r="D318" s="217" t="s">
        <v>148</v>
      </c>
      <c r="E318" s="218" t="s">
        <v>394</v>
      </c>
      <c r="F318" s="219" t="s">
        <v>395</v>
      </c>
      <c r="G318" s="220" t="s">
        <v>228</v>
      </c>
      <c r="H318" s="221">
        <v>46.372</v>
      </c>
      <c r="I318" s="222"/>
      <c r="J318" s="223">
        <f>ROUND(I318*H318,2)</f>
        <v>0</v>
      </c>
      <c r="K318" s="219" t="s">
        <v>152</v>
      </c>
      <c r="L318" s="44"/>
      <c r="M318" s="224" t="s">
        <v>1</v>
      </c>
      <c r="N318" s="225" t="s">
        <v>39</v>
      </c>
      <c r="O318" s="91"/>
      <c r="P318" s="226">
        <f>O318*H318</f>
        <v>0</v>
      </c>
      <c r="Q318" s="226">
        <v>0.0073499999999999998</v>
      </c>
      <c r="R318" s="226">
        <f>Q318*H318</f>
        <v>0.34083419999999998</v>
      </c>
      <c r="S318" s="226">
        <v>0</v>
      </c>
      <c r="T318" s="226">
        <f>S318*H318</f>
        <v>0</v>
      </c>
      <c r="U318" s="227" t="s">
        <v>1</v>
      </c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28" t="s">
        <v>153</v>
      </c>
      <c r="AT318" s="228" t="s">
        <v>148</v>
      </c>
      <c r="AU318" s="228" t="s">
        <v>154</v>
      </c>
      <c r="AY318" s="17" t="s">
        <v>146</v>
      </c>
      <c r="BE318" s="229">
        <f>IF(N318="základní",J318,0)</f>
        <v>0</v>
      </c>
      <c r="BF318" s="229">
        <f>IF(N318="snížená",J318,0)</f>
        <v>0</v>
      </c>
      <c r="BG318" s="229">
        <f>IF(N318="zákl. přenesená",J318,0)</f>
        <v>0</v>
      </c>
      <c r="BH318" s="229">
        <f>IF(N318="sníž. přenesená",J318,0)</f>
        <v>0</v>
      </c>
      <c r="BI318" s="229">
        <f>IF(N318="nulová",J318,0)</f>
        <v>0</v>
      </c>
      <c r="BJ318" s="17" t="s">
        <v>154</v>
      </c>
      <c r="BK318" s="229">
        <f>ROUND(I318*H318,2)</f>
        <v>0</v>
      </c>
      <c r="BL318" s="17" t="s">
        <v>153</v>
      </c>
      <c r="BM318" s="228" t="s">
        <v>396</v>
      </c>
    </row>
    <row r="319" s="2" customFormat="1">
      <c r="A319" s="38"/>
      <c r="B319" s="39"/>
      <c r="C319" s="40"/>
      <c r="D319" s="230" t="s">
        <v>156</v>
      </c>
      <c r="E319" s="40"/>
      <c r="F319" s="231" t="s">
        <v>397</v>
      </c>
      <c r="G319" s="40"/>
      <c r="H319" s="40"/>
      <c r="I319" s="232"/>
      <c r="J319" s="40"/>
      <c r="K319" s="40"/>
      <c r="L319" s="44"/>
      <c r="M319" s="233"/>
      <c r="N319" s="234"/>
      <c r="O319" s="91"/>
      <c r="P319" s="91"/>
      <c r="Q319" s="91"/>
      <c r="R319" s="91"/>
      <c r="S319" s="91"/>
      <c r="T319" s="91"/>
      <c r="U319" s="92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156</v>
      </c>
      <c r="AU319" s="17" t="s">
        <v>154</v>
      </c>
    </row>
    <row r="320" s="2" customFormat="1">
      <c r="A320" s="38"/>
      <c r="B320" s="39"/>
      <c r="C320" s="40"/>
      <c r="D320" s="235" t="s">
        <v>158</v>
      </c>
      <c r="E320" s="40"/>
      <c r="F320" s="236" t="s">
        <v>398</v>
      </c>
      <c r="G320" s="40"/>
      <c r="H320" s="40"/>
      <c r="I320" s="232"/>
      <c r="J320" s="40"/>
      <c r="K320" s="40"/>
      <c r="L320" s="44"/>
      <c r="M320" s="233"/>
      <c r="N320" s="234"/>
      <c r="O320" s="91"/>
      <c r="P320" s="91"/>
      <c r="Q320" s="91"/>
      <c r="R320" s="91"/>
      <c r="S320" s="91"/>
      <c r="T320" s="91"/>
      <c r="U320" s="92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158</v>
      </c>
      <c r="AU320" s="17" t="s">
        <v>154</v>
      </c>
    </row>
    <row r="321" s="13" customFormat="1">
      <c r="A321" s="13"/>
      <c r="B321" s="237"/>
      <c r="C321" s="238"/>
      <c r="D321" s="230" t="s">
        <v>160</v>
      </c>
      <c r="E321" s="239" t="s">
        <v>1</v>
      </c>
      <c r="F321" s="240" t="s">
        <v>399</v>
      </c>
      <c r="G321" s="238"/>
      <c r="H321" s="239" t="s">
        <v>1</v>
      </c>
      <c r="I321" s="241"/>
      <c r="J321" s="238"/>
      <c r="K321" s="238"/>
      <c r="L321" s="242"/>
      <c r="M321" s="243"/>
      <c r="N321" s="244"/>
      <c r="O321" s="244"/>
      <c r="P321" s="244"/>
      <c r="Q321" s="244"/>
      <c r="R321" s="244"/>
      <c r="S321" s="244"/>
      <c r="T321" s="244"/>
      <c r="U321" s="245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6" t="s">
        <v>160</v>
      </c>
      <c r="AU321" s="246" t="s">
        <v>154</v>
      </c>
      <c r="AV321" s="13" t="s">
        <v>81</v>
      </c>
      <c r="AW321" s="13" t="s">
        <v>30</v>
      </c>
      <c r="AX321" s="13" t="s">
        <v>73</v>
      </c>
      <c r="AY321" s="246" t="s">
        <v>146</v>
      </c>
    </row>
    <row r="322" s="14" customFormat="1">
      <c r="A322" s="14"/>
      <c r="B322" s="247"/>
      <c r="C322" s="248"/>
      <c r="D322" s="230" t="s">
        <v>160</v>
      </c>
      <c r="E322" s="249" t="s">
        <v>1</v>
      </c>
      <c r="F322" s="250" t="s">
        <v>400</v>
      </c>
      <c r="G322" s="248"/>
      <c r="H322" s="251">
        <v>40.174999999999997</v>
      </c>
      <c r="I322" s="252"/>
      <c r="J322" s="248"/>
      <c r="K322" s="248"/>
      <c r="L322" s="253"/>
      <c r="M322" s="254"/>
      <c r="N322" s="255"/>
      <c r="O322" s="255"/>
      <c r="P322" s="255"/>
      <c r="Q322" s="255"/>
      <c r="R322" s="255"/>
      <c r="S322" s="255"/>
      <c r="T322" s="255"/>
      <c r="U322" s="256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7" t="s">
        <v>160</v>
      </c>
      <c r="AU322" s="257" t="s">
        <v>154</v>
      </c>
      <c r="AV322" s="14" t="s">
        <v>154</v>
      </c>
      <c r="AW322" s="14" t="s">
        <v>30</v>
      </c>
      <c r="AX322" s="14" t="s">
        <v>73</v>
      </c>
      <c r="AY322" s="257" t="s">
        <v>146</v>
      </c>
    </row>
    <row r="323" s="13" customFormat="1">
      <c r="A323" s="13"/>
      <c r="B323" s="237"/>
      <c r="C323" s="238"/>
      <c r="D323" s="230" t="s">
        <v>160</v>
      </c>
      <c r="E323" s="239" t="s">
        <v>1</v>
      </c>
      <c r="F323" s="240" t="s">
        <v>401</v>
      </c>
      <c r="G323" s="238"/>
      <c r="H323" s="239" t="s">
        <v>1</v>
      </c>
      <c r="I323" s="241"/>
      <c r="J323" s="238"/>
      <c r="K323" s="238"/>
      <c r="L323" s="242"/>
      <c r="M323" s="243"/>
      <c r="N323" s="244"/>
      <c r="O323" s="244"/>
      <c r="P323" s="244"/>
      <c r="Q323" s="244"/>
      <c r="R323" s="244"/>
      <c r="S323" s="244"/>
      <c r="T323" s="244"/>
      <c r="U323" s="245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6" t="s">
        <v>160</v>
      </c>
      <c r="AU323" s="246" t="s">
        <v>154</v>
      </c>
      <c r="AV323" s="13" t="s">
        <v>81</v>
      </c>
      <c r="AW323" s="13" t="s">
        <v>30</v>
      </c>
      <c r="AX323" s="13" t="s">
        <v>73</v>
      </c>
      <c r="AY323" s="246" t="s">
        <v>146</v>
      </c>
    </row>
    <row r="324" s="13" customFormat="1">
      <c r="A324" s="13"/>
      <c r="B324" s="237"/>
      <c r="C324" s="238"/>
      <c r="D324" s="230" t="s">
        <v>160</v>
      </c>
      <c r="E324" s="239" t="s">
        <v>1</v>
      </c>
      <c r="F324" s="240" t="s">
        <v>253</v>
      </c>
      <c r="G324" s="238"/>
      <c r="H324" s="239" t="s">
        <v>1</v>
      </c>
      <c r="I324" s="241"/>
      <c r="J324" s="238"/>
      <c r="K324" s="238"/>
      <c r="L324" s="242"/>
      <c r="M324" s="243"/>
      <c r="N324" s="244"/>
      <c r="O324" s="244"/>
      <c r="P324" s="244"/>
      <c r="Q324" s="244"/>
      <c r="R324" s="244"/>
      <c r="S324" s="244"/>
      <c r="T324" s="244"/>
      <c r="U324" s="245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6" t="s">
        <v>160</v>
      </c>
      <c r="AU324" s="246" t="s">
        <v>154</v>
      </c>
      <c r="AV324" s="13" t="s">
        <v>81</v>
      </c>
      <c r="AW324" s="13" t="s">
        <v>30</v>
      </c>
      <c r="AX324" s="13" t="s">
        <v>73</v>
      </c>
      <c r="AY324" s="246" t="s">
        <v>146</v>
      </c>
    </row>
    <row r="325" s="14" customFormat="1">
      <c r="A325" s="14"/>
      <c r="B325" s="247"/>
      <c r="C325" s="248"/>
      <c r="D325" s="230" t="s">
        <v>160</v>
      </c>
      <c r="E325" s="249" t="s">
        <v>1</v>
      </c>
      <c r="F325" s="250" t="s">
        <v>254</v>
      </c>
      <c r="G325" s="248"/>
      <c r="H325" s="251">
        <v>8.9060000000000006</v>
      </c>
      <c r="I325" s="252"/>
      <c r="J325" s="248"/>
      <c r="K325" s="248"/>
      <c r="L325" s="253"/>
      <c r="M325" s="254"/>
      <c r="N325" s="255"/>
      <c r="O325" s="255"/>
      <c r="P325" s="255"/>
      <c r="Q325" s="255"/>
      <c r="R325" s="255"/>
      <c r="S325" s="255"/>
      <c r="T325" s="255"/>
      <c r="U325" s="256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7" t="s">
        <v>160</v>
      </c>
      <c r="AU325" s="257" t="s">
        <v>154</v>
      </c>
      <c r="AV325" s="14" t="s">
        <v>154</v>
      </c>
      <c r="AW325" s="14" t="s">
        <v>30</v>
      </c>
      <c r="AX325" s="14" t="s">
        <v>73</v>
      </c>
      <c r="AY325" s="257" t="s">
        <v>146</v>
      </c>
    </row>
    <row r="326" s="13" customFormat="1">
      <c r="A326" s="13"/>
      <c r="B326" s="237"/>
      <c r="C326" s="238"/>
      <c r="D326" s="230" t="s">
        <v>160</v>
      </c>
      <c r="E326" s="239" t="s">
        <v>1</v>
      </c>
      <c r="F326" s="240" t="s">
        <v>255</v>
      </c>
      <c r="G326" s="238"/>
      <c r="H326" s="239" t="s">
        <v>1</v>
      </c>
      <c r="I326" s="241"/>
      <c r="J326" s="238"/>
      <c r="K326" s="238"/>
      <c r="L326" s="242"/>
      <c r="M326" s="243"/>
      <c r="N326" s="244"/>
      <c r="O326" s="244"/>
      <c r="P326" s="244"/>
      <c r="Q326" s="244"/>
      <c r="R326" s="244"/>
      <c r="S326" s="244"/>
      <c r="T326" s="244"/>
      <c r="U326" s="245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6" t="s">
        <v>160</v>
      </c>
      <c r="AU326" s="246" t="s">
        <v>154</v>
      </c>
      <c r="AV326" s="13" t="s">
        <v>81</v>
      </c>
      <c r="AW326" s="13" t="s">
        <v>30</v>
      </c>
      <c r="AX326" s="13" t="s">
        <v>73</v>
      </c>
      <c r="AY326" s="246" t="s">
        <v>146</v>
      </c>
    </row>
    <row r="327" s="14" customFormat="1">
      <c r="A327" s="14"/>
      <c r="B327" s="247"/>
      <c r="C327" s="248"/>
      <c r="D327" s="230" t="s">
        <v>160</v>
      </c>
      <c r="E327" s="249" t="s">
        <v>1</v>
      </c>
      <c r="F327" s="250" t="s">
        <v>256</v>
      </c>
      <c r="G327" s="248"/>
      <c r="H327" s="251">
        <v>-2.7090000000000001</v>
      </c>
      <c r="I327" s="252"/>
      <c r="J327" s="248"/>
      <c r="K327" s="248"/>
      <c r="L327" s="253"/>
      <c r="M327" s="254"/>
      <c r="N327" s="255"/>
      <c r="O327" s="255"/>
      <c r="P327" s="255"/>
      <c r="Q327" s="255"/>
      <c r="R327" s="255"/>
      <c r="S327" s="255"/>
      <c r="T327" s="255"/>
      <c r="U327" s="256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7" t="s">
        <v>160</v>
      </c>
      <c r="AU327" s="257" t="s">
        <v>154</v>
      </c>
      <c r="AV327" s="14" t="s">
        <v>154</v>
      </c>
      <c r="AW327" s="14" t="s">
        <v>30</v>
      </c>
      <c r="AX327" s="14" t="s">
        <v>73</v>
      </c>
      <c r="AY327" s="257" t="s">
        <v>146</v>
      </c>
    </row>
    <row r="328" s="15" customFormat="1">
      <c r="A328" s="15"/>
      <c r="B328" s="258"/>
      <c r="C328" s="259"/>
      <c r="D328" s="230" t="s">
        <v>160</v>
      </c>
      <c r="E328" s="260" t="s">
        <v>1</v>
      </c>
      <c r="F328" s="261" t="s">
        <v>163</v>
      </c>
      <c r="G328" s="259"/>
      <c r="H328" s="262">
        <v>46.371999999999993</v>
      </c>
      <c r="I328" s="263"/>
      <c r="J328" s="259"/>
      <c r="K328" s="259"/>
      <c r="L328" s="264"/>
      <c r="M328" s="265"/>
      <c r="N328" s="266"/>
      <c r="O328" s="266"/>
      <c r="P328" s="266"/>
      <c r="Q328" s="266"/>
      <c r="R328" s="266"/>
      <c r="S328" s="266"/>
      <c r="T328" s="266"/>
      <c r="U328" s="267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68" t="s">
        <v>160</v>
      </c>
      <c r="AU328" s="268" t="s">
        <v>154</v>
      </c>
      <c r="AV328" s="15" t="s">
        <v>153</v>
      </c>
      <c r="AW328" s="15" t="s">
        <v>30</v>
      </c>
      <c r="AX328" s="15" t="s">
        <v>81</v>
      </c>
      <c r="AY328" s="268" t="s">
        <v>146</v>
      </c>
    </row>
    <row r="329" s="2" customFormat="1" ht="16.5" customHeight="1">
      <c r="A329" s="38"/>
      <c r="B329" s="39"/>
      <c r="C329" s="217" t="s">
        <v>402</v>
      </c>
      <c r="D329" s="217" t="s">
        <v>148</v>
      </c>
      <c r="E329" s="218" t="s">
        <v>403</v>
      </c>
      <c r="F329" s="219" t="s">
        <v>404</v>
      </c>
      <c r="G329" s="220" t="s">
        <v>228</v>
      </c>
      <c r="H329" s="221">
        <v>46.372</v>
      </c>
      <c r="I329" s="222"/>
      <c r="J329" s="223">
        <f>ROUND(I329*H329,2)</f>
        <v>0</v>
      </c>
      <c r="K329" s="219" t="s">
        <v>152</v>
      </c>
      <c r="L329" s="44"/>
      <c r="M329" s="224" t="s">
        <v>1</v>
      </c>
      <c r="N329" s="225" t="s">
        <v>39</v>
      </c>
      <c r="O329" s="91"/>
      <c r="P329" s="226">
        <f>O329*H329</f>
        <v>0</v>
      </c>
      <c r="Q329" s="226">
        <v>0.0040000000000000001</v>
      </c>
      <c r="R329" s="226">
        <f>Q329*H329</f>
        <v>0.18548800000000001</v>
      </c>
      <c r="S329" s="226">
        <v>0</v>
      </c>
      <c r="T329" s="226">
        <f>S329*H329</f>
        <v>0</v>
      </c>
      <c r="U329" s="227" t="s">
        <v>1</v>
      </c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8" t="s">
        <v>153</v>
      </c>
      <c r="AT329" s="228" t="s">
        <v>148</v>
      </c>
      <c r="AU329" s="228" t="s">
        <v>154</v>
      </c>
      <c r="AY329" s="17" t="s">
        <v>146</v>
      </c>
      <c r="BE329" s="229">
        <f>IF(N329="základní",J329,0)</f>
        <v>0</v>
      </c>
      <c r="BF329" s="229">
        <f>IF(N329="snížená",J329,0)</f>
        <v>0</v>
      </c>
      <c r="BG329" s="229">
        <f>IF(N329="zákl. přenesená",J329,0)</f>
        <v>0</v>
      </c>
      <c r="BH329" s="229">
        <f>IF(N329="sníž. přenesená",J329,0)</f>
        <v>0</v>
      </c>
      <c r="BI329" s="229">
        <f>IF(N329="nulová",J329,0)</f>
        <v>0</v>
      </c>
      <c r="BJ329" s="17" t="s">
        <v>154</v>
      </c>
      <c r="BK329" s="229">
        <f>ROUND(I329*H329,2)</f>
        <v>0</v>
      </c>
      <c r="BL329" s="17" t="s">
        <v>153</v>
      </c>
      <c r="BM329" s="228" t="s">
        <v>405</v>
      </c>
    </row>
    <row r="330" s="2" customFormat="1">
      <c r="A330" s="38"/>
      <c r="B330" s="39"/>
      <c r="C330" s="40"/>
      <c r="D330" s="230" t="s">
        <v>156</v>
      </c>
      <c r="E330" s="40"/>
      <c r="F330" s="231" t="s">
        <v>406</v>
      </c>
      <c r="G330" s="40"/>
      <c r="H330" s="40"/>
      <c r="I330" s="232"/>
      <c r="J330" s="40"/>
      <c r="K330" s="40"/>
      <c r="L330" s="44"/>
      <c r="M330" s="233"/>
      <c r="N330" s="234"/>
      <c r="O330" s="91"/>
      <c r="P330" s="91"/>
      <c r="Q330" s="91"/>
      <c r="R330" s="91"/>
      <c r="S330" s="91"/>
      <c r="T330" s="91"/>
      <c r="U330" s="92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156</v>
      </c>
      <c r="AU330" s="17" t="s">
        <v>154</v>
      </c>
    </row>
    <row r="331" s="2" customFormat="1">
      <c r="A331" s="38"/>
      <c r="B331" s="39"/>
      <c r="C331" s="40"/>
      <c r="D331" s="235" t="s">
        <v>158</v>
      </c>
      <c r="E331" s="40"/>
      <c r="F331" s="236" t="s">
        <v>407</v>
      </c>
      <c r="G331" s="40"/>
      <c r="H331" s="40"/>
      <c r="I331" s="232"/>
      <c r="J331" s="40"/>
      <c r="K331" s="40"/>
      <c r="L331" s="44"/>
      <c r="M331" s="233"/>
      <c r="N331" s="234"/>
      <c r="O331" s="91"/>
      <c r="P331" s="91"/>
      <c r="Q331" s="91"/>
      <c r="R331" s="91"/>
      <c r="S331" s="91"/>
      <c r="T331" s="91"/>
      <c r="U331" s="92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7" t="s">
        <v>158</v>
      </c>
      <c r="AU331" s="17" t="s">
        <v>154</v>
      </c>
    </row>
    <row r="332" s="13" customFormat="1">
      <c r="A332" s="13"/>
      <c r="B332" s="237"/>
      <c r="C332" s="238"/>
      <c r="D332" s="230" t="s">
        <v>160</v>
      </c>
      <c r="E332" s="239" t="s">
        <v>1</v>
      </c>
      <c r="F332" s="240" t="s">
        <v>399</v>
      </c>
      <c r="G332" s="238"/>
      <c r="H332" s="239" t="s">
        <v>1</v>
      </c>
      <c r="I332" s="241"/>
      <c r="J332" s="238"/>
      <c r="K332" s="238"/>
      <c r="L332" s="242"/>
      <c r="M332" s="243"/>
      <c r="N332" s="244"/>
      <c r="O332" s="244"/>
      <c r="P332" s="244"/>
      <c r="Q332" s="244"/>
      <c r="R332" s="244"/>
      <c r="S332" s="244"/>
      <c r="T332" s="244"/>
      <c r="U332" s="245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6" t="s">
        <v>160</v>
      </c>
      <c r="AU332" s="246" t="s">
        <v>154</v>
      </c>
      <c r="AV332" s="13" t="s">
        <v>81</v>
      </c>
      <c r="AW332" s="13" t="s">
        <v>30</v>
      </c>
      <c r="AX332" s="13" t="s">
        <v>73</v>
      </c>
      <c r="AY332" s="246" t="s">
        <v>146</v>
      </c>
    </row>
    <row r="333" s="14" customFormat="1">
      <c r="A333" s="14"/>
      <c r="B333" s="247"/>
      <c r="C333" s="248"/>
      <c r="D333" s="230" t="s">
        <v>160</v>
      </c>
      <c r="E333" s="249" t="s">
        <v>1</v>
      </c>
      <c r="F333" s="250" t="s">
        <v>400</v>
      </c>
      <c r="G333" s="248"/>
      <c r="H333" s="251">
        <v>40.174999999999997</v>
      </c>
      <c r="I333" s="252"/>
      <c r="J333" s="248"/>
      <c r="K333" s="248"/>
      <c r="L333" s="253"/>
      <c r="M333" s="254"/>
      <c r="N333" s="255"/>
      <c r="O333" s="255"/>
      <c r="P333" s="255"/>
      <c r="Q333" s="255"/>
      <c r="R333" s="255"/>
      <c r="S333" s="255"/>
      <c r="T333" s="255"/>
      <c r="U333" s="256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7" t="s">
        <v>160</v>
      </c>
      <c r="AU333" s="257" t="s">
        <v>154</v>
      </c>
      <c r="AV333" s="14" t="s">
        <v>154</v>
      </c>
      <c r="AW333" s="14" t="s">
        <v>30</v>
      </c>
      <c r="AX333" s="14" t="s">
        <v>73</v>
      </c>
      <c r="AY333" s="257" t="s">
        <v>146</v>
      </c>
    </row>
    <row r="334" s="13" customFormat="1">
      <c r="A334" s="13"/>
      <c r="B334" s="237"/>
      <c r="C334" s="238"/>
      <c r="D334" s="230" t="s">
        <v>160</v>
      </c>
      <c r="E334" s="239" t="s">
        <v>1</v>
      </c>
      <c r="F334" s="240" t="s">
        <v>253</v>
      </c>
      <c r="G334" s="238"/>
      <c r="H334" s="239" t="s">
        <v>1</v>
      </c>
      <c r="I334" s="241"/>
      <c r="J334" s="238"/>
      <c r="K334" s="238"/>
      <c r="L334" s="242"/>
      <c r="M334" s="243"/>
      <c r="N334" s="244"/>
      <c r="O334" s="244"/>
      <c r="P334" s="244"/>
      <c r="Q334" s="244"/>
      <c r="R334" s="244"/>
      <c r="S334" s="244"/>
      <c r="T334" s="244"/>
      <c r="U334" s="245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6" t="s">
        <v>160</v>
      </c>
      <c r="AU334" s="246" t="s">
        <v>154</v>
      </c>
      <c r="AV334" s="13" t="s">
        <v>81</v>
      </c>
      <c r="AW334" s="13" t="s">
        <v>30</v>
      </c>
      <c r="AX334" s="13" t="s">
        <v>73</v>
      </c>
      <c r="AY334" s="246" t="s">
        <v>146</v>
      </c>
    </row>
    <row r="335" s="14" customFormat="1">
      <c r="A335" s="14"/>
      <c r="B335" s="247"/>
      <c r="C335" s="248"/>
      <c r="D335" s="230" t="s">
        <v>160</v>
      </c>
      <c r="E335" s="249" t="s">
        <v>1</v>
      </c>
      <c r="F335" s="250" t="s">
        <v>254</v>
      </c>
      <c r="G335" s="248"/>
      <c r="H335" s="251">
        <v>8.9060000000000006</v>
      </c>
      <c r="I335" s="252"/>
      <c r="J335" s="248"/>
      <c r="K335" s="248"/>
      <c r="L335" s="253"/>
      <c r="M335" s="254"/>
      <c r="N335" s="255"/>
      <c r="O335" s="255"/>
      <c r="P335" s="255"/>
      <c r="Q335" s="255"/>
      <c r="R335" s="255"/>
      <c r="S335" s="255"/>
      <c r="T335" s="255"/>
      <c r="U335" s="256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7" t="s">
        <v>160</v>
      </c>
      <c r="AU335" s="257" t="s">
        <v>154</v>
      </c>
      <c r="AV335" s="14" t="s">
        <v>154</v>
      </c>
      <c r="AW335" s="14" t="s">
        <v>30</v>
      </c>
      <c r="AX335" s="14" t="s">
        <v>73</v>
      </c>
      <c r="AY335" s="257" t="s">
        <v>146</v>
      </c>
    </row>
    <row r="336" s="13" customFormat="1">
      <c r="A336" s="13"/>
      <c r="B336" s="237"/>
      <c r="C336" s="238"/>
      <c r="D336" s="230" t="s">
        <v>160</v>
      </c>
      <c r="E336" s="239" t="s">
        <v>1</v>
      </c>
      <c r="F336" s="240" t="s">
        <v>255</v>
      </c>
      <c r="G336" s="238"/>
      <c r="H336" s="239" t="s">
        <v>1</v>
      </c>
      <c r="I336" s="241"/>
      <c r="J336" s="238"/>
      <c r="K336" s="238"/>
      <c r="L336" s="242"/>
      <c r="M336" s="243"/>
      <c r="N336" s="244"/>
      <c r="O336" s="244"/>
      <c r="P336" s="244"/>
      <c r="Q336" s="244"/>
      <c r="R336" s="244"/>
      <c r="S336" s="244"/>
      <c r="T336" s="244"/>
      <c r="U336" s="245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6" t="s">
        <v>160</v>
      </c>
      <c r="AU336" s="246" t="s">
        <v>154</v>
      </c>
      <c r="AV336" s="13" t="s">
        <v>81</v>
      </c>
      <c r="AW336" s="13" t="s">
        <v>30</v>
      </c>
      <c r="AX336" s="13" t="s">
        <v>73</v>
      </c>
      <c r="AY336" s="246" t="s">
        <v>146</v>
      </c>
    </row>
    <row r="337" s="14" customFormat="1">
      <c r="A337" s="14"/>
      <c r="B337" s="247"/>
      <c r="C337" s="248"/>
      <c r="D337" s="230" t="s">
        <v>160</v>
      </c>
      <c r="E337" s="249" t="s">
        <v>1</v>
      </c>
      <c r="F337" s="250" t="s">
        <v>256</v>
      </c>
      <c r="G337" s="248"/>
      <c r="H337" s="251">
        <v>-2.7090000000000001</v>
      </c>
      <c r="I337" s="252"/>
      <c r="J337" s="248"/>
      <c r="K337" s="248"/>
      <c r="L337" s="253"/>
      <c r="M337" s="254"/>
      <c r="N337" s="255"/>
      <c r="O337" s="255"/>
      <c r="P337" s="255"/>
      <c r="Q337" s="255"/>
      <c r="R337" s="255"/>
      <c r="S337" s="255"/>
      <c r="T337" s="255"/>
      <c r="U337" s="256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7" t="s">
        <v>160</v>
      </c>
      <c r="AU337" s="257" t="s">
        <v>154</v>
      </c>
      <c r="AV337" s="14" t="s">
        <v>154</v>
      </c>
      <c r="AW337" s="14" t="s">
        <v>30</v>
      </c>
      <c r="AX337" s="14" t="s">
        <v>73</v>
      </c>
      <c r="AY337" s="257" t="s">
        <v>146</v>
      </c>
    </row>
    <row r="338" s="15" customFormat="1">
      <c r="A338" s="15"/>
      <c r="B338" s="258"/>
      <c r="C338" s="259"/>
      <c r="D338" s="230" t="s">
        <v>160</v>
      </c>
      <c r="E338" s="260" t="s">
        <v>1</v>
      </c>
      <c r="F338" s="261" t="s">
        <v>163</v>
      </c>
      <c r="G338" s="259"/>
      <c r="H338" s="262">
        <v>46.371999999999993</v>
      </c>
      <c r="I338" s="263"/>
      <c r="J338" s="259"/>
      <c r="K338" s="259"/>
      <c r="L338" s="264"/>
      <c r="M338" s="265"/>
      <c r="N338" s="266"/>
      <c r="O338" s="266"/>
      <c r="P338" s="266"/>
      <c r="Q338" s="266"/>
      <c r="R338" s="266"/>
      <c r="S338" s="266"/>
      <c r="T338" s="266"/>
      <c r="U338" s="267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68" t="s">
        <v>160</v>
      </c>
      <c r="AU338" s="268" t="s">
        <v>154</v>
      </c>
      <c r="AV338" s="15" t="s">
        <v>153</v>
      </c>
      <c r="AW338" s="15" t="s">
        <v>30</v>
      </c>
      <c r="AX338" s="15" t="s">
        <v>81</v>
      </c>
      <c r="AY338" s="268" t="s">
        <v>146</v>
      </c>
    </row>
    <row r="339" s="2" customFormat="1" ht="24.15" customHeight="1">
      <c r="A339" s="38"/>
      <c r="B339" s="39"/>
      <c r="C339" s="217" t="s">
        <v>408</v>
      </c>
      <c r="D339" s="217" t="s">
        <v>148</v>
      </c>
      <c r="E339" s="218" t="s">
        <v>409</v>
      </c>
      <c r="F339" s="219" t="s">
        <v>410</v>
      </c>
      <c r="G339" s="220" t="s">
        <v>228</v>
      </c>
      <c r="H339" s="221">
        <v>46.372</v>
      </c>
      <c r="I339" s="222"/>
      <c r="J339" s="223">
        <f>ROUND(I339*H339,2)</f>
        <v>0</v>
      </c>
      <c r="K339" s="219" t="s">
        <v>152</v>
      </c>
      <c r="L339" s="44"/>
      <c r="M339" s="224" t="s">
        <v>1</v>
      </c>
      <c r="N339" s="225" t="s">
        <v>39</v>
      </c>
      <c r="O339" s="91"/>
      <c r="P339" s="226">
        <f>O339*H339</f>
        <v>0</v>
      </c>
      <c r="Q339" s="226">
        <v>0.015400000000000001</v>
      </c>
      <c r="R339" s="226">
        <f>Q339*H339</f>
        <v>0.71412880000000001</v>
      </c>
      <c r="S339" s="226">
        <v>0</v>
      </c>
      <c r="T339" s="226">
        <f>S339*H339</f>
        <v>0</v>
      </c>
      <c r="U339" s="227" t="s">
        <v>1</v>
      </c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28" t="s">
        <v>153</v>
      </c>
      <c r="AT339" s="228" t="s">
        <v>148</v>
      </c>
      <c r="AU339" s="228" t="s">
        <v>154</v>
      </c>
      <c r="AY339" s="17" t="s">
        <v>146</v>
      </c>
      <c r="BE339" s="229">
        <f>IF(N339="základní",J339,0)</f>
        <v>0</v>
      </c>
      <c r="BF339" s="229">
        <f>IF(N339="snížená",J339,0)</f>
        <v>0</v>
      </c>
      <c r="BG339" s="229">
        <f>IF(N339="zákl. přenesená",J339,0)</f>
        <v>0</v>
      </c>
      <c r="BH339" s="229">
        <f>IF(N339="sníž. přenesená",J339,0)</f>
        <v>0</v>
      </c>
      <c r="BI339" s="229">
        <f>IF(N339="nulová",J339,0)</f>
        <v>0</v>
      </c>
      <c r="BJ339" s="17" t="s">
        <v>154</v>
      </c>
      <c r="BK339" s="229">
        <f>ROUND(I339*H339,2)</f>
        <v>0</v>
      </c>
      <c r="BL339" s="17" t="s">
        <v>153</v>
      </c>
      <c r="BM339" s="228" t="s">
        <v>411</v>
      </c>
    </row>
    <row r="340" s="2" customFormat="1">
      <c r="A340" s="38"/>
      <c r="B340" s="39"/>
      <c r="C340" s="40"/>
      <c r="D340" s="230" t="s">
        <v>156</v>
      </c>
      <c r="E340" s="40"/>
      <c r="F340" s="231" t="s">
        <v>412</v>
      </c>
      <c r="G340" s="40"/>
      <c r="H340" s="40"/>
      <c r="I340" s="232"/>
      <c r="J340" s="40"/>
      <c r="K340" s="40"/>
      <c r="L340" s="44"/>
      <c r="M340" s="233"/>
      <c r="N340" s="234"/>
      <c r="O340" s="91"/>
      <c r="P340" s="91"/>
      <c r="Q340" s="91"/>
      <c r="R340" s="91"/>
      <c r="S340" s="91"/>
      <c r="T340" s="91"/>
      <c r="U340" s="92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7" t="s">
        <v>156</v>
      </c>
      <c r="AU340" s="17" t="s">
        <v>154</v>
      </c>
    </row>
    <row r="341" s="2" customFormat="1">
      <c r="A341" s="38"/>
      <c r="B341" s="39"/>
      <c r="C341" s="40"/>
      <c r="D341" s="235" t="s">
        <v>158</v>
      </c>
      <c r="E341" s="40"/>
      <c r="F341" s="236" t="s">
        <v>413</v>
      </c>
      <c r="G341" s="40"/>
      <c r="H341" s="40"/>
      <c r="I341" s="232"/>
      <c r="J341" s="40"/>
      <c r="K341" s="40"/>
      <c r="L341" s="44"/>
      <c r="M341" s="233"/>
      <c r="N341" s="234"/>
      <c r="O341" s="91"/>
      <c r="P341" s="91"/>
      <c r="Q341" s="91"/>
      <c r="R341" s="91"/>
      <c r="S341" s="91"/>
      <c r="T341" s="91"/>
      <c r="U341" s="92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158</v>
      </c>
      <c r="AU341" s="17" t="s">
        <v>154</v>
      </c>
    </row>
    <row r="342" s="13" customFormat="1">
      <c r="A342" s="13"/>
      <c r="B342" s="237"/>
      <c r="C342" s="238"/>
      <c r="D342" s="230" t="s">
        <v>160</v>
      </c>
      <c r="E342" s="239" t="s">
        <v>1</v>
      </c>
      <c r="F342" s="240" t="s">
        <v>399</v>
      </c>
      <c r="G342" s="238"/>
      <c r="H342" s="239" t="s">
        <v>1</v>
      </c>
      <c r="I342" s="241"/>
      <c r="J342" s="238"/>
      <c r="K342" s="238"/>
      <c r="L342" s="242"/>
      <c r="M342" s="243"/>
      <c r="N342" s="244"/>
      <c r="O342" s="244"/>
      <c r="P342" s="244"/>
      <c r="Q342" s="244"/>
      <c r="R342" s="244"/>
      <c r="S342" s="244"/>
      <c r="T342" s="244"/>
      <c r="U342" s="245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6" t="s">
        <v>160</v>
      </c>
      <c r="AU342" s="246" t="s">
        <v>154</v>
      </c>
      <c r="AV342" s="13" t="s">
        <v>81</v>
      </c>
      <c r="AW342" s="13" t="s">
        <v>30</v>
      </c>
      <c r="AX342" s="13" t="s">
        <v>73</v>
      </c>
      <c r="AY342" s="246" t="s">
        <v>146</v>
      </c>
    </row>
    <row r="343" s="14" customFormat="1">
      <c r="A343" s="14"/>
      <c r="B343" s="247"/>
      <c r="C343" s="248"/>
      <c r="D343" s="230" t="s">
        <v>160</v>
      </c>
      <c r="E343" s="249" t="s">
        <v>1</v>
      </c>
      <c r="F343" s="250" t="s">
        <v>400</v>
      </c>
      <c r="G343" s="248"/>
      <c r="H343" s="251">
        <v>40.174999999999997</v>
      </c>
      <c r="I343" s="252"/>
      <c r="J343" s="248"/>
      <c r="K343" s="248"/>
      <c r="L343" s="253"/>
      <c r="M343" s="254"/>
      <c r="N343" s="255"/>
      <c r="O343" s="255"/>
      <c r="P343" s="255"/>
      <c r="Q343" s="255"/>
      <c r="R343" s="255"/>
      <c r="S343" s="255"/>
      <c r="T343" s="255"/>
      <c r="U343" s="256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7" t="s">
        <v>160</v>
      </c>
      <c r="AU343" s="257" t="s">
        <v>154</v>
      </c>
      <c r="AV343" s="14" t="s">
        <v>154</v>
      </c>
      <c r="AW343" s="14" t="s">
        <v>30</v>
      </c>
      <c r="AX343" s="14" t="s">
        <v>73</v>
      </c>
      <c r="AY343" s="257" t="s">
        <v>146</v>
      </c>
    </row>
    <row r="344" s="13" customFormat="1">
      <c r="A344" s="13"/>
      <c r="B344" s="237"/>
      <c r="C344" s="238"/>
      <c r="D344" s="230" t="s">
        <v>160</v>
      </c>
      <c r="E344" s="239" t="s">
        <v>1</v>
      </c>
      <c r="F344" s="240" t="s">
        <v>253</v>
      </c>
      <c r="G344" s="238"/>
      <c r="H344" s="239" t="s">
        <v>1</v>
      </c>
      <c r="I344" s="241"/>
      <c r="J344" s="238"/>
      <c r="K344" s="238"/>
      <c r="L344" s="242"/>
      <c r="M344" s="243"/>
      <c r="N344" s="244"/>
      <c r="O344" s="244"/>
      <c r="P344" s="244"/>
      <c r="Q344" s="244"/>
      <c r="R344" s="244"/>
      <c r="S344" s="244"/>
      <c r="T344" s="244"/>
      <c r="U344" s="245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6" t="s">
        <v>160</v>
      </c>
      <c r="AU344" s="246" t="s">
        <v>154</v>
      </c>
      <c r="AV344" s="13" t="s">
        <v>81</v>
      </c>
      <c r="AW344" s="13" t="s">
        <v>30</v>
      </c>
      <c r="AX344" s="13" t="s">
        <v>73</v>
      </c>
      <c r="AY344" s="246" t="s">
        <v>146</v>
      </c>
    </row>
    <row r="345" s="14" customFormat="1">
      <c r="A345" s="14"/>
      <c r="B345" s="247"/>
      <c r="C345" s="248"/>
      <c r="D345" s="230" t="s">
        <v>160</v>
      </c>
      <c r="E345" s="249" t="s">
        <v>1</v>
      </c>
      <c r="F345" s="250" t="s">
        <v>254</v>
      </c>
      <c r="G345" s="248"/>
      <c r="H345" s="251">
        <v>8.9060000000000006</v>
      </c>
      <c r="I345" s="252"/>
      <c r="J345" s="248"/>
      <c r="K345" s="248"/>
      <c r="L345" s="253"/>
      <c r="M345" s="254"/>
      <c r="N345" s="255"/>
      <c r="O345" s="255"/>
      <c r="P345" s="255"/>
      <c r="Q345" s="255"/>
      <c r="R345" s="255"/>
      <c r="S345" s="255"/>
      <c r="T345" s="255"/>
      <c r="U345" s="256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7" t="s">
        <v>160</v>
      </c>
      <c r="AU345" s="257" t="s">
        <v>154</v>
      </c>
      <c r="AV345" s="14" t="s">
        <v>154</v>
      </c>
      <c r="AW345" s="14" t="s">
        <v>30</v>
      </c>
      <c r="AX345" s="14" t="s">
        <v>73</v>
      </c>
      <c r="AY345" s="257" t="s">
        <v>146</v>
      </c>
    </row>
    <row r="346" s="13" customFormat="1">
      <c r="A346" s="13"/>
      <c r="B346" s="237"/>
      <c r="C346" s="238"/>
      <c r="D346" s="230" t="s">
        <v>160</v>
      </c>
      <c r="E346" s="239" t="s">
        <v>1</v>
      </c>
      <c r="F346" s="240" t="s">
        <v>255</v>
      </c>
      <c r="G346" s="238"/>
      <c r="H346" s="239" t="s">
        <v>1</v>
      </c>
      <c r="I346" s="241"/>
      <c r="J346" s="238"/>
      <c r="K346" s="238"/>
      <c r="L346" s="242"/>
      <c r="M346" s="243"/>
      <c r="N346" s="244"/>
      <c r="O346" s="244"/>
      <c r="P346" s="244"/>
      <c r="Q346" s="244"/>
      <c r="R346" s="244"/>
      <c r="S346" s="244"/>
      <c r="T346" s="244"/>
      <c r="U346" s="245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6" t="s">
        <v>160</v>
      </c>
      <c r="AU346" s="246" t="s">
        <v>154</v>
      </c>
      <c r="AV346" s="13" t="s">
        <v>81</v>
      </c>
      <c r="AW346" s="13" t="s">
        <v>30</v>
      </c>
      <c r="AX346" s="13" t="s">
        <v>73</v>
      </c>
      <c r="AY346" s="246" t="s">
        <v>146</v>
      </c>
    </row>
    <row r="347" s="14" customFormat="1">
      <c r="A347" s="14"/>
      <c r="B347" s="247"/>
      <c r="C347" s="248"/>
      <c r="D347" s="230" t="s">
        <v>160</v>
      </c>
      <c r="E347" s="249" t="s">
        <v>1</v>
      </c>
      <c r="F347" s="250" t="s">
        <v>256</v>
      </c>
      <c r="G347" s="248"/>
      <c r="H347" s="251">
        <v>-2.7090000000000001</v>
      </c>
      <c r="I347" s="252"/>
      <c r="J347" s="248"/>
      <c r="K347" s="248"/>
      <c r="L347" s="253"/>
      <c r="M347" s="254"/>
      <c r="N347" s="255"/>
      <c r="O347" s="255"/>
      <c r="P347" s="255"/>
      <c r="Q347" s="255"/>
      <c r="R347" s="255"/>
      <c r="S347" s="255"/>
      <c r="T347" s="255"/>
      <c r="U347" s="256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7" t="s">
        <v>160</v>
      </c>
      <c r="AU347" s="257" t="s">
        <v>154</v>
      </c>
      <c r="AV347" s="14" t="s">
        <v>154</v>
      </c>
      <c r="AW347" s="14" t="s">
        <v>30</v>
      </c>
      <c r="AX347" s="14" t="s">
        <v>73</v>
      </c>
      <c r="AY347" s="257" t="s">
        <v>146</v>
      </c>
    </row>
    <row r="348" s="15" customFormat="1">
      <c r="A348" s="15"/>
      <c r="B348" s="258"/>
      <c r="C348" s="259"/>
      <c r="D348" s="230" t="s">
        <v>160</v>
      </c>
      <c r="E348" s="260" t="s">
        <v>1</v>
      </c>
      <c r="F348" s="261" t="s">
        <v>163</v>
      </c>
      <c r="G348" s="259"/>
      <c r="H348" s="262">
        <v>46.371999999999993</v>
      </c>
      <c r="I348" s="263"/>
      <c r="J348" s="259"/>
      <c r="K348" s="259"/>
      <c r="L348" s="264"/>
      <c r="M348" s="265"/>
      <c r="N348" s="266"/>
      <c r="O348" s="266"/>
      <c r="P348" s="266"/>
      <c r="Q348" s="266"/>
      <c r="R348" s="266"/>
      <c r="S348" s="266"/>
      <c r="T348" s="266"/>
      <c r="U348" s="267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68" t="s">
        <v>160</v>
      </c>
      <c r="AU348" s="268" t="s">
        <v>154</v>
      </c>
      <c r="AV348" s="15" t="s">
        <v>153</v>
      </c>
      <c r="AW348" s="15" t="s">
        <v>30</v>
      </c>
      <c r="AX348" s="15" t="s">
        <v>81</v>
      </c>
      <c r="AY348" s="268" t="s">
        <v>146</v>
      </c>
    </row>
    <row r="349" s="2" customFormat="1" ht="24.15" customHeight="1">
      <c r="A349" s="38"/>
      <c r="B349" s="39"/>
      <c r="C349" s="217" t="s">
        <v>414</v>
      </c>
      <c r="D349" s="217" t="s">
        <v>148</v>
      </c>
      <c r="E349" s="218" t="s">
        <v>415</v>
      </c>
      <c r="F349" s="219" t="s">
        <v>416</v>
      </c>
      <c r="G349" s="220" t="s">
        <v>228</v>
      </c>
      <c r="H349" s="221">
        <v>46.375</v>
      </c>
      <c r="I349" s="222"/>
      <c r="J349" s="223">
        <f>ROUND(I349*H349,2)</f>
        <v>0</v>
      </c>
      <c r="K349" s="219" t="s">
        <v>152</v>
      </c>
      <c r="L349" s="44"/>
      <c r="M349" s="224" t="s">
        <v>1</v>
      </c>
      <c r="N349" s="225" t="s">
        <v>39</v>
      </c>
      <c r="O349" s="91"/>
      <c r="P349" s="226">
        <f>O349*H349</f>
        <v>0</v>
      </c>
      <c r="Q349" s="226">
        <v>0.0079000000000000008</v>
      </c>
      <c r="R349" s="226">
        <f>Q349*H349</f>
        <v>0.36636250000000004</v>
      </c>
      <c r="S349" s="226">
        <v>0</v>
      </c>
      <c r="T349" s="226">
        <f>S349*H349</f>
        <v>0</v>
      </c>
      <c r="U349" s="227" t="s">
        <v>1</v>
      </c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28" t="s">
        <v>153</v>
      </c>
      <c r="AT349" s="228" t="s">
        <v>148</v>
      </c>
      <c r="AU349" s="228" t="s">
        <v>154</v>
      </c>
      <c r="AY349" s="17" t="s">
        <v>146</v>
      </c>
      <c r="BE349" s="229">
        <f>IF(N349="základní",J349,0)</f>
        <v>0</v>
      </c>
      <c r="BF349" s="229">
        <f>IF(N349="snížená",J349,0)</f>
        <v>0</v>
      </c>
      <c r="BG349" s="229">
        <f>IF(N349="zákl. přenesená",J349,0)</f>
        <v>0</v>
      </c>
      <c r="BH349" s="229">
        <f>IF(N349="sníž. přenesená",J349,0)</f>
        <v>0</v>
      </c>
      <c r="BI349" s="229">
        <f>IF(N349="nulová",J349,0)</f>
        <v>0</v>
      </c>
      <c r="BJ349" s="17" t="s">
        <v>154</v>
      </c>
      <c r="BK349" s="229">
        <f>ROUND(I349*H349,2)</f>
        <v>0</v>
      </c>
      <c r="BL349" s="17" t="s">
        <v>153</v>
      </c>
      <c r="BM349" s="228" t="s">
        <v>417</v>
      </c>
    </row>
    <row r="350" s="2" customFormat="1">
      <c r="A350" s="38"/>
      <c r="B350" s="39"/>
      <c r="C350" s="40"/>
      <c r="D350" s="230" t="s">
        <v>156</v>
      </c>
      <c r="E350" s="40"/>
      <c r="F350" s="231" t="s">
        <v>418</v>
      </c>
      <c r="G350" s="40"/>
      <c r="H350" s="40"/>
      <c r="I350" s="232"/>
      <c r="J350" s="40"/>
      <c r="K350" s="40"/>
      <c r="L350" s="44"/>
      <c r="M350" s="233"/>
      <c r="N350" s="234"/>
      <c r="O350" s="91"/>
      <c r="P350" s="91"/>
      <c r="Q350" s="91"/>
      <c r="R350" s="91"/>
      <c r="S350" s="91"/>
      <c r="T350" s="91"/>
      <c r="U350" s="92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156</v>
      </c>
      <c r="AU350" s="17" t="s">
        <v>154</v>
      </c>
    </row>
    <row r="351" s="2" customFormat="1">
      <c r="A351" s="38"/>
      <c r="B351" s="39"/>
      <c r="C351" s="40"/>
      <c r="D351" s="235" t="s">
        <v>158</v>
      </c>
      <c r="E351" s="40"/>
      <c r="F351" s="236" t="s">
        <v>419</v>
      </c>
      <c r="G351" s="40"/>
      <c r="H351" s="40"/>
      <c r="I351" s="232"/>
      <c r="J351" s="40"/>
      <c r="K351" s="40"/>
      <c r="L351" s="44"/>
      <c r="M351" s="233"/>
      <c r="N351" s="234"/>
      <c r="O351" s="91"/>
      <c r="P351" s="91"/>
      <c r="Q351" s="91"/>
      <c r="R351" s="91"/>
      <c r="S351" s="91"/>
      <c r="T351" s="91"/>
      <c r="U351" s="92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T351" s="17" t="s">
        <v>158</v>
      </c>
      <c r="AU351" s="17" t="s">
        <v>154</v>
      </c>
    </row>
    <row r="352" s="2" customFormat="1" ht="24.15" customHeight="1">
      <c r="A352" s="38"/>
      <c r="B352" s="39"/>
      <c r="C352" s="217" t="s">
        <v>420</v>
      </c>
      <c r="D352" s="217" t="s">
        <v>148</v>
      </c>
      <c r="E352" s="218" t="s">
        <v>421</v>
      </c>
      <c r="F352" s="219" t="s">
        <v>422</v>
      </c>
      <c r="G352" s="220" t="s">
        <v>228</v>
      </c>
      <c r="H352" s="221">
        <v>20</v>
      </c>
      <c r="I352" s="222"/>
      <c r="J352" s="223">
        <f>ROUND(I352*H352,2)</f>
        <v>0</v>
      </c>
      <c r="K352" s="219" t="s">
        <v>152</v>
      </c>
      <c r="L352" s="44"/>
      <c r="M352" s="224" t="s">
        <v>1</v>
      </c>
      <c r="N352" s="225" t="s">
        <v>39</v>
      </c>
      <c r="O352" s="91"/>
      <c r="P352" s="226">
        <f>O352*H352</f>
        <v>0</v>
      </c>
      <c r="Q352" s="226">
        <v>0.0073499999999999998</v>
      </c>
      <c r="R352" s="226">
        <f>Q352*H352</f>
        <v>0.14699999999999999</v>
      </c>
      <c r="S352" s="226">
        <v>0</v>
      </c>
      <c r="T352" s="226">
        <f>S352*H352</f>
        <v>0</v>
      </c>
      <c r="U352" s="227" t="s">
        <v>1</v>
      </c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28" t="s">
        <v>153</v>
      </c>
      <c r="AT352" s="228" t="s">
        <v>148</v>
      </c>
      <c r="AU352" s="228" t="s">
        <v>154</v>
      </c>
      <c r="AY352" s="17" t="s">
        <v>146</v>
      </c>
      <c r="BE352" s="229">
        <f>IF(N352="základní",J352,0)</f>
        <v>0</v>
      </c>
      <c r="BF352" s="229">
        <f>IF(N352="snížená",J352,0)</f>
        <v>0</v>
      </c>
      <c r="BG352" s="229">
        <f>IF(N352="zákl. přenesená",J352,0)</f>
        <v>0</v>
      </c>
      <c r="BH352" s="229">
        <f>IF(N352="sníž. přenesená",J352,0)</f>
        <v>0</v>
      </c>
      <c r="BI352" s="229">
        <f>IF(N352="nulová",J352,0)</f>
        <v>0</v>
      </c>
      <c r="BJ352" s="17" t="s">
        <v>154</v>
      </c>
      <c r="BK352" s="229">
        <f>ROUND(I352*H352,2)</f>
        <v>0</v>
      </c>
      <c r="BL352" s="17" t="s">
        <v>153</v>
      </c>
      <c r="BM352" s="228" t="s">
        <v>423</v>
      </c>
    </row>
    <row r="353" s="2" customFormat="1">
      <c r="A353" s="38"/>
      <c r="B353" s="39"/>
      <c r="C353" s="40"/>
      <c r="D353" s="230" t="s">
        <v>156</v>
      </c>
      <c r="E353" s="40"/>
      <c r="F353" s="231" t="s">
        <v>424</v>
      </c>
      <c r="G353" s="40"/>
      <c r="H353" s="40"/>
      <c r="I353" s="232"/>
      <c r="J353" s="40"/>
      <c r="K353" s="40"/>
      <c r="L353" s="44"/>
      <c r="M353" s="233"/>
      <c r="N353" s="234"/>
      <c r="O353" s="91"/>
      <c r="P353" s="91"/>
      <c r="Q353" s="91"/>
      <c r="R353" s="91"/>
      <c r="S353" s="91"/>
      <c r="T353" s="91"/>
      <c r="U353" s="92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156</v>
      </c>
      <c r="AU353" s="17" t="s">
        <v>154</v>
      </c>
    </row>
    <row r="354" s="2" customFormat="1">
      <c r="A354" s="38"/>
      <c r="B354" s="39"/>
      <c r="C354" s="40"/>
      <c r="D354" s="235" t="s">
        <v>158</v>
      </c>
      <c r="E354" s="40"/>
      <c r="F354" s="236" t="s">
        <v>425</v>
      </c>
      <c r="G354" s="40"/>
      <c r="H354" s="40"/>
      <c r="I354" s="232"/>
      <c r="J354" s="40"/>
      <c r="K354" s="40"/>
      <c r="L354" s="44"/>
      <c r="M354" s="233"/>
      <c r="N354" s="234"/>
      <c r="O354" s="91"/>
      <c r="P354" s="91"/>
      <c r="Q354" s="91"/>
      <c r="R354" s="91"/>
      <c r="S354" s="91"/>
      <c r="T354" s="91"/>
      <c r="U354" s="92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158</v>
      </c>
      <c r="AU354" s="17" t="s">
        <v>154</v>
      </c>
    </row>
    <row r="355" s="13" customFormat="1">
      <c r="A355" s="13"/>
      <c r="B355" s="237"/>
      <c r="C355" s="238"/>
      <c r="D355" s="230" t="s">
        <v>160</v>
      </c>
      <c r="E355" s="239" t="s">
        <v>1</v>
      </c>
      <c r="F355" s="240" t="s">
        <v>426</v>
      </c>
      <c r="G355" s="238"/>
      <c r="H355" s="239" t="s">
        <v>1</v>
      </c>
      <c r="I355" s="241"/>
      <c r="J355" s="238"/>
      <c r="K355" s="238"/>
      <c r="L355" s="242"/>
      <c r="M355" s="243"/>
      <c r="N355" s="244"/>
      <c r="O355" s="244"/>
      <c r="P355" s="244"/>
      <c r="Q355" s="244"/>
      <c r="R355" s="244"/>
      <c r="S355" s="244"/>
      <c r="T355" s="244"/>
      <c r="U355" s="245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6" t="s">
        <v>160</v>
      </c>
      <c r="AU355" s="246" t="s">
        <v>154</v>
      </c>
      <c r="AV355" s="13" t="s">
        <v>81</v>
      </c>
      <c r="AW355" s="13" t="s">
        <v>30</v>
      </c>
      <c r="AX355" s="13" t="s">
        <v>73</v>
      </c>
      <c r="AY355" s="246" t="s">
        <v>146</v>
      </c>
    </row>
    <row r="356" s="14" customFormat="1">
      <c r="A356" s="14"/>
      <c r="B356" s="247"/>
      <c r="C356" s="248"/>
      <c r="D356" s="230" t="s">
        <v>160</v>
      </c>
      <c r="E356" s="249" t="s">
        <v>1</v>
      </c>
      <c r="F356" s="250" t="s">
        <v>427</v>
      </c>
      <c r="G356" s="248"/>
      <c r="H356" s="251">
        <v>20</v>
      </c>
      <c r="I356" s="252"/>
      <c r="J356" s="248"/>
      <c r="K356" s="248"/>
      <c r="L356" s="253"/>
      <c r="M356" s="254"/>
      <c r="N356" s="255"/>
      <c r="O356" s="255"/>
      <c r="P356" s="255"/>
      <c r="Q356" s="255"/>
      <c r="R356" s="255"/>
      <c r="S356" s="255"/>
      <c r="T356" s="255"/>
      <c r="U356" s="256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7" t="s">
        <v>160</v>
      </c>
      <c r="AU356" s="257" t="s">
        <v>154</v>
      </c>
      <c r="AV356" s="14" t="s">
        <v>154</v>
      </c>
      <c r="AW356" s="14" t="s">
        <v>30</v>
      </c>
      <c r="AX356" s="14" t="s">
        <v>73</v>
      </c>
      <c r="AY356" s="257" t="s">
        <v>146</v>
      </c>
    </row>
    <row r="357" s="15" customFormat="1">
      <c r="A357" s="15"/>
      <c r="B357" s="258"/>
      <c r="C357" s="259"/>
      <c r="D357" s="230" t="s">
        <v>160</v>
      </c>
      <c r="E357" s="260" t="s">
        <v>1</v>
      </c>
      <c r="F357" s="261" t="s">
        <v>163</v>
      </c>
      <c r="G357" s="259"/>
      <c r="H357" s="262">
        <v>20</v>
      </c>
      <c r="I357" s="263"/>
      <c r="J357" s="259"/>
      <c r="K357" s="259"/>
      <c r="L357" s="264"/>
      <c r="M357" s="265"/>
      <c r="N357" s="266"/>
      <c r="O357" s="266"/>
      <c r="P357" s="266"/>
      <c r="Q357" s="266"/>
      <c r="R357" s="266"/>
      <c r="S357" s="266"/>
      <c r="T357" s="266"/>
      <c r="U357" s="267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68" t="s">
        <v>160</v>
      </c>
      <c r="AU357" s="268" t="s">
        <v>154</v>
      </c>
      <c r="AV357" s="15" t="s">
        <v>153</v>
      </c>
      <c r="AW357" s="15" t="s">
        <v>30</v>
      </c>
      <c r="AX357" s="15" t="s">
        <v>81</v>
      </c>
      <c r="AY357" s="268" t="s">
        <v>146</v>
      </c>
    </row>
    <row r="358" s="2" customFormat="1" ht="21.75" customHeight="1">
      <c r="A358" s="38"/>
      <c r="B358" s="39"/>
      <c r="C358" s="217" t="s">
        <v>428</v>
      </c>
      <c r="D358" s="217" t="s">
        <v>148</v>
      </c>
      <c r="E358" s="218" t="s">
        <v>429</v>
      </c>
      <c r="F358" s="219" t="s">
        <v>430</v>
      </c>
      <c r="G358" s="220" t="s">
        <v>228</v>
      </c>
      <c r="H358" s="221">
        <v>20</v>
      </c>
      <c r="I358" s="222"/>
      <c r="J358" s="223">
        <f>ROUND(I358*H358,2)</f>
        <v>0</v>
      </c>
      <c r="K358" s="219" t="s">
        <v>152</v>
      </c>
      <c r="L358" s="44"/>
      <c r="M358" s="224" t="s">
        <v>1</v>
      </c>
      <c r="N358" s="225" t="s">
        <v>39</v>
      </c>
      <c r="O358" s="91"/>
      <c r="P358" s="226">
        <f>O358*H358</f>
        <v>0</v>
      </c>
      <c r="Q358" s="226">
        <v>0.0043800000000000002</v>
      </c>
      <c r="R358" s="226">
        <f>Q358*H358</f>
        <v>0.087600000000000011</v>
      </c>
      <c r="S358" s="226">
        <v>0</v>
      </c>
      <c r="T358" s="226">
        <f>S358*H358</f>
        <v>0</v>
      </c>
      <c r="U358" s="227" t="s">
        <v>1</v>
      </c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28" t="s">
        <v>153</v>
      </c>
      <c r="AT358" s="228" t="s">
        <v>148</v>
      </c>
      <c r="AU358" s="228" t="s">
        <v>154</v>
      </c>
      <c r="AY358" s="17" t="s">
        <v>146</v>
      </c>
      <c r="BE358" s="229">
        <f>IF(N358="základní",J358,0)</f>
        <v>0</v>
      </c>
      <c r="BF358" s="229">
        <f>IF(N358="snížená",J358,0)</f>
        <v>0</v>
      </c>
      <c r="BG358" s="229">
        <f>IF(N358="zákl. přenesená",J358,0)</f>
        <v>0</v>
      </c>
      <c r="BH358" s="229">
        <f>IF(N358="sníž. přenesená",J358,0)</f>
        <v>0</v>
      </c>
      <c r="BI358" s="229">
        <f>IF(N358="nulová",J358,0)</f>
        <v>0</v>
      </c>
      <c r="BJ358" s="17" t="s">
        <v>154</v>
      </c>
      <c r="BK358" s="229">
        <f>ROUND(I358*H358,2)</f>
        <v>0</v>
      </c>
      <c r="BL358" s="17" t="s">
        <v>153</v>
      </c>
      <c r="BM358" s="228" t="s">
        <v>431</v>
      </c>
    </row>
    <row r="359" s="2" customFormat="1">
      <c r="A359" s="38"/>
      <c r="B359" s="39"/>
      <c r="C359" s="40"/>
      <c r="D359" s="230" t="s">
        <v>156</v>
      </c>
      <c r="E359" s="40"/>
      <c r="F359" s="231" t="s">
        <v>432</v>
      </c>
      <c r="G359" s="40"/>
      <c r="H359" s="40"/>
      <c r="I359" s="232"/>
      <c r="J359" s="40"/>
      <c r="K359" s="40"/>
      <c r="L359" s="44"/>
      <c r="M359" s="233"/>
      <c r="N359" s="234"/>
      <c r="O359" s="91"/>
      <c r="P359" s="91"/>
      <c r="Q359" s="91"/>
      <c r="R359" s="91"/>
      <c r="S359" s="91"/>
      <c r="T359" s="91"/>
      <c r="U359" s="92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156</v>
      </c>
      <c r="AU359" s="17" t="s">
        <v>154</v>
      </c>
    </row>
    <row r="360" s="2" customFormat="1">
      <c r="A360" s="38"/>
      <c r="B360" s="39"/>
      <c r="C360" s="40"/>
      <c r="D360" s="235" t="s">
        <v>158</v>
      </c>
      <c r="E360" s="40"/>
      <c r="F360" s="236" t="s">
        <v>433</v>
      </c>
      <c r="G360" s="40"/>
      <c r="H360" s="40"/>
      <c r="I360" s="232"/>
      <c r="J360" s="40"/>
      <c r="K360" s="40"/>
      <c r="L360" s="44"/>
      <c r="M360" s="233"/>
      <c r="N360" s="234"/>
      <c r="O360" s="91"/>
      <c r="P360" s="91"/>
      <c r="Q360" s="91"/>
      <c r="R360" s="91"/>
      <c r="S360" s="91"/>
      <c r="T360" s="91"/>
      <c r="U360" s="92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158</v>
      </c>
      <c r="AU360" s="17" t="s">
        <v>154</v>
      </c>
    </row>
    <row r="361" s="13" customFormat="1">
      <c r="A361" s="13"/>
      <c r="B361" s="237"/>
      <c r="C361" s="238"/>
      <c r="D361" s="230" t="s">
        <v>160</v>
      </c>
      <c r="E361" s="239" t="s">
        <v>1</v>
      </c>
      <c r="F361" s="240" t="s">
        <v>426</v>
      </c>
      <c r="G361" s="238"/>
      <c r="H361" s="239" t="s">
        <v>1</v>
      </c>
      <c r="I361" s="241"/>
      <c r="J361" s="238"/>
      <c r="K361" s="238"/>
      <c r="L361" s="242"/>
      <c r="M361" s="243"/>
      <c r="N361" s="244"/>
      <c r="O361" s="244"/>
      <c r="P361" s="244"/>
      <c r="Q361" s="244"/>
      <c r="R361" s="244"/>
      <c r="S361" s="244"/>
      <c r="T361" s="244"/>
      <c r="U361" s="245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6" t="s">
        <v>160</v>
      </c>
      <c r="AU361" s="246" t="s">
        <v>154</v>
      </c>
      <c r="AV361" s="13" t="s">
        <v>81</v>
      </c>
      <c r="AW361" s="13" t="s">
        <v>30</v>
      </c>
      <c r="AX361" s="13" t="s">
        <v>73</v>
      </c>
      <c r="AY361" s="246" t="s">
        <v>146</v>
      </c>
    </row>
    <row r="362" s="14" customFormat="1">
      <c r="A362" s="14"/>
      <c r="B362" s="247"/>
      <c r="C362" s="248"/>
      <c r="D362" s="230" t="s">
        <v>160</v>
      </c>
      <c r="E362" s="249" t="s">
        <v>1</v>
      </c>
      <c r="F362" s="250" t="s">
        <v>427</v>
      </c>
      <c r="G362" s="248"/>
      <c r="H362" s="251">
        <v>20</v>
      </c>
      <c r="I362" s="252"/>
      <c r="J362" s="248"/>
      <c r="K362" s="248"/>
      <c r="L362" s="253"/>
      <c r="M362" s="254"/>
      <c r="N362" s="255"/>
      <c r="O362" s="255"/>
      <c r="P362" s="255"/>
      <c r="Q362" s="255"/>
      <c r="R362" s="255"/>
      <c r="S362" s="255"/>
      <c r="T362" s="255"/>
      <c r="U362" s="256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7" t="s">
        <v>160</v>
      </c>
      <c r="AU362" s="257" t="s">
        <v>154</v>
      </c>
      <c r="AV362" s="14" t="s">
        <v>154</v>
      </c>
      <c r="AW362" s="14" t="s">
        <v>30</v>
      </c>
      <c r="AX362" s="14" t="s">
        <v>73</v>
      </c>
      <c r="AY362" s="257" t="s">
        <v>146</v>
      </c>
    </row>
    <row r="363" s="15" customFormat="1">
      <c r="A363" s="15"/>
      <c r="B363" s="258"/>
      <c r="C363" s="259"/>
      <c r="D363" s="230" t="s">
        <v>160</v>
      </c>
      <c r="E363" s="260" t="s">
        <v>1</v>
      </c>
      <c r="F363" s="261" t="s">
        <v>163</v>
      </c>
      <c r="G363" s="259"/>
      <c r="H363" s="262">
        <v>20</v>
      </c>
      <c r="I363" s="263"/>
      <c r="J363" s="259"/>
      <c r="K363" s="259"/>
      <c r="L363" s="264"/>
      <c r="M363" s="265"/>
      <c r="N363" s="266"/>
      <c r="O363" s="266"/>
      <c r="P363" s="266"/>
      <c r="Q363" s="266"/>
      <c r="R363" s="266"/>
      <c r="S363" s="266"/>
      <c r="T363" s="266"/>
      <c r="U363" s="267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68" t="s">
        <v>160</v>
      </c>
      <c r="AU363" s="268" t="s">
        <v>154</v>
      </c>
      <c r="AV363" s="15" t="s">
        <v>153</v>
      </c>
      <c r="AW363" s="15" t="s">
        <v>30</v>
      </c>
      <c r="AX363" s="15" t="s">
        <v>81</v>
      </c>
      <c r="AY363" s="268" t="s">
        <v>146</v>
      </c>
    </row>
    <row r="364" s="2" customFormat="1" ht="24.15" customHeight="1">
      <c r="A364" s="38"/>
      <c r="B364" s="39"/>
      <c r="C364" s="217" t="s">
        <v>434</v>
      </c>
      <c r="D364" s="217" t="s">
        <v>148</v>
      </c>
      <c r="E364" s="218" t="s">
        <v>435</v>
      </c>
      <c r="F364" s="219" t="s">
        <v>436</v>
      </c>
      <c r="G364" s="220" t="s">
        <v>228</v>
      </c>
      <c r="H364" s="221">
        <v>6.1970000000000001</v>
      </c>
      <c r="I364" s="222"/>
      <c r="J364" s="223">
        <f>ROUND(I364*H364,2)</f>
        <v>0</v>
      </c>
      <c r="K364" s="219" t="s">
        <v>152</v>
      </c>
      <c r="L364" s="44"/>
      <c r="M364" s="224" t="s">
        <v>1</v>
      </c>
      <c r="N364" s="225" t="s">
        <v>39</v>
      </c>
      <c r="O364" s="91"/>
      <c r="P364" s="226">
        <f>O364*H364</f>
        <v>0</v>
      </c>
      <c r="Q364" s="226">
        <v>0.00013999999999999999</v>
      </c>
      <c r="R364" s="226">
        <f>Q364*H364</f>
        <v>0.00086757999999999996</v>
      </c>
      <c r="S364" s="226">
        <v>0</v>
      </c>
      <c r="T364" s="226">
        <f>S364*H364</f>
        <v>0</v>
      </c>
      <c r="U364" s="227" t="s">
        <v>1</v>
      </c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28" t="s">
        <v>153</v>
      </c>
      <c r="AT364" s="228" t="s">
        <v>148</v>
      </c>
      <c r="AU364" s="228" t="s">
        <v>154</v>
      </c>
      <c r="AY364" s="17" t="s">
        <v>146</v>
      </c>
      <c r="BE364" s="229">
        <f>IF(N364="základní",J364,0)</f>
        <v>0</v>
      </c>
      <c r="BF364" s="229">
        <f>IF(N364="snížená",J364,0)</f>
        <v>0</v>
      </c>
      <c r="BG364" s="229">
        <f>IF(N364="zákl. přenesená",J364,0)</f>
        <v>0</v>
      </c>
      <c r="BH364" s="229">
        <f>IF(N364="sníž. přenesená",J364,0)</f>
        <v>0</v>
      </c>
      <c r="BI364" s="229">
        <f>IF(N364="nulová",J364,0)</f>
        <v>0</v>
      </c>
      <c r="BJ364" s="17" t="s">
        <v>154</v>
      </c>
      <c r="BK364" s="229">
        <f>ROUND(I364*H364,2)</f>
        <v>0</v>
      </c>
      <c r="BL364" s="17" t="s">
        <v>153</v>
      </c>
      <c r="BM364" s="228" t="s">
        <v>437</v>
      </c>
    </row>
    <row r="365" s="2" customFormat="1">
      <c r="A365" s="38"/>
      <c r="B365" s="39"/>
      <c r="C365" s="40"/>
      <c r="D365" s="230" t="s">
        <v>156</v>
      </c>
      <c r="E365" s="40"/>
      <c r="F365" s="231" t="s">
        <v>438</v>
      </c>
      <c r="G365" s="40"/>
      <c r="H365" s="40"/>
      <c r="I365" s="232"/>
      <c r="J365" s="40"/>
      <c r="K365" s="40"/>
      <c r="L365" s="44"/>
      <c r="M365" s="233"/>
      <c r="N365" s="234"/>
      <c r="O365" s="91"/>
      <c r="P365" s="91"/>
      <c r="Q365" s="91"/>
      <c r="R365" s="91"/>
      <c r="S365" s="91"/>
      <c r="T365" s="91"/>
      <c r="U365" s="92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T365" s="17" t="s">
        <v>156</v>
      </c>
      <c r="AU365" s="17" t="s">
        <v>154</v>
      </c>
    </row>
    <row r="366" s="2" customFormat="1">
      <c r="A366" s="38"/>
      <c r="B366" s="39"/>
      <c r="C366" s="40"/>
      <c r="D366" s="235" t="s">
        <v>158</v>
      </c>
      <c r="E366" s="40"/>
      <c r="F366" s="236" t="s">
        <v>439</v>
      </c>
      <c r="G366" s="40"/>
      <c r="H366" s="40"/>
      <c r="I366" s="232"/>
      <c r="J366" s="40"/>
      <c r="K366" s="40"/>
      <c r="L366" s="44"/>
      <c r="M366" s="233"/>
      <c r="N366" s="234"/>
      <c r="O366" s="91"/>
      <c r="P366" s="91"/>
      <c r="Q366" s="91"/>
      <c r="R366" s="91"/>
      <c r="S366" s="91"/>
      <c r="T366" s="91"/>
      <c r="U366" s="92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158</v>
      </c>
      <c r="AU366" s="17" t="s">
        <v>154</v>
      </c>
    </row>
    <row r="367" s="14" customFormat="1">
      <c r="A367" s="14"/>
      <c r="B367" s="247"/>
      <c r="C367" s="248"/>
      <c r="D367" s="230" t="s">
        <v>160</v>
      </c>
      <c r="E367" s="249" t="s">
        <v>1</v>
      </c>
      <c r="F367" s="250" t="s">
        <v>440</v>
      </c>
      <c r="G367" s="248"/>
      <c r="H367" s="251">
        <v>6.1970000000000001</v>
      </c>
      <c r="I367" s="252"/>
      <c r="J367" s="248"/>
      <c r="K367" s="248"/>
      <c r="L367" s="253"/>
      <c r="M367" s="254"/>
      <c r="N367" s="255"/>
      <c r="O367" s="255"/>
      <c r="P367" s="255"/>
      <c r="Q367" s="255"/>
      <c r="R367" s="255"/>
      <c r="S367" s="255"/>
      <c r="T367" s="255"/>
      <c r="U367" s="256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7" t="s">
        <v>160</v>
      </c>
      <c r="AU367" s="257" t="s">
        <v>154</v>
      </c>
      <c r="AV367" s="14" t="s">
        <v>154</v>
      </c>
      <c r="AW367" s="14" t="s">
        <v>30</v>
      </c>
      <c r="AX367" s="14" t="s">
        <v>73</v>
      </c>
      <c r="AY367" s="257" t="s">
        <v>146</v>
      </c>
    </row>
    <row r="368" s="15" customFormat="1">
      <c r="A368" s="15"/>
      <c r="B368" s="258"/>
      <c r="C368" s="259"/>
      <c r="D368" s="230" t="s">
        <v>160</v>
      </c>
      <c r="E368" s="260" t="s">
        <v>1</v>
      </c>
      <c r="F368" s="261" t="s">
        <v>163</v>
      </c>
      <c r="G368" s="259"/>
      <c r="H368" s="262">
        <v>6.1970000000000001</v>
      </c>
      <c r="I368" s="263"/>
      <c r="J368" s="259"/>
      <c r="K368" s="259"/>
      <c r="L368" s="264"/>
      <c r="M368" s="265"/>
      <c r="N368" s="266"/>
      <c r="O368" s="266"/>
      <c r="P368" s="266"/>
      <c r="Q368" s="266"/>
      <c r="R368" s="266"/>
      <c r="S368" s="266"/>
      <c r="T368" s="266"/>
      <c r="U368" s="267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68" t="s">
        <v>160</v>
      </c>
      <c r="AU368" s="268" t="s">
        <v>154</v>
      </c>
      <c r="AV368" s="15" t="s">
        <v>153</v>
      </c>
      <c r="AW368" s="15" t="s">
        <v>30</v>
      </c>
      <c r="AX368" s="15" t="s">
        <v>81</v>
      </c>
      <c r="AY368" s="268" t="s">
        <v>146</v>
      </c>
    </row>
    <row r="369" s="2" customFormat="1" ht="44.25" customHeight="1">
      <c r="A369" s="38"/>
      <c r="B369" s="39"/>
      <c r="C369" s="217" t="s">
        <v>441</v>
      </c>
      <c r="D369" s="217" t="s">
        <v>148</v>
      </c>
      <c r="E369" s="218" t="s">
        <v>442</v>
      </c>
      <c r="F369" s="219" t="s">
        <v>443</v>
      </c>
      <c r="G369" s="220" t="s">
        <v>228</v>
      </c>
      <c r="H369" s="221">
        <v>6.1970000000000001</v>
      </c>
      <c r="I369" s="222"/>
      <c r="J369" s="223">
        <f>ROUND(I369*H369,2)</f>
        <v>0</v>
      </c>
      <c r="K369" s="219" t="s">
        <v>152</v>
      </c>
      <c r="L369" s="44"/>
      <c r="M369" s="224" t="s">
        <v>1</v>
      </c>
      <c r="N369" s="225" t="s">
        <v>39</v>
      </c>
      <c r="O369" s="91"/>
      <c r="P369" s="226">
        <f>O369*H369</f>
        <v>0</v>
      </c>
      <c r="Q369" s="226">
        <v>0.0086</v>
      </c>
      <c r="R369" s="226">
        <f>Q369*H369</f>
        <v>0.0532942</v>
      </c>
      <c r="S369" s="226">
        <v>0</v>
      </c>
      <c r="T369" s="226">
        <f>S369*H369</f>
        <v>0</v>
      </c>
      <c r="U369" s="227" t="s">
        <v>1</v>
      </c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28" t="s">
        <v>153</v>
      </c>
      <c r="AT369" s="228" t="s">
        <v>148</v>
      </c>
      <c r="AU369" s="228" t="s">
        <v>154</v>
      </c>
      <c r="AY369" s="17" t="s">
        <v>146</v>
      </c>
      <c r="BE369" s="229">
        <f>IF(N369="základní",J369,0)</f>
        <v>0</v>
      </c>
      <c r="BF369" s="229">
        <f>IF(N369="snížená",J369,0)</f>
        <v>0</v>
      </c>
      <c r="BG369" s="229">
        <f>IF(N369="zákl. přenesená",J369,0)</f>
        <v>0</v>
      </c>
      <c r="BH369" s="229">
        <f>IF(N369="sníž. přenesená",J369,0)</f>
        <v>0</v>
      </c>
      <c r="BI369" s="229">
        <f>IF(N369="nulová",J369,0)</f>
        <v>0</v>
      </c>
      <c r="BJ369" s="17" t="s">
        <v>154</v>
      </c>
      <c r="BK369" s="229">
        <f>ROUND(I369*H369,2)</f>
        <v>0</v>
      </c>
      <c r="BL369" s="17" t="s">
        <v>153</v>
      </c>
      <c r="BM369" s="228" t="s">
        <v>444</v>
      </c>
    </row>
    <row r="370" s="2" customFormat="1">
      <c r="A370" s="38"/>
      <c r="B370" s="39"/>
      <c r="C370" s="40"/>
      <c r="D370" s="230" t="s">
        <v>156</v>
      </c>
      <c r="E370" s="40"/>
      <c r="F370" s="231" t="s">
        <v>445</v>
      </c>
      <c r="G370" s="40"/>
      <c r="H370" s="40"/>
      <c r="I370" s="232"/>
      <c r="J370" s="40"/>
      <c r="K370" s="40"/>
      <c r="L370" s="44"/>
      <c r="M370" s="233"/>
      <c r="N370" s="234"/>
      <c r="O370" s="91"/>
      <c r="P370" s="91"/>
      <c r="Q370" s="91"/>
      <c r="R370" s="91"/>
      <c r="S370" s="91"/>
      <c r="T370" s="91"/>
      <c r="U370" s="92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17" t="s">
        <v>156</v>
      </c>
      <c r="AU370" s="17" t="s">
        <v>154</v>
      </c>
    </row>
    <row r="371" s="2" customFormat="1">
      <c r="A371" s="38"/>
      <c r="B371" s="39"/>
      <c r="C371" s="40"/>
      <c r="D371" s="235" t="s">
        <v>158</v>
      </c>
      <c r="E371" s="40"/>
      <c r="F371" s="236" t="s">
        <v>446</v>
      </c>
      <c r="G371" s="40"/>
      <c r="H371" s="40"/>
      <c r="I371" s="232"/>
      <c r="J371" s="40"/>
      <c r="K371" s="40"/>
      <c r="L371" s="44"/>
      <c r="M371" s="233"/>
      <c r="N371" s="234"/>
      <c r="O371" s="91"/>
      <c r="P371" s="91"/>
      <c r="Q371" s="91"/>
      <c r="R371" s="91"/>
      <c r="S371" s="91"/>
      <c r="T371" s="91"/>
      <c r="U371" s="92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T371" s="17" t="s">
        <v>158</v>
      </c>
      <c r="AU371" s="17" t="s">
        <v>154</v>
      </c>
    </row>
    <row r="372" s="13" customFormat="1">
      <c r="A372" s="13"/>
      <c r="B372" s="237"/>
      <c r="C372" s="238"/>
      <c r="D372" s="230" t="s">
        <v>160</v>
      </c>
      <c r="E372" s="239" t="s">
        <v>1</v>
      </c>
      <c r="F372" s="240" t="s">
        <v>253</v>
      </c>
      <c r="G372" s="238"/>
      <c r="H372" s="239" t="s">
        <v>1</v>
      </c>
      <c r="I372" s="241"/>
      <c r="J372" s="238"/>
      <c r="K372" s="238"/>
      <c r="L372" s="242"/>
      <c r="M372" s="243"/>
      <c r="N372" s="244"/>
      <c r="O372" s="244"/>
      <c r="P372" s="244"/>
      <c r="Q372" s="244"/>
      <c r="R372" s="244"/>
      <c r="S372" s="244"/>
      <c r="T372" s="244"/>
      <c r="U372" s="245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6" t="s">
        <v>160</v>
      </c>
      <c r="AU372" s="246" t="s">
        <v>154</v>
      </c>
      <c r="AV372" s="13" t="s">
        <v>81</v>
      </c>
      <c r="AW372" s="13" t="s">
        <v>30</v>
      </c>
      <c r="AX372" s="13" t="s">
        <v>73</v>
      </c>
      <c r="AY372" s="246" t="s">
        <v>146</v>
      </c>
    </row>
    <row r="373" s="14" customFormat="1">
      <c r="A373" s="14"/>
      <c r="B373" s="247"/>
      <c r="C373" s="248"/>
      <c r="D373" s="230" t="s">
        <v>160</v>
      </c>
      <c r="E373" s="249" t="s">
        <v>1</v>
      </c>
      <c r="F373" s="250" t="s">
        <v>254</v>
      </c>
      <c r="G373" s="248"/>
      <c r="H373" s="251">
        <v>8.9060000000000006</v>
      </c>
      <c r="I373" s="252"/>
      <c r="J373" s="248"/>
      <c r="K373" s="248"/>
      <c r="L373" s="253"/>
      <c r="M373" s="254"/>
      <c r="N373" s="255"/>
      <c r="O373" s="255"/>
      <c r="P373" s="255"/>
      <c r="Q373" s="255"/>
      <c r="R373" s="255"/>
      <c r="S373" s="255"/>
      <c r="T373" s="255"/>
      <c r="U373" s="256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7" t="s">
        <v>160</v>
      </c>
      <c r="AU373" s="257" t="s">
        <v>154</v>
      </c>
      <c r="AV373" s="14" t="s">
        <v>154</v>
      </c>
      <c r="AW373" s="14" t="s">
        <v>30</v>
      </c>
      <c r="AX373" s="14" t="s">
        <v>73</v>
      </c>
      <c r="AY373" s="257" t="s">
        <v>146</v>
      </c>
    </row>
    <row r="374" s="13" customFormat="1">
      <c r="A374" s="13"/>
      <c r="B374" s="237"/>
      <c r="C374" s="238"/>
      <c r="D374" s="230" t="s">
        <v>160</v>
      </c>
      <c r="E374" s="239" t="s">
        <v>1</v>
      </c>
      <c r="F374" s="240" t="s">
        <v>255</v>
      </c>
      <c r="G374" s="238"/>
      <c r="H374" s="239" t="s">
        <v>1</v>
      </c>
      <c r="I374" s="241"/>
      <c r="J374" s="238"/>
      <c r="K374" s="238"/>
      <c r="L374" s="242"/>
      <c r="M374" s="243"/>
      <c r="N374" s="244"/>
      <c r="O374" s="244"/>
      <c r="P374" s="244"/>
      <c r="Q374" s="244"/>
      <c r="R374" s="244"/>
      <c r="S374" s="244"/>
      <c r="T374" s="244"/>
      <c r="U374" s="245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6" t="s">
        <v>160</v>
      </c>
      <c r="AU374" s="246" t="s">
        <v>154</v>
      </c>
      <c r="AV374" s="13" t="s">
        <v>81</v>
      </c>
      <c r="AW374" s="13" t="s">
        <v>30</v>
      </c>
      <c r="AX374" s="13" t="s">
        <v>73</v>
      </c>
      <c r="AY374" s="246" t="s">
        <v>146</v>
      </c>
    </row>
    <row r="375" s="14" customFormat="1">
      <c r="A375" s="14"/>
      <c r="B375" s="247"/>
      <c r="C375" s="248"/>
      <c r="D375" s="230" t="s">
        <v>160</v>
      </c>
      <c r="E375" s="249" t="s">
        <v>1</v>
      </c>
      <c r="F375" s="250" t="s">
        <v>256</v>
      </c>
      <c r="G375" s="248"/>
      <c r="H375" s="251">
        <v>-2.7090000000000001</v>
      </c>
      <c r="I375" s="252"/>
      <c r="J375" s="248"/>
      <c r="K375" s="248"/>
      <c r="L375" s="253"/>
      <c r="M375" s="254"/>
      <c r="N375" s="255"/>
      <c r="O375" s="255"/>
      <c r="P375" s="255"/>
      <c r="Q375" s="255"/>
      <c r="R375" s="255"/>
      <c r="S375" s="255"/>
      <c r="T375" s="255"/>
      <c r="U375" s="256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7" t="s">
        <v>160</v>
      </c>
      <c r="AU375" s="257" t="s">
        <v>154</v>
      </c>
      <c r="AV375" s="14" t="s">
        <v>154</v>
      </c>
      <c r="AW375" s="14" t="s">
        <v>30</v>
      </c>
      <c r="AX375" s="14" t="s">
        <v>73</v>
      </c>
      <c r="AY375" s="257" t="s">
        <v>146</v>
      </c>
    </row>
    <row r="376" s="15" customFormat="1">
      <c r="A376" s="15"/>
      <c r="B376" s="258"/>
      <c r="C376" s="259"/>
      <c r="D376" s="230" t="s">
        <v>160</v>
      </c>
      <c r="E376" s="260" t="s">
        <v>1</v>
      </c>
      <c r="F376" s="261" t="s">
        <v>163</v>
      </c>
      <c r="G376" s="259"/>
      <c r="H376" s="262">
        <v>6.197000000000001</v>
      </c>
      <c r="I376" s="263"/>
      <c r="J376" s="259"/>
      <c r="K376" s="259"/>
      <c r="L376" s="264"/>
      <c r="M376" s="265"/>
      <c r="N376" s="266"/>
      <c r="O376" s="266"/>
      <c r="P376" s="266"/>
      <c r="Q376" s="266"/>
      <c r="R376" s="266"/>
      <c r="S376" s="266"/>
      <c r="T376" s="266"/>
      <c r="U376" s="267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68" t="s">
        <v>160</v>
      </c>
      <c r="AU376" s="268" t="s">
        <v>154</v>
      </c>
      <c r="AV376" s="15" t="s">
        <v>153</v>
      </c>
      <c r="AW376" s="15" t="s">
        <v>30</v>
      </c>
      <c r="AX376" s="15" t="s">
        <v>81</v>
      </c>
      <c r="AY376" s="268" t="s">
        <v>146</v>
      </c>
    </row>
    <row r="377" s="2" customFormat="1" ht="16.5" customHeight="1">
      <c r="A377" s="38"/>
      <c r="B377" s="39"/>
      <c r="C377" s="269" t="s">
        <v>447</v>
      </c>
      <c r="D377" s="269" t="s">
        <v>289</v>
      </c>
      <c r="E377" s="270" t="s">
        <v>448</v>
      </c>
      <c r="F377" s="271" t="s">
        <v>449</v>
      </c>
      <c r="G377" s="272" t="s">
        <v>228</v>
      </c>
      <c r="H377" s="273">
        <v>6.5069999999999997</v>
      </c>
      <c r="I377" s="274"/>
      <c r="J377" s="275">
        <f>ROUND(I377*H377,2)</f>
        <v>0</v>
      </c>
      <c r="K377" s="271" t="s">
        <v>152</v>
      </c>
      <c r="L377" s="276"/>
      <c r="M377" s="277" t="s">
        <v>1</v>
      </c>
      <c r="N377" s="278" t="s">
        <v>39</v>
      </c>
      <c r="O377" s="91"/>
      <c r="P377" s="226">
        <f>O377*H377</f>
        <v>0</v>
      </c>
      <c r="Q377" s="226">
        <v>0.0020999999999999999</v>
      </c>
      <c r="R377" s="226">
        <f>Q377*H377</f>
        <v>0.013664699999999998</v>
      </c>
      <c r="S377" s="226">
        <v>0</v>
      </c>
      <c r="T377" s="226">
        <f>S377*H377</f>
        <v>0</v>
      </c>
      <c r="U377" s="227" t="s">
        <v>1</v>
      </c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28" t="s">
        <v>204</v>
      </c>
      <c r="AT377" s="228" t="s">
        <v>289</v>
      </c>
      <c r="AU377" s="228" t="s">
        <v>154</v>
      </c>
      <c r="AY377" s="17" t="s">
        <v>146</v>
      </c>
      <c r="BE377" s="229">
        <f>IF(N377="základní",J377,0)</f>
        <v>0</v>
      </c>
      <c r="BF377" s="229">
        <f>IF(N377="snížená",J377,0)</f>
        <v>0</v>
      </c>
      <c r="BG377" s="229">
        <f>IF(N377="zákl. přenesená",J377,0)</f>
        <v>0</v>
      </c>
      <c r="BH377" s="229">
        <f>IF(N377="sníž. přenesená",J377,0)</f>
        <v>0</v>
      </c>
      <c r="BI377" s="229">
        <f>IF(N377="nulová",J377,0)</f>
        <v>0</v>
      </c>
      <c r="BJ377" s="17" t="s">
        <v>154</v>
      </c>
      <c r="BK377" s="229">
        <f>ROUND(I377*H377,2)</f>
        <v>0</v>
      </c>
      <c r="BL377" s="17" t="s">
        <v>153</v>
      </c>
      <c r="BM377" s="228" t="s">
        <v>450</v>
      </c>
    </row>
    <row r="378" s="2" customFormat="1">
      <c r="A378" s="38"/>
      <c r="B378" s="39"/>
      <c r="C378" s="40"/>
      <c r="D378" s="230" t="s">
        <v>156</v>
      </c>
      <c r="E378" s="40"/>
      <c r="F378" s="231" t="s">
        <v>449</v>
      </c>
      <c r="G378" s="40"/>
      <c r="H378" s="40"/>
      <c r="I378" s="232"/>
      <c r="J378" s="40"/>
      <c r="K378" s="40"/>
      <c r="L378" s="44"/>
      <c r="M378" s="233"/>
      <c r="N378" s="234"/>
      <c r="O378" s="91"/>
      <c r="P378" s="91"/>
      <c r="Q378" s="91"/>
      <c r="R378" s="91"/>
      <c r="S378" s="91"/>
      <c r="T378" s="91"/>
      <c r="U378" s="92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7" t="s">
        <v>156</v>
      </c>
      <c r="AU378" s="17" t="s">
        <v>154</v>
      </c>
    </row>
    <row r="379" s="14" customFormat="1">
      <c r="A379" s="14"/>
      <c r="B379" s="247"/>
      <c r="C379" s="248"/>
      <c r="D379" s="230" t="s">
        <v>160</v>
      </c>
      <c r="E379" s="248"/>
      <c r="F379" s="250" t="s">
        <v>451</v>
      </c>
      <c r="G379" s="248"/>
      <c r="H379" s="251">
        <v>6.5069999999999997</v>
      </c>
      <c r="I379" s="252"/>
      <c r="J379" s="248"/>
      <c r="K379" s="248"/>
      <c r="L379" s="253"/>
      <c r="M379" s="254"/>
      <c r="N379" s="255"/>
      <c r="O379" s="255"/>
      <c r="P379" s="255"/>
      <c r="Q379" s="255"/>
      <c r="R379" s="255"/>
      <c r="S379" s="255"/>
      <c r="T379" s="255"/>
      <c r="U379" s="256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7" t="s">
        <v>160</v>
      </c>
      <c r="AU379" s="257" t="s">
        <v>154</v>
      </c>
      <c r="AV379" s="14" t="s">
        <v>154</v>
      </c>
      <c r="AW379" s="14" t="s">
        <v>4</v>
      </c>
      <c r="AX379" s="14" t="s">
        <v>81</v>
      </c>
      <c r="AY379" s="257" t="s">
        <v>146</v>
      </c>
    </row>
    <row r="380" s="2" customFormat="1" ht="37.8" customHeight="1">
      <c r="A380" s="38"/>
      <c r="B380" s="39"/>
      <c r="C380" s="217" t="s">
        <v>452</v>
      </c>
      <c r="D380" s="217" t="s">
        <v>148</v>
      </c>
      <c r="E380" s="218" t="s">
        <v>453</v>
      </c>
      <c r="F380" s="219" t="s">
        <v>454</v>
      </c>
      <c r="G380" s="220" t="s">
        <v>228</v>
      </c>
      <c r="H380" s="221">
        <v>6.1970000000000001</v>
      </c>
      <c r="I380" s="222"/>
      <c r="J380" s="223">
        <f>ROUND(I380*H380,2)</f>
        <v>0</v>
      </c>
      <c r="K380" s="219" t="s">
        <v>152</v>
      </c>
      <c r="L380" s="44"/>
      <c r="M380" s="224" t="s">
        <v>1</v>
      </c>
      <c r="N380" s="225" t="s">
        <v>39</v>
      </c>
      <c r="O380" s="91"/>
      <c r="P380" s="226">
        <f>O380*H380</f>
        <v>0</v>
      </c>
      <c r="Q380" s="226">
        <v>8.0000000000000007E-05</v>
      </c>
      <c r="R380" s="226">
        <f>Q380*H380</f>
        <v>0.00049576000000000004</v>
      </c>
      <c r="S380" s="226">
        <v>0</v>
      </c>
      <c r="T380" s="226">
        <f>S380*H380</f>
        <v>0</v>
      </c>
      <c r="U380" s="227" t="s">
        <v>1</v>
      </c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28" t="s">
        <v>153</v>
      </c>
      <c r="AT380" s="228" t="s">
        <v>148</v>
      </c>
      <c r="AU380" s="228" t="s">
        <v>154</v>
      </c>
      <c r="AY380" s="17" t="s">
        <v>146</v>
      </c>
      <c r="BE380" s="229">
        <f>IF(N380="základní",J380,0)</f>
        <v>0</v>
      </c>
      <c r="BF380" s="229">
        <f>IF(N380="snížená",J380,0)</f>
        <v>0</v>
      </c>
      <c r="BG380" s="229">
        <f>IF(N380="zákl. přenesená",J380,0)</f>
        <v>0</v>
      </c>
      <c r="BH380" s="229">
        <f>IF(N380="sníž. přenesená",J380,0)</f>
        <v>0</v>
      </c>
      <c r="BI380" s="229">
        <f>IF(N380="nulová",J380,0)</f>
        <v>0</v>
      </c>
      <c r="BJ380" s="17" t="s">
        <v>154</v>
      </c>
      <c r="BK380" s="229">
        <f>ROUND(I380*H380,2)</f>
        <v>0</v>
      </c>
      <c r="BL380" s="17" t="s">
        <v>153</v>
      </c>
      <c r="BM380" s="228" t="s">
        <v>455</v>
      </c>
    </row>
    <row r="381" s="2" customFormat="1">
      <c r="A381" s="38"/>
      <c r="B381" s="39"/>
      <c r="C381" s="40"/>
      <c r="D381" s="230" t="s">
        <v>156</v>
      </c>
      <c r="E381" s="40"/>
      <c r="F381" s="231" t="s">
        <v>456</v>
      </c>
      <c r="G381" s="40"/>
      <c r="H381" s="40"/>
      <c r="I381" s="232"/>
      <c r="J381" s="40"/>
      <c r="K381" s="40"/>
      <c r="L381" s="44"/>
      <c r="M381" s="233"/>
      <c r="N381" s="234"/>
      <c r="O381" s="91"/>
      <c r="P381" s="91"/>
      <c r="Q381" s="91"/>
      <c r="R381" s="91"/>
      <c r="S381" s="91"/>
      <c r="T381" s="91"/>
      <c r="U381" s="92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156</v>
      </c>
      <c r="AU381" s="17" t="s">
        <v>154</v>
      </c>
    </row>
    <row r="382" s="2" customFormat="1">
      <c r="A382" s="38"/>
      <c r="B382" s="39"/>
      <c r="C382" s="40"/>
      <c r="D382" s="235" t="s">
        <v>158</v>
      </c>
      <c r="E382" s="40"/>
      <c r="F382" s="236" t="s">
        <v>457</v>
      </c>
      <c r="G382" s="40"/>
      <c r="H382" s="40"/>
      <c r="I382" s="232"/>
      <c r="J382" s="40"/>
      <c r="K382" s="40"/>
      <c r="L382" s="44"/>
      <c r="M382" s="233"/>
      <c r="N382" s="234"/>
      <c r="O382" s="91"/>
      <c r="P382" s="91"/>
      <c r="Q382" s="91"/>
      <c r="R382" s="91"/>
      <c r="S382" s="91"/>
      <c r="T382" s="91"/>
      <c r="U382" s="92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T382" s="17" t="s">
        <v>158</v>
      </c>
      <c r="AU382" s="17" t="s">
        <v>154</v>
      </c>
    </row>
    <row r="383" s="2" customFormat="1" ht="24.15" customHeight="1">
      <c r="A383" s="38"/>
      <c r="B383" s="39"/>
      <c r="C383" s="217" t="s">
        <v>458</v>
      </c>
      <c r="D383" s="217" t="s">
        <v>148</v>
      </c>
      <c r="E383" s="218" t="s">
        <v>459</v>
      </c>
      <c r="F383" s="219" t="s">
        <v>460</v>
      </c>
      <c r="G383" s="220" t="s">
        <v>260</v>
      </c>
      <c r="H383" s="221">
        <v>4.75</v>
      </c>
      <c r="I383" s="222"/>
      <c r="J383" s="223">
        <f>ROUND(I383*H383,2)</f>
        <v>0</v>
      </c>
      <c r="K383" s="219" t="s">
        <v>152</v>
      </c>
      <c r="L383" s="44"/>
      <c r="M383" s="224" t="s">
        <v>1</v>
      </c>
      <c r="N383" s="225" t="s">
        <v>39</v>
      </c>
      <c r="O383" s="91"/>
      <c r="P383" s="226">
        <f>O383*H383</f>
        <v>0</v>
      </c>
      <c r="Q383" s="226">
        <v>0.00010000000000000001</v>
      </c>
      <c r="R383" s="226">
        <f>Q383*H383</f>
        <v>0.000475</v>
      </c>
      <c r="S383" s="226">
        <v>0</v>
      </c>
      <c r="T383" s="226">
        <f>S383*H383</f>
        <v>0</v>
      </c>
      <c r="U383" s="227" t="s">
        <v>1</v>
      </c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28" t="s">
        <v>153</v>
      </c>
      <c r="AT383" s="228" t="s">
        <v>148</v>
      </c>
      <c r="AU383" s="228" t="s">
        <v>154</v>
      </c>
      <c r="AY383" s="17" t="s">
        <v>146</v>
      </c>
      <c r="BE383" s="229">
        <f>IF(N383="základní",J383,0)</f>
        <v>0</v>
      </c>
      <c r="BF383" s="229">
        <f>IF(N383="snížená",J383,0)</f>
        <v>0</v>
      </c>
      <c r="BG383" s="229">
        <f>IF(N383="zákl. přenesená",J383,0)</f>
        <v>0</v>
      </c>
      <c r="BH383" s="229">
        <f>IF(N383="sníž. přenesená",J383,0)</f>
        <v>0</v>
      </c>
      <c r="BI383" s="229">
        <f>IF(N383="nulová",J383,0)</f>
        <v>0</v>
      </c>
      <c r="BJ383" s="17" t="s">
        <v>154</v>
      </c>
      <c r="BK383" s="229">
        <f>ROUND(I383*H383,2)</f>
        <v>0</v>
      </c>
      <c r="BL383" s="17" t="s">
        <v>153</v>
      </c>
      <c r="BM383" s="228" t="s">
        <v>461</v>
      </c>
    </row>
    <row r="384" s="2" customFormat="1">
      <c r="A384" s="38"/>
      <c r="B384" s="39"/>
      <c r="C384" s="40"/>
      <c r="D384" s="230" t="s">
        <v>156</v>
      </c>
      <c r="E384" s="40"/>
      <c r="F384" s="231" t="s">
        <v>462</v>
      </c>
      <c r="G384" s="40"/>
      <c r="H384" s="40"/>
      <c r="I384" s="232"/>
      <c r="J384" s="40"/>
      <c r="K384" s="40"/>
      <c r="L384" s="44"/>
      <c r="M384" s="233"/>
      <c r="N384" s="234"/>
      <c r="O384" s="91"/>
      <c r="P384" s="91"/>
      <c r="Q384" s="91"/>
      <c r="R384" s="91"/>
      <c r="S384" s="91"/>
      <c r="T384" s="91"/>
      <c r="U384" s="92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T384" s="17" t="s">
        <v>156</v>
      </c>
      <c r="AU384" s="17" t="s">
        <v>154</v>
      </c>
    </row>
    <row r="385" s="2" customFormat="1">
      <c r="A385" s="38"/>
      <c r="B385" s="39"/>
      <c r="C385" s="40"/>
      <c r="D385" s="235" t="s">
        <v>158</v>
      </c>
      <c r="E385" s="40"/>
      <c r="F385" s="236" t="s">
        <v>463</v>
      </c>
      <c r="G385" s="40"/>
      <c r="H385" s="40"/>
      <c r="I385" s="232"/>
      <c r="J385" s="40"/>
      <c r="K385" s="40"/>
      <c r="L385" s="44"/>
      <c r="M385" s="233"/>
      <c r="N385" s="234"/>
      <c r="O385" s="91"/>
      <c r="P385" s="91"/>
      <c r="Q385" s="91"/>
      <c r="R385" s="91"/>
      <c r="S385" s="91"/>
      <c r="T385" s="91"/>
      <c r="U385" s="92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T385" s="17" t="s">
        <v>158</v>
      </c>
      <c r="AU385" s="17" t="s">
        <v>154</v>
      </c>
    </row>
    <row r="386" s="14" customFormat="1">
      <c r="A386" s="14"/>
      <c r="B386" s="247"/>
      <c r="C386" s="248"/>
      <c r="D386" s="230" t="s">
        <v>160</v>
      </c>
      <c r="E386" s="249" t="s">
        <v>1</v>
      </c>
      <c r="F386" s="250" t="s">
        <v>464</v>
      </c>
      <c r="G386" s="248"/>
      <c r="H386" s="251">
        <v>4.75</v>
      </c>
      <c r="I386" s="252"/>
      <c r="J386" s="248"/>
      <c r="K386" s="248"/>
      <c r="L386" s="253"/>
      <c r="M386" s="254"/>
      <c r="N386" s="255"/>
      <c r="O386" s="255"/>
      <c r="P386" s="255"/>
      <c r="Q386" s="255"/>
      <c r="R386" s="255"/>
      <c r="S386" s="255"/>
      <c r="T386" s="255"/>
      <c r="U386" s="256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7" t="s">
        <v>160</v>
      </c>
      <c r="AU386" s="257" t="s">
        <v>154</v>
      </c>
      <c r="AV386" s="14" t="s">
        <v>154</v>
      </c>
      <c r="AW386" s="14" t="s">
        <v>30</v>
      </c>
      <c r="AX386" s="14" t="s">
        <v>73</v>
      </c>
      <c r="AY386" s="257" t="s">
        <v>146</v>
      </c>
    </row>
    <row r="387" s="15" customFormat="1">
      <c r="A387" s="15"/>
      <c r="B387" s="258"/>
      <c r="C387" s="259"/>
      <c r="D387" s="230" t="s">
        <v>160</v>
      </c>
      <c r="E387" s="260" t="s">
        <v>1</v>
      </c>
      <c r="F387" s="261" t="s">
        <v>163</v>
      </c>
      <c r="G387" s="259"/>
      <c r="H387" s="262">
        <v>4.75</v>
      </c>
      <c r="I387" s="263"/>
      <c r="J387" s="259"/>
      <c r="K387" s="259"/>
      <c r="L387" s="264"/>
      <c r="M387" s="265"/>
      <c r="N387" s="266"/>
      <c r="O387" s="266"/>
      <c r="P387" s="266"/>
      <c r="Q387" s="266"/>
      <c r="R387" s="266"/>
      <c r="S387" s="266"/>
      <c r="T387" s="266"/>
      <c r="U387" s="267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68" t="s">
        <v>160</v>
      </c>
      <c r="AU387" s="268" t="s">
        <v>154</v>
      </c>
      <c r="AV387" s="15" t="s">
        <v>153</v>
      </c>
      <c r="AW387" s="15" t="s">
        <v>30</v>
      </c>
      <c r="AX387" s="15" t="s">
        <v>81</v>
      </c>
      <c r="AY387" s="268" t="s">
        <v>146</v>
      </c>
    </row>
    <row r="388" s="2" customFormat="1" ht="24.15" customHeight="1">
      <c r="A388" s="38"/>
      <c r="B388" s="39"/>
      <c r="C388" s="269" t="s">
        <v>465</v>
      </c>
      <c r="D388" s="269" t="s">
        <v>289</v>
      </c>
      <c r="E388" s="270" t="s">
        <v>466</v>
      </c>
      <c r="F388" s="271" t="s">
        <v>467</v>
      </c>
      <c r="G388" s="272" t="s">
        <v>260</v>
      </c>
      <c r="H388" s="273">
        <v>4.9880000000000004</v>
      </c>
      <c r="I388" s="274"/>
      <c r="J388" s="275">
        <f>ROUND(I388*H388,2)</f>
        <v>0</v>
      </c>
      <c r="K388" s="271" t="s">
        <v>152</v>
      </c>
      <c r="L388" s="276"/>
      <c r="M388" s="277" t="s">
        <v>1</v>
      </c>
      <c r="N388" s="278" t="s">
        <v>39</v>
      </c>
      <c r="O388" s="91"/>
      <c r="P388" s="226">
        <f>O388*H388</f>
        <v>0</v>
      </c>
      <c r="Q388" s="226">
        <v>0.00050000000000000001</v>
      </c>
      <c r="R388" s="226">
        <f>Q388*H388</f>
        <v>0.0024940000000000001</v>
      </c>
      <c r="S388" s="226">
        <v>0</v>
      </c>
      <c r="T388" s="226">
        <f>S388*H388</f>
        <v>0</v>
      </c>
      <c r="U388" s="227" t="s">
        <v>1</v>
      </c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28" t="s">
        <v>204</v>
      </c>
      <c r="AT388" s="228" t="s">
        <v>289</v>
      </c>
      <c r="AU388" s="228" t="s">
        <v>154</v>
      </c>
      <c r="AY388" s="17" t="s">
        <v>146</v>
      </c>
      <c r="BE388" s="229">
        <f>IF(N388="základní",J388,0)</f>
        <v>0</v>
      </c>
      <c r="BF388" s="229">
        <f>IF(N388="snížená",J388,0)</f>
        <v>0</v>
      </c>
      <c r="BG388" s="229">
        <f>IF(N388="zákl. přenesená",J388,0)</f>
        <v>0</v>
      </c>
      <c r="BH388" s="229">
        <f>IF(N388="sníž. přenesená",J388,0)</f>
        <v>0</v>
      </c>
      <c r="BI388" s="229">
        <f>IF(N388="nulová",J388,0)</f>
        <v>0</v>
      </c>
      <c r="BJ388" s="17" t="s">
        <v>154</v>
      </c>
      <c r="BK388" s="229">
        <f>ROUND(I388*H388,2)</f>
        <v>0</v>
      </c>
      <c r="BL388" s="17" t="s">
        <v>153</v>
      </c>
      <c r="BM388" s="228" t="s">
        <v>468</v>
      </c>
    </row>
    <row r="389" s="2" customFormat="1">
      <c r="A389" s="38"/>
      <c r="B389" s="39"/>
      <c r="C389" s="40"/>
      <c r="D389" s="230" t="s">
        <v>156</v>
      </c>
      <c r="E389" s="40"/>
      <c r="F389" s="231" t="s">
        <v>467</v>
      </c>
      <c r="G389" s="40"/>
      <c r="H389" s="40"/>
      <c r="I389" s="232"/>
      <c r="J389" s="40"/>
      <c r="K389" s="40"/>
      <c r="L389" s="44"/>
      <c r="M389" s="233"/>
      <c r="N389" s="234"/>
      <c r="O389" s="91"/>
      <c r="P389" s="91"/>
      <c r="Q389" s="91"/>
      <c r="R389" s="91"/>
      <c r="S389" s="91"/>
      <c r="T389" s="91"/>
      <c r="U389" s="92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17" t="s">
        <v>156</v>
      </c>
      <c r="AU389" s="17" t="s">
        <v>154</v>
      </c>
    </row>
    <row r="390" s="14" customFormat="1">
      <c r="A390" s="14"/>
      <c r="B390" s="247"/>
      <c r="C390" s="248"/>
      <c r="D390" s="230" t="s">
        <v>160</v>
      </c>
      <c r="E390" s="248"/>
      <c r="F390" s="250" t="s">
        <v>469</v>
      </c>
      <c r="G390" s="248"/>
      <c r="H390" s="251">
        <v>4.9880000000000004</v>
      </c>
      <c r="I390" s="252"/>
      <c r="J390" s="248"/>
      <c r="K390" s="248"/>
      <c r="L390" s="253"/>
      <c r="M390" s="254"/>
      <c r="N390" s="255"/>
      <c r="O390" s="255"/>
      <c r="P390" s="255"/>
      <c r="Q390" s="255"/>
      <c r="R390" s="255"/>
      <c r="S390" s="255"/>
      <c r="T390" s="255"/>
      <c r="U390" s="256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7" t="s">
        <v>160</v>
      </c>
      <c r="AU390" s="257" t="s">
        <v>154</v>
      </c>
      <c r="AV390" s="14" t="s">
        <v>154</v>
      </c>
      <c r="AW390" s="14" t="s">
        <v>4</v>
      </c>
      <c r="AX390" s="14" t="s">
        <v>81</v>
      </c>
      <c r="AY390" s="257" t="s">
        <v>146</v>
      </c>
    </row>
    <row r="391" s="2" customFormat="1" ht="16.5" customHeight="1">
      <c r="A391" s="38"/>
      <c r="B391" s="39"/>
      <c r="C391" s="217" t="s">
        <v>470</v>
      </c>
      <c r="D391" s="217" t="s">
        <v>148</v>
      </c>
      <c r="E391" s="218" t="s">
        <v>471</v>
      </c>
      <c r="F391" s="219" t="s">
        <v>472</v>
      </c>
      <c r="G391" s="220" t="s">
        <v>260</v>
      </c>
      <c r="H391" s="221">
        <v>13.949999999999999</v>
      </c>
      <c r="I391" s="222"/>
      <c r="J391" s="223">
        <f>ROUND(I391*H391,2)</f>
        <v>0</v>
      </c>
      <c r="K391" s="219" t="s">
        <v>152</v>
      </c>
      <c r="L391" s="44"/>
      <c r="M391" s="224" t="s">
        <v>1</v>
      </c>
      <c r="N391" s="225" t="s">
        <v>39</v>
      </c>
      <c r="O391" s="91"/>
      <c r="P391" s="226">
        <f>O391*H391</f>
        <v>0</v>
      </c>
      <c r="Q391" s="226">
        <v>0</v>
      </c>
      <c r="R391" s="226">
        <f>Q391*H391</f>
        <v>0</v>
      </c>
      <c r="S391" s="226">
        <v>0</v>
      </c>
      <c r="T391" s="226">
        <f>S391*H391</f>
        <v>0</v>
      </c>
      <c r="U391" s="227" t="s">
        <v>1</v>
      </c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28" t="s">
        <v>153</v>
      </c>
      <c r="AT391" s="228" t="s">
        <v>148</v>
      </c>
      <c r="AU391" s="228" t="s">
        <v>154</v>
      </c>
      <c r="AY391" s="17" t="s">
        <v>146</v>
      </c>
      <c r="BE391" s="229">
        <f>IF(N391="základní",J391,0)</f>
        <v>0</v>
      </c>
      <c r="BF391" s="229">
        <f>IF(N391="snížená",J391,0)</f>
        <v>0</v>
      </c>
      <c r="BG391" s="229">
        <f>IF(N391="zákl. přenesená",J391,0)</f>
        <v>0</v>
      </c>
      <c r="BH391" s="229">
        <f>IF(N391="sníž. přenesená",J391,0)</f>
        <v>0</v>
      </c>
      <c r="BI391" s="229">
        <f>IF(N391="nulová",J391,0)</f>
        <v>0</v>
      </c>
      <c r="BJ391" s="17" t="s">
        <v>154</v>
      </c>
      <c r="BK391" s="229">
        <f>ROUND(I391*H391,2)</f>
        <v>0</v>
      </c>
      <c r="BL391" s="17" t="s">
        <v>153</v>
      </c>
      <c r="BM391" s="228" t="s">
        <v>473</v>
      </c>
    </row>
    <row r="392" s="2" customFormat="1">
      <c r="A392" s="38"/>
      <c r="B392" s="39"/>
      <c r="C392" s="40"/>
      <c r="D392" s="230" t="s">
        <v>156</v>
      </c>
      <c r="E392" s="40"/>
      <c r="F392" s="231" t="s">
        <v>474</v>
      </c>
      <c r="G392" s="40"/>
      <c r="H392" s="40"/>
      <c r="I392" s="232"/>
      <c r="J392" s="40"/>
      <c r="K392" s="40"/>
      <c r="L392" s="44"/>
      <c r="M392" s="233"/>
      <c r="N392" s="234"/>
      <c r="O392" s="91"/>
      <c r="P392" s="91"/>
      <c r="Q392" s="91"/>
      <c r="R392" s="91"/>
      <c r="S392" s="91"/>
      <c r="T392" s="91"/>
      <c r="U392" s="92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T392" s="17" t="s">
        <v>156</v>
      </c>
      <c r="AU392" s="17" t="s">
        <v>154</v>
      </c>
    </row>
    <row r="393" s="2" customFormat="1">
      <c r="A393" s="38"/>
      <c r="B393" s="39"/>
      <c r="C393" s="40"/>
      <c r="D393" s="235" t="s">
        <v>158</v>
      </c>
      <c r="E393" s="40"/>
      <c r="F393" s="236" t="s">
        <v>475</v>
      </c>
      <c r="G393" s="40"/>
      <c r="H393" s="40"/>
      <c r="I393" s="232"/>
      <c r="J393" s="40"/>
      <c r="K393" s="40"/>
      <c r="L393" s="44"/>
      <c r="M393" s="233"/>
      <c r="N393" s="234"/>
      <c r="O393" s="91"/>
      <c r="P393" s="91"/>
      <c r="Q393" s="91"/>
      <c r="R393" s="91"/>
      <c r="S393" s="91"/>
      <c r="T393" s="91"/>
      <c r="U393" s="92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158</v>
      </c>
      <c r="AU393" s="17" t="s">
        <v>154</v>
      </c>
    </row>
    <row r="394" s="13" customFormat="1">
      <c r="A394" s="13"/>
      <c r="B394" s="237"/>
      <c r="C394" s="238"/>
      <c r="D394" s="230" t="s">
        <v>160</v>
      </c>
      <c r="E394" s="239" t="s">
        <v>1</v>
      </c>
      <c r="F394" s="240" t="s">
        <v>476</v>
      </c>
      <c r="G394" s="238"/>
      <c r="H394" s="239" t="s">
        <v>1</v>
      </c>
      <c r="I394" s="241"/>
      <c r="J394" s="238"/>
      <c r="K394" s="238"/>
      <c r="L394" s="242"/>
      <c r="M394" s="243"/>
      <c r="N394" s="244"/>
      <c r="O394" s="244"/>
      <c r="P394" s="244"/>
      <c r="Q394" s="244"/>
      <c r="R394" s="244"/>
      <c r="S394" s="244"/>
      <c r="T394" s="244"/>
      <c r="U394" s="245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6" t="s">
        <v>160</v>
      </c>
      <c r="AU394" s="246" t="s">
        <v>154</v>
      </c>
      <c r="AV394" s="13" t="s">
        <v>81</v>
      </c>
      <c r="AW394" s="13" t="s">
        <v>30</v>
      </c>
      <c r="AX394" s="13" t="s">
        <v>73</v>
      </c>
      <c r="AY394" s="246" t="s">
        <v>146</v>
      </c>
    </row>
    <row r="395" s="14" customFormat="1">
      <c r="A395" s="14"/>
      <c r="B395" s="247"/>
      <c r="C395" s="248"/>
      <c r="D395" s="230" t="s">
        <v>160</v>
      </c>
      <c r="E395" s="249" t="s">
        <v>1</v>
      </c>
      <c r="F395" s="250" t="s">
        <v>477</v>
      </c>
      <c r="G395" s="248"/>
      <c r="H395" s="251">
        <v>8.5</v>
      </c>
      <c r="I395" s="252"/>
      <c r="J395" s="248"/>
      <c r="K395" s="248"/>
      <c r="L395" s="253"/>
      <c r="M395" s="254"/>
      <c r="N395" s="255"/>
      <c r="O395" s="255"/>
      <c r="P395" s="255"/>
      <c r="Q395" s="255"/>
      <c r="R395" s="255"/>
      <c r="S395" s="255"/>
      <c r="T395" s="255"/>
      <c r="U395" s="256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7" t="s">
        <v>160</v>
      </c>
      <c r="AU395" s="257" t="s">
        <v>154</v>
      </c>
      <c r="AV395" s="14" t="s">
        <v>154</v>
      </c>
      <c r="AW395" s="14" t="s">
        <v>30</v>
      </c>
      <c r="AX395" s="14" t="s">
        <v>73</v>
      </c>
      <c r="AY395" s="257" t="s">
        <v>146</v>
      </c>
    </row>
    <row r="396" s="13" customFormat="1">
      <c r="A396" s="13"/>
      <c r="B396" s="237"/>
      <c r="C396" s="238"/>
      <c r="D396" s="230" t="s">
        <v>160</v>
      </c>
      <c r="E396" s="239" t="s">
        <v>1</v>
      </c>
      <c r="F396" s="240" t="s">
        <v>478</v>
      </c>
      <c r="G396" s="238"/>
      <c r="H396" s="239" t="s">
        <v>1</v>
      </c>
      <c r="I396" s="241"/>
      <c r="J396" s="238"/>
      <c r="K396" s="238"/>
      <c r="L396" s="242"/>
      <c r="M396" s="243"/>
      <c r="N396" s="244"/>
      <c r="O396" s="244"/>
      <c r="P396" s="244"/>
      <c r="Q396" s="244"/>
      <c r="R396" s="244"/>
      <c r="S396" s="244"/>
      <c r="T396" s="244"/>
      <c r="U396" s="245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6" t="s">
        <v>160</v>
      </c>
      <c r="AU396" s="246" t="s">
        <v>154</v>
      </c>
      <c r="AV396" s="13" t="s">
        <v>81</v>
      </c>
      <c r="AW396" s="13" t="s">
        <v>30</v>
      </c>
      <c r="AX396" s="13" t="s">
        <v>73</v>
      </c>
      <c r="AY396" s="246" t="s">
        <v>146</v>
      </c>
    </row>
    <row r="397" s="14" customFormat="1">
      <c r="A397" s="14"/>
      <c r="B397" s="247"/>
      <c r="C397" s="248"/>
      <c r="D397" s="230" t="s">
        <v>160</v>
      </c>
      <c r="E397" s="249" t="s">
        <v>1</v>
      </c>
      <c r="F397" s="250" t="s">
        <v>479</v>
      </c>
      <c r="G397" s="248"/>
      <c r="H397" s="251">
        <v>5.4500000000000002</v>
      </c>
      <c r="I397" s="252"/>
      <c r="J397" s="248"/>
      <c r="K397" s="248"/>
      <c r="L397" s="253"/>
      <c r="M397" s="254"/>
      <c r="N397" s="255"/>
      <c r="O397" s="255"/>
      <c r="P397" s="255"/>
      <c r="Q397" s="255"/>
      <c r="R397" s="255"/>
      <c r="S397" s="255"/>
      <c r="T397" s="255"/>
      <c r="U397" s="256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7" t="s">
        <v>160</v>
      </c>
      <c r="AU397" s="257" t="s">
        <v>154</v>
      </c>
      <c r="AV397" s="14" t="s">
        <v>154</v>
      </c>
      <c r="AW397" s="14" t="s">
        <v>30</v>
      </c>
      <c r="AX397" s="14" t="s">
        <v>73</v>
      </c>
      <c r="AY397" s="257" t="s">
        <v>146</v>
      </c>
    </row>
    <row r="398" s="15" customFormat="1">
      <c r="A398" s="15"/>
      <c r="B398" s="258"/>
      <c r="C398" s="259"/>
      <c r="D398" s="230" t="s">
        <v>160</v>
      </c>
      <c r="E398" s="260" t="s">
        <v>1</v>
      </c>
      <c r="F398" s="261" t="s">
        <v>163</v>
      </c>
      <c r="G398" s="259"/>
      <c r="H398" s="262">
        <v>13.949999999999999</v>
      </c>
      <c r="I398" s="263"/>
      <c r="J398" s="259"/>
      <c r="K398" s="259"/>
      <c r="L398" s="264"/>
      <c r="M398" s="265"/>
      <c r="N398" s="266"/>
      <c r="O398" s="266"/>
      <c r="P398" s="266"/>
      <c r="Q398" s="266"/>
      <c r="R398" s="266"/>
      <c r="S398" s="266"/>
      <c r="T398" s="266"/>
      <c r="U398" s="267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68" t="s">
        <v>160</v>
      </c>
      <c r="AU398" s="268" t="s">
        <v>154</v>
      </c>
      <c r="AV398" s="15" t="s">
        <v>153</v>
      </c>
      <c r="AW398" s="15" t="s">
        <v>30</v>
      </c>
      <c r="AX398" s="15" t="s">
        <v>81</v>
      </c>
      <c r="AY398" s="268" t="s">
        <v>146</v>
      </c>
    </row>
    <row r="399" s="2" customFormat="1" ht="21.75" customHeight="1">
      <c r="A399" s="38"/>
      <c r="B399" s="39"/>
      <c r="C399" s="269" t="s">
        <v>480</v>
      </c>
      <c r="D399" s="269" t="s">
        <v>289</v>
      </c>
      <c r="E399" s="270" t="s">
        <v>481</v>
      </c>
      <c r="F399" s="271" t="s">
        <v>482</v>
      </c>
      <c r="G399" s="272" t="s">
        <v>260</v>
      </c>
      <c r="H399" s="273">
        <v>8.9250000000000007</v>
      </c>
      <c r="I399" s="274"/>
      <c r="J399" s="275">
        <f>ROUND(I399*H399,2)</f>
        <v>0</v>
      </c>
      <c r="K399" s="271" t="s">
        <v>152</v>
      </c>
      <c r="L399" s="276"/>
      <c r="M399" s="277" t="s">
        <v>1</v>
      </c>
      <c r="N399" s="278" t="s">
        <v>39</v>
      </c>
      <c r="O399" s="91"/>
      <c r="P399" s="226">
        <f>O399*H399</f>
        <v>0</v>
      </c>
      <c r="Q399" s="226">
        <v>0.00010000000000000001</v>
      </c>
      <c r="R399" s="226">
        <f>Q399*H399</f>
        <v>0.00089250000000000006</v>
      </c>
      <c r="S399" s="226">
        <v>0</v>
      </c>
      <c r="T399" s="226">
        <f>S399*H399</f>
        <v>0</v>
      </c>
      <c r="U399" s="227" t="s">
        <v>1</v>
      </c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28" t="s">
        <v>204</v>
      </c>
      <c r="AT399" s="228" t="s">
        <v>289</v>
      </c>
      <c r="AU399" s="228" t="s">
        <v>154</v>
      </c>
      <c r="AY399" s="17" t="s">
        <v>146</v>
      </c>
      <c r="BE399" s="229">
        <f>IF(N399="základní",J399,0)</f>
        <v>0</v>
      </c>
      <c r="BF399" s="229">
        <f>IF(N399="snížená",J399,0)</f>
        <v>0</v>
      </c>
      <c r="BG399" s="229">
        <f>IF(N399="zákl. přenesená",J399,0)</f>
        <v>0</v>
      </c>
      <c r="BH399" s="229">
        <f>IF(N399="sníž. přenesená",J399,0)</f>
        <v>0</v>
      </c>
      <c r="BI399" s="229">
        <f>IF(N399="nulová",J399,0)</f>
        <v>0</v>
      </c>
      <c r="BJ399" s="17" t="s">
        <v>154</v>
      </c>
      <c r="BK399" s="229">
        <f>ROUND(I399*H399,2)</f>
        <v>0</v>
      </c>
      <c r="BL399" s="17" t="s">
        <v>153</v>
      </c>
      <c r="BM399" s="228" t="s">
        <v>483</v>
      </c>
    </row>
    <row r="400" s="2" customFormat="1">
      <c r="A400" s="38"/>
      <c r="B400" s="39"/>
      <c r="C400" s="40"/>
      <c r="D400" s="230" t="s">
        <v>156</v>
      </c>
      <c r="E400" s="40"/>
      <c r="F400" s="231" t="s">
        <v>482</v>
      </c>
      <c r="G400" s="40"/>
      <c r="H400" s="40"/>
      <c r="I400" s="232"/>
      <c r="J400" s="40"/>
      <c r="K400" s="40"/>
      <c r="L400" s="44"/>
      <c r="M400" s="233"/>
      <c r="N400" s="234"/>
      <c r="O400" s="91"/>
      <c r="P400" s="91"/>
      <c r="Q400" s="91"/>
      <c r="R400" s="91"/>
      <c r="S400" s="91"/>
      <c r="T400" s="91"/>
      <c r="U400" s="92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T400" s="17" t="s">
        <v>156</v>
      </c>
      <c r="AU400" s="17" t="s">
        <v>154</v>
      </c>
    </row>
    <row r="401" s="14" customFormat="1">
      <c r="A401" s="14"/>
      <c r="B401" s="247"/>
      <c r="C401" s="248"/>
      <c r="D401" s="230" t="s">
        <v>160</v>
      </c>
      <c r="E401" s="248"/>
      <c r="F401" s="250" t="s">
        <v>484</v>
      </c>
      <c r="G401" s="248"/>
      <c r="H401" s="251">
        <v>8.9250000000000007</v>
      </c>
      <c r="I401" s="252"/>
      <c r="J401" s="248"/>
      <c r="K401" s="248"/>
      <c r="L401" s="253"/>
      <c r="M401" s="254"/>
      <c r="N401" s="255"/>
      <c r="O401" s="255"/>
      <c r="P401" s="255"/>
      <c r="Q401" s="255"/>
      <c r="R401" s="255"/>
      <c r="S401" s="255"/>
      <c r="T401" s="255"/>
      <c r="U401" s="256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7" t="s">
        <v>160</v>
      </c>
      <c r="AU401" s="257" t="s">
        <v>154</v>
      </c>
      <c r="AV401" s="14" t="s">
        <v>154</v>
      </c>
      <c r="AW401" s="14" t="s">
        <v>4</v>
      </c>
      <c r="AX401" s="14" t="s">
        <v>81</v>
      </c>
      <c r="AY401" s="257" t="s">
        <v>146</v>
      </c>
    </row>
    <row r="402" s="2" customFormat="1" ht="24.15" customHeight="1">
      <c r="A402" s="38"/>
      <c r="B402" s="39"/>
      <c r="C402" s="269" t="s">
        <v>485</v>
      </c>
      <c r="D402" s="269" t="s">
        <v>289</v>
      </c>
      <c r="E402" s="270" t="s">
        <v>486</v>
      </c>
      <c r="F402" s="271" t="s">
        <v>487</v>
      </c>
      <c r="G402" s="272" t="s">
        <v>260</v>
      </c>
      <c r="H402" s="273">
        <v>5.7750000000000004</v>
      </c>
      <c r="I402" s="274"/>
      <c r="J402" s="275">
        <f>ROUND(I402*H402,2)</f>
        <v>0</v>
      </c>
      <c r="K402" s="271" t="s">
        <v>152</v>
      </c>
      <c r="L402" s="276"/>
      <c r="M402" s="277" t="s">
        <v>1</v>
      </c>
      <c r="N402" s="278" t="s">
        <v>39</v>
      </c>
      <c r="O402" s="91"/>
      <c r="P402" s="226">
        <f>O402*H402</f>
        <v>0</v>
      </c>
      <c r="Q402" s="226">
        <v>4.0000000000000003E-05</v>
      </c>
      <c r="R402" s="226">
        <f>Q402*H402</f>
        <v>0.00023100000000000003</v>
      </c>
      <c r="S402" s="226">
        <v>0</v>
      </c>
      <c r="T402" s="226">
        <f>S402*H402</f>
        <v>0</v>
      </c>
      <c r="U402" s="227" t="s">
        <v>1</v>
      </c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28" t="s">
        <v>204</v>
      </c>
      <c r="AT402" s="228" t="s">
        <v>289</v>
      </c>
      <c r="AU402" s="228" t="s">
        <v>154</v>
      </c>
      <c r="AY402" s="17" t="s">
        <v>146</v>
      </c>
      <c r="BE402" s="229">
        <f>IF(N402="základní",J402,0)</f>
        <v>0</v>
      </c>
      <c r="BF402" s="229">
        <f>IF(N402="snížená",J402,0)</f>
        <v>0</v>
      </c>
      <c r="BG402" s="229">
        <f>IF(N402="zákl. přenesená",J402,0)</f>
        <v>0</v>
      </c>
      <c r="BH402" s="229">
        <f>IF(N402="sníž. přenesená",J402,0)</f>
        <v>0</v>
      </c>
      <c r="BI402" s="229">
        <f>IF(N402="nulová",J402,0)</f>
        <v>0</v>
      </c>
      <c r="BJ402" s="17" t="s">
        <v>154</v>
      </c>
      <c r="BK402" s="229">
        <f>ROUND(I402*H402,2)</f>
        <v>0</v>
      </c>
      <c r="BL402" s="17" t="s">
        <v>153</v>
      </c>
      <c r="BM402" s="228" t="s">
        <v>488</v>
      </c>
    </row>
    <row r="403" s="2" customFormat="1">
      <c r="A403" s="38"/>
      <c r="B403" s="39"/>
      <c r="C403" s="40"/>
      <c r="D403" s="230" t="s">
        <v>156</v>
      </c>
      <c r="E403" s="40"/>
      <c r="F403" s="231" t="s">
        <v>487</v>
      </c>
      <c r="G403" s="40"/>
      <c r="H403" s="40"/>
      <c r="I403" s="232"/>
      <c r="J403" s="40"/>
      <c r="K403" s="40"/>
      <c r="L403" s="44"/>
      <c r="M403" s="233"/>
      <c r="N403" s="234"/>
      <c r="O403" s="91"/>
      <c r="P403" s="91"/>
      <c r="Q403" s="91"/>
      <c r="R403" s="91"/>
      <c r="S403" s="91"/>
      <c r="T403" s="91"/>
      <c r="U403" s="92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T403" s="17" t="s">
        <v>156</v>
      </c>
      <c r="AU403" s="17" t="s">
        <v>154</v>
      </c>
    </row>
    <row r="404" s="14" customFormat="1">
      <c r="A404" s="14"/>
      <c r="B404" s="247"/>
      <c r="C404" s="248"/>
      <c r="D404" s="230" t="s">
        <v>160</v>
      </c>
      <c r="E404" s="248"/>
      <c r="F404" s="250" t="s">
        <v>489</v>
      </c>
      <c r="G404" s="248"/>
      <c r="H404" s="251">
        <v>5.7750000000000004</v>
      </c>
      <c r="I404" s="252"/>
      <c r="J404" s="248"/>
      <c r="K404" s="248"/>
      <c r="L404" s="253"/>
      <c r="M404" s="254"/>
      <c r="N404" s="255"/>
      <c r="O404" s="255"/>
      <c r="P404" s="255"/>
      <c r="Q404" s="255"/>
      <c r="R404" s="255"/>
      <c r="S404" s="255"/>
      <c r="T404" s="255"/>
      <c r="U404" s="256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7" t="s">
        <v>160</v>
      </c>
      <c r="AU404" s="257" t="s">
        <v>154</v>
      </c>
      <c r="AV404" s="14" t="s">
        <v>154</v>
      </c>
      <c r="AW404" s="14" t="s">
        <v>4</v>
      </c>
      <c r="AX404" s="14" t="s">
        <v>81</v>
      </c>
      <c r="AY404" s="257" t="s">
        <v>146</v>
      </c>
    </row>
    <row r="405" s="2" customFormat="1" ht="24.15" customHeight="1">
      <c r="A405" s="38"/>
      <c r="B405" s="39"/>
      <c r="C405" s="217" t="s">
        <v>490</v>
      </c>
      <c r="D405" s="217" t="s">
        <v>148</v>
      </c>
      <c r="E405" s="218" t="s">
        <v>491</v>
      </c>
      <c r="F405" s="219" t="s">
        <v>492</v>
      </c>
      <c r="G405" s="220" t="s">
        <v>228</v>
      </c>
      <c r="H405" s="221">
        <v>20</v>
      </c>
      <c r="I405" s="222"/>
      <c r="J405" s="223">
        <f>ROUND(I405*H405,2)</f>
        <v>0</v>
      </c>
      <c r="K405" s="219" t="s">
        <v>152</v>
      </c>
      <c r="L405" s="44"/>
      <c r="M405" s="224" t="s">
        <v>1</v>
      </c>
      <c r="N405" s="225" t="s">
        <v>39</v>
      </c>
      <c r="O405" s="91"/>
      <c r="P405" s="226">
        <f>O405*H405</f>
        <v>0</v>
      </c>
      <c r="Q405" s="226">
        <v>0.023099999999999999</v>
      </c>
      <c r="R405" s="226">
        <f>Q405*H405</f>
        <v>0.46199999999999997</v>
      </c>
      <c r="S405" s="226">
        <v>0</v>
      </c>
      <c r="T405" s="226">
        <f>S405*H405</f>
        <v>0</v>
      </c>
      <c r="U405" s="227" t="s">
        <v>1</v>
      </c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28" t="s">
        <v>153</v>
      </c>
      <c r="AT405" s="228" t="s">
        <v>148</v>
      </c>
      <c r="AU405" s="228" t="s">
        <v>154</v>
      </c>
      <c r="AY405" s="17" t="s">
        <v>146</v>
      </c>
      <c r="BE405" s="229">
        <f>IF(N405="základní",J405,0)</f>
        <v>0</v>
      </c>
      <c r="BF405" s="229">
        <f>IF(N405="snížená",J405,0)</f>
        <v>0</v>
      </c>
      <c r="BG405" s="229">
        <f>IF(N405="zákl. přenesená",J405,0)</f>
        <v>0</v>
      </c>
      <c r="BH405" s="229">
        <f>IF(N405="sníž. přenesená",J405,0)</f>
        <v>0</v>
      </c>
      <c r="BI405" s="229">
        <f>IF(N405="nulová",J405,0)</f>
        <v>0</v>
      </c>
      <c r="BJ405" s="17" t="s">
        <v>154</v>
      </c>
      <c r="BK405" s="229">
        <f>ROUND(I405*H405,2)</f>
        <v>0</v>
      </c>
      <c r="BL405" s="17" t="s">
        <v>153</v>
      </c>
      <c r="BM405" s="228" t="s">
        <v>493</v>
      </c>
    </row>
    <row r="406" s="2" customFormat="1">
      <c r="A406" s="38"/>
      <c r="B406" s="39"/>
      <c r="C406" s="40"/>
      <c r="D406" s="230" t="s">
        <v>156</v>
      </c>
      <c r="E406" s="40"/>
      <c r="F406" s="231" t="s">
        <v>494</v>
      </c>
      <c r="G406" s="40"/>
      <c r="H406" s="40"/>
      <c r="I406" s="232"/>
      <c r="J406" s="40"/>
      <c r="K406" s="40"/>
      <c r="L406" s="44"/>
      <c r="M406" s="233"/>
      <c r="N406" s="234"/>
      <c r="O406" s="91"/>
      <c r="P406" s="91"/>
      <c r="Q406" s="91"/>
      <c r="R406" s="91"/>
      <c r="S406" s="91"/>
      <c r="T406" s="91"/>
      <c r="U406" s="92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T406" s="17" t="s">
        <v>156</v>
      </c>
      <c r="AU406" s="17" t="s">
        <v>154</v>
      </c>
    </row>
    <row r="407" s="2" customFormat="1">
      <c r="A407" s="38"/>
      <c r="B407" s="39"/>
      <c r="C407" s="40"/>
      <c r="D407" s="235" t="s">
        <v>158</v>
      </c>
      <c r="E407" s="40"/>
      <c r="F407" s="236" t="s">
        <v>495</v>
      </c>
      <c r="G407" s="40"/>
      <c r="H407" s="40"/>
      <c r="I407" s="232"/>
      <c r="J407" s="40"/>
      <c r="K407" s="40"/>
      <c r="L407" s="44"/>
      <c r="M407" s="233"/>
      <c r="N407" s="234"/>
      <c r="O407" s="91"/>
      <c r="P407" s="91"/>
      <c r="Q407" s="91"/>
      <c r="R407" s="91"/>
      <c r="S407" s="91"/>
      <c r="T407" s="91"/>
      <c r="U407" s="92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T407" s="17" t="s">
        <v>158</v>
      </c>
      <c r="AU407" s="17" t="s">
        <v>154</v>
      </c>
    </row>
    <row r="408" s="2" customFormat="1" ht="21.75" customHeight="1">
      <c r="A408" s="38"/>
      <c r="B408" s="39"/>
      <c r="C408" s="217" t="s">
        <v>496</v>
      </c>
      <c r="D408" s="217" t="s">
        <v>148</v>
      </c>
      <c r="E408" s="218" t="s">
        <v>497</v>
      </c>
      <c r="F408" s="219" t="s">
        <v>498</v>
      </c>
      <c r="G408" s="220" t="s">
        <v>228</v>
      </c>
      <c r="H408" s="221">
        <v>20</v>
      </c>
      <c r="I408" s="222"/>
      <c r="J408" s="223">
        <f>ROUND(I408*H408,2)</f>
        <v>0</v>
      </c>
      <c r="K408" s="219" t="s">
        <v>152</v>
      </c>
      <c r="L408" s="44"/>
      <c r="M408" s="224" t="s">
        <v>1</v>
      </c>
      <c r="N408" s="225" t="s">
        <v>39</v>
      </c>
      <c r="O408" s="91"/>
      <c r="P408" s="226">
        <f>O408*H408</f>
        <v>0</v>
      </c>
      <c r="Q408" s="226">
        <v>0.0027299999999999998</v>
      </c>
      <c r="R408" s="226">
        <f>Q408*H408</f>
        <v>0.054599999999999996</v>
      </c>
      <c r="S408" s="226">
        <v>0</v>
      </c>
      <c r="T408" s="226">
        <f>S408*H408</f>
        <v>0</v>
      </c>
      <c r="U408" s="227" t="s">
        <v>1</v>
      </c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28" t="s">
        <v>153</v>
      </c>
      <c r="AT408" s="228" t="s">
        <v>148</v>
      </c>
      <c r="AU408" s="228" t="s">
        <v>154</v>
      </c>
      <c r="AY408" s="17" t="s">
        <v>146</v>
      </c>
      <c r="BE408" s="229">
        <f>IF(N408="základní",J408,0)</f>
        <v>0</v>
      </c>
      <c r="BF408" s="229">
        <f>IF(N408="snížená",J408,0)</f>
        <v>0</v>
      </c>
      <c r="BG408" s="229">
        <f>IF(N408="zákl. přenesená",J408,0)</f>
        <v>0</v>
      </c>
      <c r="BH408" s="229">
        <f>IF(N408="sníž. přenesená",J408,0)</f>
        <v>0</v>
      </c>
      <c r="BI408" s="229">
        <f>IF(N408="nulová",J408,0)</f>
        <v>0</v>
      </c>
      <c r="BJ408" s="17" t="s">
        <v>154</v>
      </c>
      <c r="BK408" s="229">
        <f>ROUND(I408*H408,2)</f>
        <v>0</v>
      </c>
      <c r="BL408" s="17" t="s">
        <v>153</v>
      </c>
      <c r="BM408" s="228" t="s">
        <v>499</v>
      </c>
    </row>
    <row r="409" s="2" customFormat="1">
      <c r="A409" s="38"/>
      <c r="B409" s="39"/>
      <c r="C409" s="40"/>
      <c r="D409" s="230" t="s">
        <v>156</v>
      </c>
      <c r="E409" s="40"/>
      <c r="F409" s="231" t="s">
        <v>500</v>
      </c>
      <c r="G409" s="40"/>
      <c r="H409" s="40"/>
      <c r="I409" s="232"/>
      <c r="J409" s="40"/>
      <c r="K409" s="40"/>
      <c r="L409" s="44"/>
      <c r="M409" s="233"/>
      <c r="N409" s="234"/>
      <c r="O409" s="91"/>
      <c r="P409" s="91"/>
      <c r="Q409" s="91"/>
      <c r="R409" s="91"/>
      <c r="S409" s="91"/>
      <c r="T409" s="91"/>
      <c r="U409" s="92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T409" s="17" t="s">
        <v>156</v>
      </c>
      <c r="AU409" s="17" t="s">
        <v>154</v>
      </c>
    </row>
    <row r="410" s="2" customFormat="1">
      <c r="A410" s="38"/>
      <c r="B410" s="39"/>
      <c r="C410" s="40"/>
      <c r="D410" s="235" t="s">
        <v>158</v>
      </c>
      <c r="E410" s="40"/>
      <c r="F410" s="236" t="s">
        <v>501</v>
      </c>
      <c r="G410" s="40"/>
      <c r="H410" s="40"/>
      <c r="I410" s="232"/>
      <c r="J410" s="40"/>
      <c r="K410" s="40"/>
      <c r="L410" s="44"/>
      <c r="M410" s="233"/>
      <c r="N410" s="234"/>
      <c r="O410" s="91"/>
      <c r="P410" s="91"/>
      <c r="Q410" s="91"/>
      <c r="R410" s="91"/>
      <c r="S410" s="91"/>
      <c r="T410" s="91"/>
      <c r="U410" s="92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T410" s="17" t="s">
        <v>158</v>
      </c>
      <c r="AU410" s="17" t="s">
        <v>154</v>
      </c>
    </row>
    <row r="411" s="2" customFormat="1" ht="24.15" customHeight="1">
      <c r="A411" s="38"/>
      <c r="B411" s="39"/>
      <c r="C411" s="217" t="s">
        <v>502</v>
      </c>
      <c r="D411" s="217" t="s">
        <v>148</v>
      </c>
      <c r="E411" s="218" t="s">
        <v>503</v>
      </c>
      <c r="F411" s="219" t="s">
        <v>504</v>
      </c>
      <c r="G411" s="220" t="s">
        <v>228</v>
      </c>
      <c r="H411" s="221">
        <v>40</v>
      </c>
      <c r="I411" s="222"/>
      <c r="J411" s="223">
        <f>ROUND(I411*H411,2)</f>
        <v>0</v>
      </c>
      <c r="K411" s="219" t="s">
        <v>152</v>
      </c>
      <c r="L411" s="44"/>
      <c r="M411" s="224" t="s">
        <v>1</v>
      </c>
      <c r="N411" s="225" t="s">
        <v>39</v>
      </c>
      <c r="O411" s="91"/>
      <c r="P411" s="226">
        <f>O411*H411</f>
        <v>0</v>
      </c>
      <c r="Q411" s="226">
        <v>0.0079000000000000008</v>
      </c>
      <c r="R411" s="226">
        <f>Q411*H411</f>
        <v>0.31600000000000006</v>
      </c>
      <c r="S411" s="226">
        <v>0</v>
      </c>
      <c r="T411" s="226">
        <f>S411*H411</f>
        <v>0</v>
      </c>
      <c r="U411" s="227" t="s">
        <v>1</v>
      </c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28" t="s">
        <v>153</v>
      </c>
      <c r="AT411" s="228" t="s">
        <v>148</v>
      </c>
      <c r="AU411" s="228" t="s">
        <v>154</v>
      </c>
      <c r="AY411" s="17" t="s">
        <v>146</v>
      </c>
      <c r="BE411" s="229">
        <f>IF(N411="základní",J411,0)</f>
        <v>0</v>
      </c>
      <c r="BF411" s="229">
        <f>IF(N411="snížená",J411,0)</f>
        <v>0</v>
      </c>
      <c r="BG411" s="229">
        <f>IF(N411="zákl. přenesená",J411,0)</f>
        <v>0</v>
      </c>
      <c r="BH411" s="229">
        <f>IF(N411="sníž. přenesená",J411,0)</f>
        <v>0</v>
      </c>
      <c r="BI411" s="229">
        <f>IF(N411="nulová",J411,0)</f>
        <v>0</v>
      </c>
      <c r="BJ411" s="17" t="s">
        <v>154</v>
      </c>
      <c r="BK411" s="229">
        <f>ROUND(I411*H411,2)</f>
        <v>0</v>
      </c>
      <c r="BL411" s="17" t="s">
        <v>153</v>
      </c>
      <c r="BM411" s="228" t="s">
        <v>505</v>
      </c>
    </row>
    <row r="412" s="2" customFormat="1">
      <c r="A412" s="38"/>
      <c r="B412" s="39"/>
      <c r="C412" s="40"/>
      <c r="D412" s="230" t="s">
        <v>156</v>
      </c>
      <c r="E412" s="40"/>
      <c r="F412" s="231" t="s">
        <v>506</v>
      </c>
      <c r="G412" s="40"/>
      <c r="H412" s="40"/>
      <c r="I412" s="232"/>
      <c r="J412" s="40"/>
      <c r="K412" s="40"/>
      <c r="L412" s="44"/>
      <c r="M412" s="233"/>
      <c r="N412" s="234"/>
      <c r="O412" s="91"/>
      <c r="P412" s="91"/>
      <c r="Q412" s="91"/>
      <c r="R412" s="91"/>
      <c r="S412" s="91"/>
      <c r="T412" s="91"/>
      <c r="U412" s="92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T412" s="17" t="s">
        <v>156</v>
      </c>
      <c r="AU412" s="17" t="s">
        <v>154</v>
      </c>
    </row>
    <row r="413" s="2" customFormat="1">
      <c r="A413" s="38"/>
      <c r="B413" s="39"/>
      <c r="C413" s="40"/>
      <c r="D413" s="235" t="s">
        <v>158</v>
      </c>
      <c r="E413" s="40"/>
      <c r="F413" s="236" t="s">
        <v>507</v>
      </c>
      <c r="G413" s="40"/>
      <c r="H413" s="40"/>
      <c r="I413" s="232"/>
      <c r="J413" s="40"/>
      <c r="K413" s="40"/>
      <c r="L413" s="44"/>
      <c r="M413" s="233"/>
      <c r="N413" s="234"/>
      <c r="O413" s="91"/>
      <c r="P413" s="91"/>
      <c r="Q413" s="91"/>
      <c r="R413" s="91"/>
      <c r="S413" s="91"/>
      <c r="T413" s="91"/>
      <c r="U413" s="92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T413" s="17" t="s">
        <v>158</v>
      </c>
      <c r="AU413" s="17" t="s">
        <v>154</v>
      </c>
    </row>
    <row r="414" s="14" customFormat="1">
      <c r="A414" s="14"/>
      <c r="B414" s="247"/>
      <c r="C414" s="248"/>
      <c r="D414" s="230" t="s">
        <v>160</v>
      </c>
      <c r="E414" s="248"/>
      <c r="F414" s="250" t="s">
        <v>508</v>
      </c>
      <c r="G414" s="248"/>
      <c r="H414" s="251">
        <v>40</v>
      </c>
      <c r="I414" s="252"/>
      <c r="J414" s="248"/>
      <c r="K414" s="248"/>
      <c r="L414" s="253"/>
      <c r="M414" s="254"/>
      <c r="N414" s="255"/>
      <c r="O414" s="255"/>
      <c r="P414" s="255"/>
      <c r="Q414" s="255"/>
      <c r="R414" s="255"/>
      <c r="S414" s="255"/>
      <c r="T414" s="255"/>
      <c r="U414" s="256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7" t="s">
        <v>160</v>
      </c>
      <c r="AU414" s="257" t="s">
        <v>154</v>
      </c>
      <c r="AV414" s="14" t="s">
        <v>154</v>
      </c>
      <c r="AW414" s="14" t="s">
        <v>4</v>
      </c>
      <c r="AX414" s="14" t="s">
        <v>81</v>
      </c>
      <c r="AY414" s="257" t="s">
        <v>146</v>
      </c>
    </row>
    <row r="415" s="2" customFormat="1" ht="24.15" customHeight="1">
      <c r="A415" s="38"/>
      <c r="B415" s="39"/>
      <c r="C415" s="217" t="s">
        <v>509</v>
      </c>
      <c r="D415" s="217" t="s">
        <v>148</v>
      </c>
      <c r="E415" s="218" t="s">
        <v>510</v>
      </c>
      <c r="F415" s="219" t="s">
        <v>511</v>
      </c>
      <c r="G415" s="220" t="s">
        <v>228</v>
      </c>
      <c r="H415" s="221">
        <v>6.1970000000000001</v>
      </c>
      <c r="I415" s="222"/>
      <c r="J415" s="223">
        <f>ROUND(I415*H415,2)</f>
        <v>0</v>
      </c>
      <c r="K415" s="219" t="s">
        <v>152</v>
      </c>
      <c r="L415" s="44"/>
      <c r="M415" s="224" t="s">
        <v>1</v>
      </c>
      <c r="N415" s="225" t="s">
        <v>39</v>
      </c>
      <c r="O415" s="91"/>
      <c r="P415" s="226">
        <f>O415*H415</f>
        <v>0</v>
      </c>
      <c r="Q415" s="226">
        <v>0.0028500000000000001</v>
      </c>
      <c r="R415" s="226">
        <f>Q415*H415</f>
        <v>0.017661450000000002</v>
      </c>
      <c r="S415" s="226">
        <v>0</v>
      </c>
      <c r="T415" s="226">
        <f>S415*H415</f>
        <v>0</v>
      </c>
      <c r="U415" s="227" t="s">
        <v>1</v>
      </c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28" t="s">
        <v>153</v>
      </c>
      <c r="AT415" s="228" t="s">
        <v>148</v>
      </c>
      <c r="AU415" s="228" t="s">
        <v>154</v>
      </c>
      <c r="AY415" s="17" t="s">
        <v>146</v>
      </c>
      <c r="BE415" s="229">
        <f>IF(N415="základní",J415,0)</f>
        <v>0</v>
      </c>
      <c r="BF415" s="229">
        <f>IF(N415="snížená",J415,0)</f>
        <v>0</v>
      </c>
      <c r="BG415" s="229">
        <f>IF(N415="zákl. přenesená",J415,0)</f>
        <v>0</v>
      </c>
      <c r="BH415" s="229">
        <f>IF(N415="sníž. přenesená",J415,0)</f>
        <v>0</v>
      </c>
      <c r="BI415" s="229">
        <f>IF(N415="nulová",J415,0)</f>
        <v>0</v>
      </c>
      <c r="BJ415" s="17" t="s">
        <v>154</v>
      </c>
      <c r="BK415" s="229">
        <f>ROUND(I415*H415,2)</f>
        <v>0</v>
      </c>
      <c r="BL415" s="17" t="s">
        <v>153</v>
      </c>
      <c r="BM415" s="228" t="s">
        <v>512</v>
      </c>
    </row>
    <row r="416" s="2" customFormat="1">
      <c r="A416" s="38"/>
      <c r="B416" s="39"/>
      <c r="C416" s="40"/>
      <c r="D416" s="230" t="s">
        <v>156</v>
      </c>
      <c r="E416" s="40"/>
      <c r="F416" s="231" t="s">
        <v>513</v>
      </c>
      <c r="G416" s="40"/>
      <c r="H416" s="40"/>
      <c r="I416" s="232"/>
      <c r="J416" s="40"/>
      <c r="K416" s="40"/>
      <c r="L416" s="44"/>
      <c r="M416" s="233"/>
      <c r="N416" s="234"/>
      <c r="O416" s="91"/>
      <c r="P416" s="91"/>
      <c r="Q416" s="91"/>
      <c r="R416" s="91"/>
      <c r="S416" s="91"/>
      <c r="T416" s="91"/>
      <c r="U416" s="92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T416" s="17" t="s">
        <v>156</v>
      </c>
      <c r="AU416" s="17" t="s">
        <v>154</v>
      </c>
    </row>
    <row r="417" s="2" customFormat="1">
      <c r="A417" s="38"/>
      <c r="B417" s="39"/>
      <c r="C417" s="40"/>
      <c r="D417" s="235" t="s">
        <v>158</v>
      </c>
      <c r="E417" s="40"/>
      <c r="F417" s="236" t="s">
        <v>514</v>
      </c>
      <c r="G417" s="40"/>
      <c r="H417" s="40"/>
      <c r="I417" s="232"/>
      <c r="J417" s="40"/>
      <c r="K417" s="40"/>
      <c r="L417" s="44"/>
      <c r="M417" s="233"/>
      <c r="N417" s="234"/>
      <c r="O417" s="91"/>
      <c r="P417" s="91"/>
      <c r="Q417" s="91"/>
      <c r="R417" s="91"/>
      <c r="S417" s="91"/>
      <c r="T417" s="91"/>
      <c r="U417" s="92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T417" s="17" t="s">
        <v>158</v>
      </c>
      <c r="AU417" s="17" t="s">
        <v>154</v>
      </c>
    </row>
    <row r="418" s="2" customFormat="1" ht="33" customHeight="1">
      <c r="A418" s="38"/>
      <c r="B418" s="39"/>
      <c r="C418" s="217" t="s">
        <v>515</v>
      </c>
      <c r="D418" s="217" t="s">
        <v>148</v>
      </c>
      <c r="E418" s="218" t="s">
        <v>516</v>
      </c>
      <c r="F418" s="219" t="s">
        <v>517</v>
      </c>
      <c r="G418" s="220" t="s">
        <v>151</v>
      </c>
      <c r="H418" s="221">
        <v>12.045</v>
      </c>
      <c r="I418" s="222"/>
      <c r="J418" s="223">
        <f>ROUND(I418*H418,2)</f>
        <v>0</v>
      </c>
      <c r="K418" s="219" t="s">
        <v>152</v>
      </c>
      <c r="L418" s="44"/>
      <c r="M418" s="224" t="s">
        <v>1</v>
      </c>
      <c r="N418" s="225" t="s">
        <v>39</v>
      </c>
      <c r="O418" s="91"/>
      <c r="P418" s="226">
        <f>O418*H418</f>
        <v>0</v>
      </c>
      <c r="Q418" s="226">
        <v>2.5018699999999998</v>
      </c>
      <c r="R418" s="226">
        <f>Q418*H418</f>
        <v>30.135024149999996</v>
      </c>
      <c r="S418" s="226">
        <v>0</v>
      </c>
      <c r="T418" s="226">
        <f>S418*H418</f>
        <v>0</v>
      </c>
      <c r="U418" s="227" t="s">
        <v>1</v>
      </c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28" t="s">
        <v>153</v>
      </c>
      <c r="AT418" s="228" t="s">
        <v>148</v>
      </c>
      <c r="AU418" s="228" t="s">
        <v>154</v>
      </c>
      <c r="AY418" s="17" t="s">
        <v>146</v>
      </c>
      <c r="BE418" s="229">
        <f>IF(N418="základní",J418,0)</f>
        <v>0</v>
      </c>
      <c r="BF418" s="229">
        <f>IF(N418="snížená",J418,0)</f>
        <v>0</v>
      </c>
      <c r="BG418" s="229">
        <f>IF(N418="zákl. přenesená",J418,0)</f>
        <v>0</v>
      </c>
      <c r="BH418" s="229">
        <f>IF(N418="sníž. přenesená",J418,0)</f>
        <v>0</v>
      </c>
      <c r="BI418" s="229">
        <f>IF(N418="nulová",J418,0)</f>
        <v>0</v>
      </c>
      <c r="BJ418" s="17" t="s">
        <v>154</v>
      </c>
      <c r="BK418" s="229">
        <f>ROUND(I418*H418,2)</f>
        <v>0</v>
      </c>
      <c r="BL418" s="17" t="s">
        <v>153</v>
      </c>
      <c r="BM418" s="228" t="s">
        <v>518</v>
      </c>
    </row>
    <row r="419" s="2" customFormat="1">
      <c r="A419" s="38"/>
      <c r="B419" s="39"/>
      <c r="C419" s="40"/>
      <c r="D419" s="230" t="s">
        <v>156</v>
      </c>
      <c r="E419" s="40"/>
      <c r="F419" s="231" t="s">
        <v>519</v>
      </c>
      <c r="G419" s="40"/>
      <c r="H419" s="40"/>
      <c r="I419" s="232"/>
      <c r="J419" s="40"/>
      <c r="K419" s="40"/>
      <c r="L419" s="44"/>
      <c r="M419" s="233"/>
      <c r="N419" s="234"/>
      <c r="O419" s="91"/>
      <c r="P419" s="91"/>
      <c r="Q419" s="91"/>
      <c r="R419" s="91"/>
      <c r="S419" s="91"/>
      <c r="T419" s="91"/>
      <c r="U419" s="92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T419" s="17" t="s">
        <v>156</v>
      </c>
      <c r="AU419" s="17" t="s">
        <v>154</v>
      </c>
    </row>
    <row r="420" s="2" customFormat="1">
      <c r="A420" s="38"/>
      <c r="B420" s="39"/>
      <c r="C420" s="40"/>
      <c r="D420" s="235" t="s">
        <v>158</v>
      </c>
      <c r="E420" s="40"/>
      <c r="F420" s="236" t="s">
        <v>520</v>
      </c>
      <c r="G420" s="40"/>
      <c r="H420" s="40"/>
      <c r="I420" s="232"/>
      <c r="J420" s="40"/>
      <c r="K420" s="40"/>
      <c r="L420" s="44"/>
      <c r="M420" s="233"/>
      <c r="N420" s="234"/>
      <c r="O420" s="91"/>
      <c r="P420" s="91"/>
      <c r="Q420" s="91"/>
      <c r="R420" s="91"/>
      <c r="S420" s="91"/>
      <c r="T420" s="91"/>
      <c r="U420" s="92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7" t="s">
        <v>158</v>
      </c>
      <c r="AU420" s="17" t="s">
        <v>154</v>
      </c>
    </row>
    <row r="421" s="13" customFormat="1">
      <c r="A421" s="13"/>
      <c r="B421" s="237"/>
      <c r="C421" s="238"/>
      <c r="D421" s="230" t="s">
        <v>160</v>
      </c>
      <c r="E421" s="239" t="s">
        <v>1</v>
      </c>
      <c r="F421" s="240" t="s">
        <v>521</v>
      </c>
      <c r="G421" s="238"/>
      <c r="H421" s="239" t="s">
        <v>1</v>
      </c>
      <c r="I421" s="241"/>
      <c r="J421" s="238"/>
      <c r="K421" s="238"/>
      <c r="L421" s="242"/>
      <c r="M421" s="243"/>
      <c r="N421" s="244"/>
      <c r="O421" s="244"/>
      <c r="P421" s="244"/>
      <c r="Q421" s="244"/>
      <c r="R421" s="244"/>
      <c r="S421" s="244"/>
      <c r="T421" s="244"/>
      <c r="U421" s="245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6" t="s">
        <v>160</v>
      </c>
      <c r="AU421" s="246" t="s">
        <v>154</v>
      </c>
      <c r="AV421" s="13" t="s">
        <v>81</v>
      </c>
      <c r="AW421" s="13" t="s">
        <v>30</v>
      </c>
      <c r="AX421" s="13" t="s">
        <v>73</v>
      </c>
      <c r="AY421" s="246" t="s">
        <v>146</v>
      </c>
    </row>
    <row r="422" s="13" customFormat="1">
      <c r="A422" s="13"/>
      <c r="B422" s="237"/>
      <c r="C422" s="238"/>
      <c r="D422" s="230" t="s">
        <v>160</v>
      </c>
      <c r="E422" s="239" t="s">
        <v>1</v>
      </c>
      <c r="F422" s="240" t="s">
        <v>522</v>
      </c>
      <c r="G422" s="238"/>
      <c r="H422" s="239" t="s">
        <v>1</v>
      </c>
      <c r="I422" s="241"/>
      <c r="J422" s="238"/>
      <c r="K422" s="238"/>
      <c r="L422" s="242"/>
      <c r="M422" s="243"/>
      <c r="N422" s="244"/>
      <c r="O422" s="244"/>
      <c r="P422" s="244"/>
      <c r="Q422" s="244"/>
      <c r="R422" s="244"/>
      <c r="S422" s="244"/>
      <c r="T422" s="244"/>
      <c r="U422" s="245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6" t="s">
        <v>160</v>
      </c>
      <c r="AU422" s="246" t="s">
        <v>154</v>
      </c>
      <c r="AV422" s="13" t="s">
        <v>81</v>
      </c>
      <c r="AW422" s="13" t="s">
        <v>30</v>
      </c>
      <c r="AX422" s="13" t="s">
        <v>73</v>
      </c>
      <c r="AY422" s="246" t="s">
        <v>146</v>
      </c>
    </row>
    <row r="423" s="14" customFormat="1">
      <c r="A423" s="14"/>
      <c r="B423" s="247"/>
      <c r="C423" s="248"/>
      <c r="D423" s="230" t="s">
        <v>160</v>
      </c>
      <c r="E423" s="249" t="s">
        <v>1</v>
      </c>
      <c r="F423" s="250" t="s">
        <v>523</v>
      </c>
      <c r="G423" s="248"/>
      <c r="H423" s="251">
        <v>12.045</v>
      </c>
      <c r="I423" s="252"/>
      <c r="J423" s="248"/>
      <c r="K423" s="248"/>
      <c r="L423" s="253"/>
      <c r="M423" s="254"/>
      <c r="N423" s="255"/>
      <c r="O423" s="255"/>
      <c r="P423" s="255"/>
      <c r="Q423" s="255"/>
      <c r="R423" s="255"/>
      <c r="S423" s="255"/>
      <c r="T423" s="255"/>
      <c r="U423" s="256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7" t="s">
        <v>160</v>
      </c>
      <c r="AU423" s="257" t="s">
        <v>154</v>
      </c>
      <c r="AV423" s="14" t="s">
        <v>154</v>
      </c>
      <c r="AW423" s="14" t="s">
        <v>30</v>
      </c>
      <c r="AX423" s="14" t="s">
        <v>73</v>
      </c>
      <c r="AY423" s="257" t="s">
        <v>146</v>
      </c>
    </row>
    <row r="424" s="15" customFormat="1">
      <c r="A424" s="15"/>
      <c r="B424" s="258"/>
      <c r="C424" s="259"/>
      <c r="D424" s="230" t="s">
        <v>160</v>
      </c>
      <c r="E424" s="260" t="s">
        <v>1</v>
      </c>
      <c r="F424" s="261" t="s">
        <v>163</v>
      </c>
      <c r="G424" s="259"/>
      <c r="H424" s="262">
        <v>12.045</v>
      </c>
      <c r="I424" s="263"/>
      <c r="J424" s="259"/>
      <c r="K424" s="259"/>
      <c r="L424" s="264"/>
      <c r="M424" s="265"/>
      <c r="N424" s="266"/>
      <c r="O424" s="266"/>
      <c r="P424" s="266"/>
      <c r="Q424" s="266"/>
      <c r="R424" s="266"/>
      <c r="S424" s="266"/>
      <c r="T424" s="266"/>
      <c r="U424" s="267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68" t="s">
        <v>160</v>
      </c>
      <c r="AU424" s="268" t="s">
        <v>154</v>
      </c>
      <c r="AV424" s="15" t="s">
        <v>153</v>
      </c>
      <c r="AW424" s="15" t="s">
        <v>30</v>
      </c>
      <c r="AX424" s="15" t="s">
        <v>81</v>
      </c>
      <c r="AY424" s="268" t="s">
        <v>146</v>
      </c>
    </row>
    <row r="425" s="2" customFormat="1" ht="33" customHeight="1">
      <c r="A425" s="38"/>
      <c r="B425" s="39"/>
      <c r="C425" s="217" t="s">
        <v>524</v>
      </c>
      <c r="D425" s="217" t="s">
        <v>148</v>
      </c>
      <c r="E425" s="218" t="s">
        <v>525</v>
      </c>
      <c r="F425" s="219" t="s">
        <v>526</v>
      </c>
      <c r="G425" s="220" t="s">
        <v>151</v>
      </c>
      <c r="H425" s="221">
        <v>0.69599999999999995</v>
      </c>
      <c r="I425" s="222"/>
      <c r="J425" s="223">
        <f>ROUND(I425*H425,2)</f>
        <v>0</v>
      </c>
      <c r="K425" s="219" t="s">
        <v>152</v>
      </c>
      <c r="L425" s="44"/>
      <c r="M425" s="224" t="s">
        <v>1</v>
      </c>
      <c r="N425" s="225" t="s">
        <v>39</v>
      </c>
      <c r="O425" s="91"/>
      <c r="P425" s="226">
        <f>O425*H425</f>
        <v>0</v>
      </c>
      <c r="Q425" s="226">
        <v>2.5018699999999998</v>
      </c>
      <c r="R425" s="226">
        <f>Q425*H425</f>
        <v>1.7413015199999997</v>
      </c>
      <c r="S425" s="226">
        <v>0</v>
      </c>
      <c r="T425" s="226">
        <f>S425*H425</f>
        <v>0</v>
      </c>
      <c r="U425" s="227" t="s">
        <v>1</v>
      </c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28" t="s">
        <v>153</v>
      </c>
      <c r="AT425" s="228" t="s">
        <v>148</v>
      </c>
      <c r="AU425" s="228" t="s">
        <v>154</v>
      </c>
      <c r="AY425" s="17" t="s">
        <v>146</v>
      </c>
      <c r="BE425" s="229">
        <f>IF(N425="základní",J425,0)</f>
        <v>0</v>
      </c>
      <c r="BF425" s="229">
        <f>IF(N425="snížená",J425,0)</f>
        <v>0</v>
      </c>
      <c r="BG425" s="229">
        <f>IF(N425="zákl. přenesená",J425,0)</f>
        <v>0</v>
      </c>
      <c r="BH425" s="229">
        <f>IF(N425="sníž. přenesená",J425,0)</f>
        <v>0</v>
      </c>
      <c r="BI425" s="229">
        <f>IF(N425="nulová",J425,0)</f>
        <v>0</v>
      </c>
      <c r="BJ425" s="17" t="s">
        <v>154</v>
      </c>
      <c r="BK425" s="229">
        <f>ROUND(I425*H425,2)</f>
        <v>0</v>
      </c>
      <c r="BL425" s="17" t="s">
        <v>153</v>
      </c>
      <c r="BM425" s="228" t="s">
        <v>527</v>
      </c>
    </row>
    <row r="426" s="2" customFormat="1">
      <c r="A426" s="38"/>
      <c r="B426" s="39"/>
      <c r="C426" s="40"/>
      <c r="D426" s="230" t="s">
        <v>156</v>
      </c>
      <c r="E426" s="40"/>
      <c r="F426" s="231" t="s">
        <v>528</v>
      </c>
      <c r="G426" s="40"/>
      <c r="H426" s="40"/>
      <c r="I426" s="232"/>
      <c r="J426" s="40"/>
      <c r="K426" s="40"/>
      <c r="L426" s="44"/>
      <c r="M426" s="233"/>
      <c r="N426" s="234"/>
      <c r="O426" s="91"/>
      <c r="P426" s="91"/>
      <c r="Q426" s="91"/>
      <c r="R426" s="91"/>
      <c r="S426" s="91"/>
      <c r="T426" s="91"/>
      <c r="U426" s="92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156</v>
      </c>
      <c r="AU426" s="17" t="s">
        <v>154</v>
      </c>
    </row>
    <row r="427" s="2" customFormat="1">
      <c r="A427" s="38"/>
      <c r="B427" s="39"/>
      <c r="C427" s="40"/>
      <c r="D427" s="235" t="s">
        <v>158</v>
      </c>
      <c r="E427" s="40"/>
      <c r="F427" s="236" t="s">
        <v>529</v>
      </c>
      <c r="G427" s="40"/>
      <c r="H427" s="40"/>
      <c r="I427" s="232"/>
      <c r="J427" s="40"/>
      <c r="K427" s="40"/>
      <c r="L427" s="44"/>
      <c r="M427" s="233"/>
      <c r="N427" s="234"/>
      <c r="O427" s="91"/>
      <c r="P427" s="91"/>
      <c r="Q427" s="91"/>
      <c r="R427" s="91"/>
      <c r="S427" s="91"/>
      <c r="T427" s="91"/>
      <c r="U427" s="92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7" t="s">
        <v>158</v>
      </c>
      <c r="AU427" s="17" t="s">
        <v>154</v>
      </c>
    </row>
    <row r="428" s="13" customFormat="1">
      <c r="A428" s="13"/>
      <c r="B428" s="237"/>
      <c r="C428" s="238"/>
      <c r="D428" s="230" t="s">
        <v>160</v>
      </c>
      <c r="E428" s="239" t="s">
        <v>1</v>
      </c>
      <c r="F428" s="240" t="s">
        <v>530</v>
      </c>
      <c r="G428" s="238"/>
      <c r="H428" s="239" t="s">
        <v>1</v>
      </c>
      <c r="I428" s="241"/>
      <c r="J428" s="238"/>
      <c r="K428" s="238"/>
      <c r="L428" s="242"/>
      <c r="M428" s="243"/>
      <c r="N428" s="244"/>
      <c r="O428" s="244"/>
      <c r="P428" s="244"/>
      <c r="Q428" s="244"/>
      <c r="R428" s="244"/>
      <c r="S428" s="244"/>
      <c r="T428" s="244"/>
      <c r="U428" s="245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6" t="s">
        <v>160</v>
      </c>
      <c r="AU428" s="246" t="s">
        <v>154</v>
      </c>
      <c r="AV428" s="13" t="s">
        <v>81</v>
      </c>
      <c r="AW428" s="13" t="s">
        <v>30</v>
      </c>
      <c r="AX428" s="13" t="s">
        <v>73</v>
      </c>
      <c r="AY428" s="246" t="s">
        <v>146</v>
      </c>
    </row>
    <row r="429" s="14" customFormat="1">
      <c r="A429" s="14"/>
      <c r="B429" s="247"/>
      <c r="C429" s="248"/>
      <c r="D429" s="230" t="s">
        <v>160</v>
      </c>
      <c r="E429" s="249" t="s">
        <v>1</v>
      </c>
      <c r="F429" s="250" t="s">
        <v>531</v>
      </c>
      <c r="G429" s="248"/>
      <c r="H429" s="251">
        <v>0.69599999999999995</v>
      </c>
      <c r="I429" s="252"/>
      <c r="J429" s="248"/>
      <c r="K429" s="248"/>
      <c r="L429" s="253"/>
      <c r="M429" s="254"/>
      <c r="N429" s="255"/>
      <c r="O429" s="255"/>
      <c r="P429" s="255"/>
      <c r="Q429" s="255"/>
      <c r="R429" s="255"/>
      <c r="S429" s="255"/>
      <c r="T429" s="255"/>
      <c r="U429" s="256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7" t="s">
        <v>160</v>
      </c>
      <c r="AU429" s="257" t="s">
        <v>154</v>
      </c>
      <c r="AV429" s="14" t="s">
        <v>154</v>
      </c>
      <c r="AW429" s="14" t="s">
        <v>30</v>
      </c>
      <c r="AX429" s="14" t="s">
        <v>73</v>
      </c>
      <c r="AY429" s="257" t="s">
        <v>146</v>
      </c>
    </row>
    <row r="430" s="15" customFormat="1">
      <c r="A430" s="15"/>
      <c r="B430" s="258"/>
      <c r="C430" s="259"/>
      <c r="D430" s="230" t="s">
        <v>160</v>
      </c>
      <c r="E430" s="260" t="s">
        <v>1</v>
      </c>
      <c r="F430" s="261" t="s">
        <v>163</v>
      </c>
      <c r="G430" s="259"/>
      <c r="H430" s="262">
        <v>0.69599999999999995</v>
      </c>
      <c r="I430" s="263"/>
      <c r="J430" s="259"/>
      <c r="K430" s="259"/>
      <c r="L430" s="264"/>
      <c r="M430" s="265"/>
      <c r="N430" s="266"/>
      <c r="O430" s="266"/>
      <c r="P430" s="266"/>
      <c r="Q430" s="266"/>
      <c r="R430" s="266"/>
      <c r="S430" s="266"/>
      <c r="T430" s="266"/>
      <c r="U430" s="267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68" t="s">
        <v>160</v>
      </c>
      <c r="AU430" s="268" t="s">
        <v>154</v>
      </c>
      <c r="AV430" s="15" t="s">
        <v>153</v>
      </c>
      <c r="AW430" s="15" t="s">
        <v>30</v>
      </c>
      <c r="AX430" s="15" t="s">
        <v>81</v>
      </c>
      <c r="AY430" s="268" t="s">
        <v>146</v>
      </c>
    </row>
    <row r="431" s="2" customFormat="1" ht="24.15" customHeight="1">
      <c r="A431" s="38"/>
      <c r="B431" s="39"/>
      <c r="C431" s="217" t="s">
        <v>532</v>
      </c>
      <c r="D431" s="217" t="s">
        <v>148</v>
      </c>
      <c r="E431" s="218" t="s">
        <v>533</v>
      </c>
      <c r="F431" s="219" t="s">
        <v>534</v>
      </c>
      <c r="G431" s="220" t="s">
        <v>151</v>
      </c>
      <c r="H431" s="221">
        <v>12.045</v>
      </c>
      <c r="I431" s="222"/>
      <c r="J431" s="223">
        <f>ROUND(I431*H431,2)</f>
        <v>0</v>
      </c>
      <c r="K431" s="219" t="s">
        <v>152</v>
      </c>
      <c r="L431" s="44"/>
      <c r="M431" s="224" t="s">
        <v>1</v>
      </c>
      <c r="N431" s="225" t="s">
        <v>39</v>
      </c>
      <c r="O431" s="91"/>
      <c r="P431" s="226">
        <f>O431*H431</f>
        <v>0</v>
      </c>
      <c r="Q431" s="226">
        <v>0</v>
      </c>
      <c r="R431" s="226">
        <f>Q431*H431</f>
        <v>0</v>
      </c>
      <c r="S431" s="226">
        <v>0</v>
      </c>
      <c r="T431" s="226">
        <f>S431*H431</f>
        <v>0</v>
      </c>
      <c r="U431" s="227" t="s">
        <v>1</v>
      </c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228" t="s">
        <v>153</v>
      </c>
      <c r="AT431" s="228" t="s">
        <v>148</v>
      </c>
      <c r="AU431" s="228" t="s">
        <v>154</v>
      </c>
      <c r="AY431" s="17" t="s">
        <v>146</v>
      </c>
      <c r="BE431" s="229">
        <f>IF(N431="základní",J431,0)</f>
        <v>0</v>
      </c>
      <c r="BF431" s="229">
        <f>IF(N431="snížená",J431,0)</f>
        <v>0</v>
      </c>
      <c r="BG431" s="229">
        <f>IF(N431="zákl. přenesená",J431,0)</f>
        <v>0</v>
      </c>
      <c r="BH431" s="229">
        <f>IF(N431="sníž. přenesená",J431,0)</f>
        <v>0</v>
      </c>
      <c r="BI431" s="229">
        <f>IF(N431="nulová",J431,0)</f>
        <v>0</v>
      </c>
      <c r="BJ431" s="17" t="s">
        <v>154</v>
      </c>
      <c r="BK431" s="229">
        <f>ROUND(I431*H431,2)</f>
        <v>0</v>
      </c>
      <c r="BL431" s="17" t="s">
        <v>153</v>
      </c>
      <c r="BM431" s="228" t="s">
        <v>535</v>
      </c>
    </row>
    <row r="432" s="2" customFormat="1">
      <c r="A432" s="38"/>
      <c r="B432" s="39"/>
      <c r="C432" s="40"/>
      <c r="D432" s="230" t="s">
        <v>156</v>
      </c>
      <c r="E432" s="40"/>
      <c r="F432" s="231" t="s">
        <v>536</v>
      </c>
      <c r="G432" s="40"/>
      <c r="H432" s="40"/>
      <c r="I432" s="232"/>
      <c r="J432" s="40"/>
      <c r="K432" s="40"/>
      <c r="L432" s="44"/>
      <c r="M432" s="233"/>
      <c r="N432" s="234"/>
      <c r="O432" s="91"/>
      <c r="P432" s="91"/>
      <c r="Q432" s="91"/>
      <c r="R432" s="91"/>
      <c r="S432" s="91"/>
      <c r="T432" s="91"/>
      <c r="U432" s="92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T432" s="17" t="s">
        <v>156</v>
      </c>
      <c r="AU432" s="17" t="s">
        <v>154</v>
      </c>
    </row>
    <row r="433" s="2" customFormat="1">
      <c r="A433" s="38"/>
      <c r="B433" s="39"/>
      <c r="C433" s="40"/>
      <c r="D433" s="235" t="s">
        <v>158</v>
      </c>
      <c r="E433" s="40"/>
      <c r="F433" s="236" t="s">
        <v>537</v>
      </c>
      <c r="G433" s="40"/>
      <c r="H433" s="40"/>
      <c r="I433" s="232"/>
      <c r="J433" s="40"/>
      <c r="K433" s="40"/>
      <c r="L433" s="44"/>
      <c r="M433" s="233"/>
      <c r="N433" s="234"/>
      <c r="O433" s="91"/>
      <c r="P433" s="91"/>
      <c r="Q433" s="91"/>
      <c r="R433" s="91"/>
      <c r="S433" s="91"/>
      <c r="T433" s="91"/>
      <c r="U433" s="92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T433" s="17" t="s">
        <v>158</v>
      </c>
      <c r="AU433" s="17" t="s">
        <v>154</v>
      </c>
    </row>
    <row r="434" s="14" customFormat="1">
      <c r="A434" s="14"/>
      <c r="B434" s="247"/>
      <c r="C434" s="248"/>
      <c r="D434" s="230" t="s">
        <v>160</v>
      </c>
      <c r="E434" s="249" t="s">
        <v>1</v>
      </c>
      <c r="F434" s="250" t="s">
        <v>538</v>
      </c>
      <c r="G434" s="248"/>
      <c r="H434" s="251">
        <v>12.045</v>
      </c>
      <c r="I434" s="252"/>
      <c r="J434" s="248"/>
      <c r="K434" s="248"/>
      <c r="L434" s="253"/>
      <c r="M434" s="254"/>
      <c r="N434" s="255"/>
      <c r="O434" s="255"/>
      <c r="P434" s="255"/>
      <c r="Q434" s="255"/>
      <c r="R434" s="255"/>
      <c r="S434" s="255"/>
      <c r="T434" s="255"/>
      <c r="U434" s="256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7" t="s">
        <v>160</v>
      </c>
      <c r="AU434" s="257" t="s">
        <v>154</v>
      </c>
      <c r="AV434" s="14" t="s">
        <v>154</v>
      </c>
      <c r="AW434" s="14" t="s">
        <v>30</v>
      </c>
      <c r="AX434" s="14" t="s">
        <v>73</v>
      </c>
      <c r="AY434" s="257" t="s">
        <v>146</v>
      </c>
    </row>
    <row r="435" s="15" customFormat="1">
      <c r="A435" s="15"/>
      <c r="B435" s="258"/>
      <c r="C435" s="259"/>
      <c r="D435" s="230" t="s">
        <v>160</v>
      </c>
      <c r="E435" s="260" t="s">
        <v>1</v>
      </c>
      <c r="F435" s="261" t="s">
        <v>163</v>
      </c>
      <c r="G435" s="259"/>
      <c r="H435" s="262">
        <v>12.045</v>
      </c>
      <c r="I435" s="263"/>
      <c r="J435" s="259"/>
      <c r="K435" s="259"/>
      <c r="L435" s="264"/>
      <c r="M435" s="265"/>
      <c r="N435" s="266"/>
      <c r="O435" s="266"/>
      <c r="P435" s="266"/>
      <c r="Q435" s="266"/>
      <c r="R435" s="266"/>
      <c r="S435" s="266"/>
      <c r="T435" s="266"/>
      <c r="U435" s="267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68" t="s">
        <v>160</v>
      </c>
      <c r="AU435" s="268" t="s">
        <v>154</v>
      </c>
      <c r="AV435" s="15" t="s">
        <v>153</v>
      </c>
      <c r="AW435" s="15" t="s">
        <v>30</v>
      </c>
      <c r="AX435" s="15" t="s">
        <v>81</v>
      </c>
      <c r="AY435" s="268" t="s">
        <v>146</v>
      </c>
    </row>
    <row r="436" s="2" customFormat="1" ht="33" customHeight="1">
      <c r="A436" s="38"/>
      <c r="B436" s="39"/>
      <c r="C436" s="217" t="s">
        <v>539</v>
      </c>
      <c r="D436" s="217" t="s">
        <v>148</v>
      </c>
      <c r="E436" s="218" t="s">
        <v>540</v>
      </c>
      <c r="F436" s="219" t="s">
        <v>541</v>
      </c>
      <c r="G436" s="220" t="s">
        <v>151</v>
      </c>
      <c r="H436" s="221">
        <v>12.045</v>
      </c>
      <c r="I436" s="222"/>
      <c r="J436" s="223">
        <f>ROUND(I436*H436,2)</f>
        <v>0</v>
      </c>
      <c r="K436" s="219" t="s">
        <v>152</v>
      </c>
      <c r="L436" s="44"/>
      <c r="M436" s="224" t="s">
        <v>1</v>
      </c>
      <c r="N436" s="225" t="s">
        <v>39</v>
      </c>
      <c r="O436" s="91"/>
      <c r="P436" s="226">
        <f>O436*H436</f>
        <v>0</v>
      </c>
      <c r="Q436" s="226">
        <v>0</v>
      </c>
      <c r="R436" s="226">
        <f>Q436*H436</f>
        <v>0</v>
      </c>
      <c r="S436" s="226">
        <v>0</v>
      </c>
      <c r="T436" s="226">
        <f>S436*H436</f>
        <v>0</v>
      </c>
      <c r="U436" s="227" t="s">
        <v>1</v>
      </c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28" t="s">
        <v>153</v>
      </c>
      <c r="AT436" s="228" t="s">
        <v>148</v>
      </c>
      <c r="AU436" s="228" t="s">
        <v>154</v>
      </c>
      <c r="AY436" s="17" t="s">
        <v>146</v>
      </c>
      <c r="BE436" s="229">
        <f>IF(N436="základní",J436,0)</f>
        <v>0</v>
      </c>
      <c r="BF436" s="229">
        <f>IF(N436="snížená",J436,0)</f>
        <v>0</v>
      </c>
      <c r="BG436" s="229">
        <f>IF(N436="zákl. přenesená",J436,0)</f>
        <v>0</v>
      </c>
      <c r="BH436" s="229">
        <f>IF(N436="sníž. přenesená",J436,0)</f>
        <v>0</v>
      </c>
      <c r="BI436" s="229">
        <f>IF(N436="nulová",J436,0)</f>
        <v>0</v>
      </c>
      <c r="BJ436" s="17" t="s">
        <v>154</v>
      </c>
      <c r="BK436" s="229">
        <f>ROUND(I436*H436,2)</f>
        <v>0</v>
      </c>
      <c r="BL436" s="17" t="s">
        <v>153</v>
      </c>
      <c r="BM436" s="228" t="s">
        <v>542</v>
      </c>
    </row>
    <row r="437" s="2" customFormat="1">
      <c r="A437" s="38"/>
      <c r="B437" s="39"/>
      <c r="C437" s="40"/>
      <c r="D437" s="230" t="s">
        <v>156</v>
      </c>
      <c r="E437" s="40"/>
      <c r="F437" s="231" t="s">
        <v>543</v>
      </c>
      <c r="G437" s="40"/>
      <c r="H437" s="40"/>
      <c r="I437" s="232"/>
      <c r="J437" s="40"/>
      <c r="K437" s="40"/>
      <c r="L437" s="44"/>
      <c r="M437" s="233"/>
      <c r="N437" s="234"/>
      <c r="O437" s="91"/>
      <c r="P437" s="91"/>
      <c r="Q437" s="91"/>
      <c r="R437" s="91"/>
      <c r="S437" s="91"/>
      <c r="T437" s="91"/>
      <c r="U437" s="92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T437" s="17" t="s">
        <v>156</v>
      </c>
      <c r="AU437" s="17" t="s">
        <v>154</v>
      </c>
    </row>
    <row r="438" s="2" customFormat="1">
      <c r="A438" s="38"/>
      <c r="B438" s="39"/>
      <c r="C438" s="40"/>
      <c r="D438" s="235" t="s">
        <v>158</v>
      </c>
      <c r="E438" s="40"/>
      <c r="F438" s="236" t="s">
        <v>544</v>
      </c>
      <c r="G438" s="40"/>
      <c r="H438" s="40"/>
      <c r="I438" s="232"/>
      <c r="J438" s="40"/>
      <c r="K438" s="40"/>
      <c r="L438" s="44"/>
      <c r="M438" s="233"/>
      <c r="N438" s="234"/>
      <c r="O438" s="91"/>
      <c r="P438" s="91"/>
      <c r="Q438" s="91"/>
      <c r="R438" s="91"/>
      <c r="S438" s="91"/>
      <c r="T438" s="91"/>
      <c r="U438" s="92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158</v>
      </c>
      <c r="AU438" s="17" t="s">
        <v>154</v>
      </c>
    </row>
    <row r="439" s="13" customFormat="1">
      <c r="A439" s="13"/>
      <c r="B439" s="237"/>
      <c r="C439" s="238"/>
      <c r="D439" s="230" t="s">
        <v>160</v>
      </c>
      <c r="E439" s="239" t="s">
        <v>1</v>
      </c>
      <c r="F439" s="240" t="s">
        <v>521</v>
      </c>
      <c r="G439" s="238"/>
      <c r="H439" s="239" t="s">
        <v>1</v>
      </c>
      <c r="I439" s="241"/>
      <c r="J439" s="238"/>
      <c r="K439" s="238"/>
      <c r="L439" s="242"/>
      <c r="M439" s="243"/>
      <c r="N439" s="244"/>
      <c r="O439" s="244"/>
      <c r="P439" s="244"/>
      <c r="Q439" s="244"/>
      <c r="R439" s="244"/>
      <c r="S439" s="244"/>
      <c r="T439" s="244"/>
      <c r="U439" s="245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6" t="s">
        <v>160</v>
      </c>
      <c r="AU439" s="246" t="s">
        <v>154</v>
      </c>
      <c r="AV439" s="13" t="s">
        <v>81</v>
      </c>
      <c r="AW439" s="13" t="s">
        <v>30</v>
      </c>
      <c r="AX439" s="13" t="s">
        <v>73</v>
      </c>
      <c r="AY439" s="246" t="s">
        <v>146</v>
      </c>
    </row>
    <row r="440" s="13" customFormat="1">
      <c r="A440" s="13"/>
      <c r="B440" s="237"/>
      <c r="C440" s="238"/>
      <c r="D440" s="230" t="s">
        <v>160</v>
      </c>
      <c r="E440" s="239" t="s">
        <v>1</v>
      </c>
      <c r="F440" s="240" t="s">
        <v>522</v>
      </c>
      <c r="G440" s="238"/>
      <c r="H440" s="239" t="s">
        <v>1</v>
      </c>
      <c r="I440" s="241"/>
      <c r="J440" s="238"/>
      <c r="K440" s="238"/>
      <c r="L440" s="242"/>
      <c r="M440" s="243"/>
      <c r="N440" s="244"/>
      <c r="O440" s="244"/>
      <c r="P440" s="244"/>
      <c r="Q440" s="244"/>
      <c r="R440" s="244"/>
      <c r="S440" s="244"/>
      <c r="T440" s="244"/>
      <c r="U440" s="245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6" t="s">
        <v>160</v>
      </c>
      <c r="AU440" s="246" t="s">
        <v>154</v>
      </c>
      <c r="AV440" s="13" t="s">
        <v>81</v>
      </c>
      <c r="AW440" s="13" t="s">
        <v>30</v>
      </c>
      <c r="AX440" s="13" t="s">
        <v>73</v>
      </c>
      <c r="AY440" s="246" t="s">
        <v>146</v>
      </c>
    </row>
    <row r="441" s="14" customFormat="1">
      <c r="A441" s="14"/>
      <c r="B441" s="247"/>
      <c r="C441" s="248"/>
      <c r="D441" s="230" t="s">
        <v>160</v>
      </c>
      <c r="E441" s="249" t="s">
        <v>1</v>
      </c>
      <c r="F441" s="250" t="s">
        <v>523</v>
      </c>
      <c r="G441" s="248"/>
      <c r="H441" s="251">
        <v>12.045</v>
      </c>
      <c r="I441" s="252"/>
      <c r="J441" s="248"/>
      <c r="K441" s="248"/>
      <c r="L441" s="253"/>
      <c r="M441" s="254"/>
      <c r="N441" s="255"/>
      <c r="O441" s="255"/>
      <c r="P441" s="255"/>
      <c r="Q441" s="255"/>
      <c r="R441" s="255"/>
      <c r="S441" s="255"/>
      <c r="T441" s="255"/>
      <c r="U441" s="256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7" t="s">
        <v>160</v>
      </c>
      <c r="AU441" s="257" t="s">
        <v>154</v>
      </c>
      <c r="AV441" s="14" t="s">
        <v>154</v>
      </c>
      <c r="AW441" s="14" t="s">
        <v>30</v>
      </c>
      <c r="AX441" s="14" t="s">
        <v>73</v>
      </c>
      <c r="AY441" s="257" t="s">
        <v>146</v>
      </c>
    </row>
    <row r="442" s="15" customFormat="1">
      <c r="A442" s="15"/>
      <c r="B442" s="258"/>
      <c r="C442" s="259"/>
      <c r="D442" s="230" t="s">
        <v>160</v>
      </c>
      <c r="E442" s="260" t="s">
        <v>1</v>
      </c>
      <c r="F442" s="261" t="s">
        <v>163</v>
      </c>
      <c r="G442" s="259"/>
      <c r="H442" s="262">
        <v>12.045</v>
      </c>
      <c r="I442" s="263"/>
      <c r="J442" s="259"/>
      <c r="K442" s="259"/>
      <c r="L442" s="264"/>
      <c r="M442" s="265"/>
      <c r="N442" s="266"/>
      <c r="O442" s="266"/>
      <c r="P442" s="266"/>
      <c r="Q442" s="266"/>
      <c r="R442" s="266"/>
      <c r="S442" s="266"/>
      <c r="T442" s="266"/>
      <c r="U442" s="267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68" t="s">
        <v>160</v>
      </c>
      <c r="AU442" s="268" t="s">
        <v>154</v>
      </c>
      <c r="AV442" s="15" t="s">
        <v>153</v>
      </c>
      <c r="AW442" s="15" t="s">
        <v>30</v>
      </c>
      <c r="AX442" s="15" t="s">
        <v>81</v>
      </c>
      <c r="AY442" s="268" t="s">
        <v>146</v>
      </c>
    </row>
    <row r="443" s="2" customFormat="1" ht="33" customHeight="1">
      <c r="A443" s="38"/>
      <c r="B443" s="39"/>
      <c r="C443" s="217" t="s">
        <v>545</v>
      </c>
      <c r="D443" s="217" t="s">
        <v>148</v>
      </c>
      <c r="E443" s="218" t="s">
        <v>546</v>
      </c>
      <c r="F443" s="219" t="s">
        <v>547</v>
      </c>
      <c r="G443" s="220" t="s">
        <v>151</v>
      </c>
      <c r="H443" s="221">
        <v>0.69599999999999995</v>
      </c>
      <c r="I443" s="222"/>
      <c r="J443" s="223">
        <f>ROUND(I443*H443,2)</f>
        <v>0</v>
      </c>
      <c r="K443" s="219" t="s">
        <v>152</v>
      </c>
      <c r="L443" s="44"/>
      <c r="M443" s="224" t="s">
        <v>1</v>
      </c>
      <c r="N443" s="225" t="s">
        <v>39</v>
      </c>
      <c r="O443" s="91"/>
      <c r="P443" s="226">
        <f>O443*H443</f>
        <v>0</v>
      </c>
      <c r="Q443" s="226">
        <v>0</v>
      </c>
      <c r="R443" s="226">
        <f>Q443*H443</f>
        <v>0</v>
      </c>
      <c r="S443" s="226">
        <v>0</v>
      </c>
      <c r="T443" s="226">
        <f>S443*H443</f>
        <v>0</v>
      </c>
      <c r="U443" s="227" t="s">
        <v>1</v>
      </c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228" t="s">
        <v>153</v>
      </c>
      <c r="AT443" s="228" t="s">
        <v>148</v>
      </c>
      <c r="AU443" s="228" t="s">
        <v>154</v>
      </c>
      <c r="AY443" s="17" t="s">
        <v>146</v>
      </c>
      <c r="BE443" s="229">
        <f>IF(N443="základní",J443,0)</f>
        <v>0</v>
      </c>
      <c r="BF443" s="229">
        <f>IF(N443="snížená",J443,0)</f>
        <v>0</v>
      </c>
      <c r="BG443" s="229">
        <f>IF(N443="zákl. přenesená",J443,0)</f>
        <v>0</v>
      </c>
      <c r="BH443" s="229">
        <f>IF(N443="sníž. přenesená",J443,0)</f>
        <v>0</v>
      </c>
      <c r="BI443" s="229">
        <f>IF(N443="nulová",J443,0)</f>
        <v>0</v>
      </c>
      <c r="BJ443" s="17" t="s">
        <v>154</v>
      </c>
      <c r="BK443" s="229">
        <f>ROUND(I443*H443,2)</f>
        <v>0</v>
      </c>
      <c r="BL443" s="17" t="s">
        <v>153</v>
      </c>
      <c r="BM443" s="228" t="s">
        <v>548</v>
      </c>
    </row>
    <row r="444" s="2" customFormat="1">
      <c r="A444" s="38"/>
      <c r="B444" s="39"/>
      <c r="C444" s="40"/>
      <c r="D444" s="230" t="s">
        <v>156</v>
      </c>
      <c r="E444" s="40"/>
      <c r="F444" s="231" t="s">
        <v>549</v>
      </c>
      <c r="G444" s="40"/>
      <c r="H444" s="40"/>
      <c r="I444" s="232"/>
      <c r="J444" s="40"/>
      <c r="K444" s="40"/>
      <c r="L444" s="44"/>
      <c r="M444" s="233"/>
      <c r="N444" s="234"/>
      <c r="O444" s="91"/>
      <c r="P444" s="91"/>
      <c r="Q444" s="91"/>
      <c r="R444" s="91"/>
      <c r="S444" s="91"/>
      <c r="T444" s="91"/>
      <c r="U444" s="92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T444" s="17" t="s">
        <v>156</v>
      </c>
      <c r="AU444" s="17" t="s">
        <v>154</v>
      </c>
    </row>
    <row r="445" s="2" customFormat="1">
      <c r="A445" s="38"/>
      <c r="B445" s="39"/>
      <c r="C445" s="40"/>
      <c r="D445" s="235" t="s">
        <v>158</v>
      </c>
      <c r="E445" s="40"/>
      <c r="F445" s="236" t="s">
        <v>550</v>
      </c>
      <c r="G445" s="40"/>
      <c r="H445" s="40"/>
      <c r="I445" s="232"/>
      <c r="J445" s="40"/>
      <c r="K445" s="40"/>
      <c r="L445" s="44"/>
      <c r="M445" s="233"/>
      <c r="N445" s="234"/>
      <c r="O445" s="91"/>
      <c r="P445" s="91"/>
      <c r="Q445" s="91"/>
      <c r="R445" s="91"/>
      <c r="S445" s="91"/>
      <c r="T445" s="91"/>
      <c r="U445" s="92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T445" s="17" t="s">
        <v>158</v>
      </c>
      <c r="AU445" s="17" t="s">
        <v>154</v>
      </c>
    </row>
    <row r="446" s="14" customFormat="1">
      <c r="A446" s="14"/>
      <c r="B446" s="247"/>
      <c r="C446" s="248"/>
      <c r="D446" s="230" t="s">
        <v>160</v>
      </c>
      <c r="E446" s="249" t="s">
        <v>1</v>
      </c>
      <c r="F446" s="250" t="s">
        <v>551</v>
      </c>
      <c r="G446" s="248"/>
      <c r="H446" s="251">
        <v>0.69599999999999995</v>
      </c>
      <c r="I446" s="252"/>
      <c r="J446" s="248"/>
      <c r="K446" s="248"/>
      <c r="L446" s="253"/>
      <c r="M446" s="254"/>
      <c r="N446" s="255"/>
      <c r="O446" s="255"/>
      <c r="P446" s="255"/>
      <c r="Q446" s="255"/>
      <c r="R446" s="255"/>
      <c r="S446" s="255"/>
      <c r="T446" s="255"/>
      <c r="U446" s="256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7" t="s">
        <v>160</v>
      </c>
      <c r="AU446" s="257" t="s">
        <v>154</v>
      </c>
      <c r="AV446" s="14" t="s">
        <v>154</v>
      </c>
      <c r="AW446" s="14" t="s">
        <v>30</v>
      </c>
      <c r="AX446" s="14" t="s">
        <v>73</v>
      </c>
      <c r="AY446" s="257" t="s">
        <v>146</v>
      </c>
    </row>
    <row r="447" s="15" customFormat="1">
      <c r="A447" s="15"/>
      <c r="B447" s="258"/>
      <c r="C447" s="259"/>
      <c r="D447" s="230" t="s">
        <v>160</v>
      </c>
      <c r="E447" s="260" t="s">
        <v>1</v>
      </c>
      <c r="F447" s="261" t="s">
        <v>163</v>
      </c>
      <c r="G447" s="259"/>
      <c r="H447" s="262">
        <v>0.69599999999999995</v>
      </c>
      <c r="I447" s="263"/>
      <c r="J447" s="259"/>
      <c r="K447" s="259"/>
      <c r="L447" s="264"/>
      <c r="M447" s="265"/>
      <c r="N447" s="266"/>
      <c r="O447" s="266"/>
      <c r="P447" s="266"/>
      <c r="Q447" s="266"/>
      <c r="R447" s="266"/>
      <c r="S447" s="266"/>
      <c r="T447" s="266"/>
      <c r="U447" s="267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68" t="s">
        <v>160</v>
      </c>
      <c r="AU447" s="268" t="s">
        <v>154</v>
      </c>
      <c r="AV447" s="15" t="s">
        <v>153</v>
      </c>
      <c r="AW447" s="15" t="s">
        <v>30</v>
      </c>
      <c r="AX447" s="15" t="s">
        <v>81</v>
      </c>
      <c r="AY447" s="268" t="s">
        <v>146</v>
      </c>
    </row>
    <row r="448" s="2" customFormat="1" ht="16.5" customHeight="1">
      <c r="A448" s="38"/>
      <c r="B448" s="39"/>
      <c r="C448" s="217" t="s">
        <v>552</v>
      </c>
      <c r="D448" s="217" t="s">
        <v>148</v>
      </c>
      <c r="E448" s="218" t="s">
        <v>553</v>
      </c>
      <c r="F448" s="219" t="s">
        <v>554</v>
      </c>
      <c r="G448" s="220" t="s">
        <v>207</v>
      </c>
      <c r="H448" s="221">
        <v>0.79700000000000004</v>
      </c>
      <c r="I448" s="222"/>
      <c r="J448" s="223">
        <f>ROUND(I448*H448,2)</f>
        <v>0</v>
      </c>
      <c r="K448" s="219" t="s">
        <v>152</v>
      </c>
      <c r="L448" s="44"/>
      <c r="M448" s="224" t="s">
        <v>1</v>
      </c>
      <c r="N448" s="225" t="s">
        <v>39</v>
      </c>
      <c r="O448" s="91"/>
      <c r="P448" s="226">
        <f>O448*H448</f>
        <v>0</v>
      </c>
      <c r="Q448" s="226">
        <v>1.06277</v>
      </c>
      <c r="R448" s="226">
        <f>Q448*H448</f>
        <v>0.84702769</v>
      </c>
      <c r="S448" s="226">
        <v>0</v>
      </c>
      <c r="T448" s="226">
        <f>S448*H448</f>
        <v>0</v>
      </c>
      <c r="U448" s="227" t="s">
        <v>1</v>
      </c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28" t="s">
        <v>153</v>
      </c>
      <c r="AT448" s="228" t="s">
        <v>148</v>
      </c>
      <c r="AU448" s="228" t="s">
        <v>154</v>
      </c>
      <c r="AY448" s="17" t="s">
        <v>146</v>
      </c>
      <c r="BE448" s="229">
        <f>IF(N448="základní",J448,0)</f>
        <v>0</v>
      </c>
      <c r="BF448" s="229">
        <f>IF(N448="snížená",J448,0)</f>
        <v>0</v>
      </c>
      <c r="BG448" s="229">
        <f>IF(N448="zákl. přenesená",J448,0)</f>
        <v>0</v>
      </c>
      <c r="BH448" s="229">
        <f>IF(N448="sníž. přenesená",J448,0)</f>
        <v>0</v>
      </c>
      <c r="BI448" s="229">
        <f>IF(N448="nulová",J448,0)</f>
        <v>0</v>
      </c>
      <c r="BJ448" s="17" t="s">
        <v>154</v>
      </c>
      <c r="BK448" s="229">
        <f>ROUND(I448*H448,2)</f>
        <v>0</v>
      </c>
      <c r="BL448" s="17" t="s">
        <v>153</v>
      </c>
      <c r="BM448" s="228" t="s">
        <v>555</v>
      </c>
    </row>
    <row r="449" s="2" customFormat="1">
      <c r="A449" s="38"/>
      <c r="B449" s="39"/>
      <c r="C449" s="40"/>
      <c r="D449" s="230" t="s">
        <v>156</v>
      </c>
      <c r="E449" s="40"/>
      <c r="F449" s="231" t="s">
        <v>556</v>
      </c>
      <c r="G449" s="40"/>
      <c r="H449" s="40"/>
      <c r="I449" s="232"/>
      <c r="J449" s="40"/>
      <c r="K449" s="40"/>
      <c r="L449" s="44"/>
      <c r="M449" s="233"/>
      <c r="N449" s="234"/>
      <c r="O449" s="91"/>
      <c r="P449" s="91"/>
      <c r="Q449" s="91"/>
      <c r="R449" s="91"/>
      <c r="S449" s="91"/>
      <c r="T449" s="91"/>
      <c r="U449" s="92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T449" s="17" t="s">
        <v>156</v>
      </c>
      <c r="AU449" s="17" t="s">
        <v>154</v>
      </c>
    </row>
    <row r="450" s="2" customFormat="1">
      <c r="A450" s="38"/>
      <c r="B450" s="39"/>
      <c r="C450" s="40"/>
      <c r="D450" s="235" t="s">
        <v>158</v>
      </c>
      <c r="E450" s="40"/>
      <c r="F450" s="236" t="s">
        <v>557</v>
      </c>
      <c r="G450" s="40"/>
      <c r="H450" s="40"/>
      <c r="I450" s="232"/>
      <c r="J450" s="40"/>
      <c r="K450" s="40"/>
      <c r="L450" s="44"/>
      <c r="M450" s="233"/>
      <c r="N450" s="234"/>
      <c r="O450" s="91"/>
      <c r="P450" s="91"/>
      <c r="Q450" s="91"/>
      <c r="R450" s="91"/>
      <c r="S450" s="91"/>
      <c r="T450" s="91"/>
      <c r="U450" s="92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T450" s="17" t="s">
        <v>158</v>
      </c>
      <c r="AU450" s="17" t="s">
        <v>154</v>
      </c>
    </row>
    <row r="451" s="13" customFormat="1">
      <c r="A451" s="13"/>
      <c r="B451" s="237"/>
      <c r="C451" s="238"/>
      <c r="D451" s="230" t="s">
        <v>160</v>
      </c>
      <c r="E451" s="239" t="s">
        <v>1</v>
      </c>
      <c r="F451" s="240" t="s">
        <v>521</v>
      </c>
      <c r="G451" s="238"/>
      <c r="H451" s="239" t="s">
        <v>1</v>
      </c>
      <c r="I451" s="241"/>
      <c r="J451" s="238"/>
      <c r="K451" s="238"/>
      <c r="L451" s="242"/>
      <c r="M451" s="243"/>
      <c r="N451" s="244"/>
      <c r="O451" s="244"/>
      <c r="P451" s="244"/>
      <c r="Q451" s="244"/>
      <c r="R451" s="244"/>
      <c r="S451" s="244"/>
      <c r="T451" s="244"/>
      <c r="U451" s="245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6" t="s">
        <v>160</v>
      </c>
      <c r="AU451" s="246" t="s">
        <v>154</v>
      </c>
      <c r="AV451" s="13" t="s">
        <v>81</v>
      </c>
      <c r="AW451" s="13" t="s">
        <v>30</v>
      </c>
      <c r="AX451" s="13" t="s">
        <v>73</v>
      </c>
      <c r="AY451" s="246" t="s">
        <v>146</v>
      </c>
    </row>
    <row r="452" s="13" customFormat="1">
      <c r="A452" s="13"/>
      <c r="B452" s="237"/>
      <c r="C452" s="238"/>
      <c r="D452" s="230" t="s">
        <v>160</v>
      </c>
      <c r="E452" s="239" t="s">
        <v>1</v>
      </c>
      <c r="F452" s="240" t="s">
        <v>522</v>
      </c>
      <c r="G452" s="238"/>
      <c r="H452" s="239" t="s">
        <v>1</v>
      </c>
      <c r="I452" s="241"/>
      <c r="J452" s="238"/>
      <c r="K452" s="238"/>
      <c r="L452" s="242"/>
      <c r="M452" s="243"/>
      <c r="N452" s="244"/>
      <c r="O452" s="244"/>
      <c r="P452" s="244"/>
      <c r="Q452" s="244"/>
      <c r="R452" s="244"/>
      <c r="S452" s="244"/>
      <c r="T452" s="244"/>
      <c r="U452" s="245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6" t="s">
        <v>160</v>
      </c>
      <c r="AU452" s="246" t="s">
        <v>154</v>
      </c>
      <c r="AV452" s="13" t="s">
        <v>81</v>
      </c>
      <c r="AW452" s="13" t="s">
        <v>30</v>
      </c>
      <c r="AX452" s="13" t="s">
        <v>73</v>
      </c>
      <c r="AY452" s="246" t="s">
        <v>146</v>
      </c>
    </row>
    <row r="453" s="14" customFormat="1">
      <c r="A453" s="14"/>
      <c r="B453" s="247"/>
      <c r="C453" s="248"/>
      <c r="D453" s="230" t="s">
        <v>160</v>
      </c>
      <c r="E453" s="249" t="s">
        <v>1</v>
      </c>
      <c r="F453" s="250" t="s">
        <v>558</v>
      </c>
      <c r="G453" s="248"/>
      <c r="H453" s="251">
        <v>0.76900000000000002</v>
      </c>
      <c r="I453" s="252"/>
      <c r="J453" s="248"/>
      <c r="K453" s="248"/>
      <c r="L453" s="253"/>
      <c r="M453" s="254"/>
      <c r="N453" s="255"/>
      <c r="O453" s="255"/>
      <c r="P453" s="255"/>
      <c r="Q453" s="255"/>
      <c r="R453" s="255"/>
      <c r="S453" s="255"/>
      <c r="T453" s="255"/>
      <c r="U453" s="256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7" t="s">
        <v>160</v>
      </c>
      <c r="AU453" s="257" t="s">
        <v>154</v>
      </c>
      <c r="AV453" s="14" t="s">
        <v>154</v>
      </c>
      <c r="AW453" s="14" t="s">
        <v>30</v>
      </c>
      <c r="AX453" s="14" t="s">
        <v>73</v>
      </c>
      <c r="AY453" s="257" t="s">
        <v>146</v>
      </c>
    </row>
    <row r="454" s="13" customFormat="1">
      <c r="A454" s="13"/>
      <c r="B454" s="237"/>
      <c r="C454" s="238"/>
      <c r="D454" s="230" t="s">
        <v>160</v>
      </c>
      <c r="E454" s="239" t="s">
        <v>1</v>
      </c>
      <c r="F454" s="240" t="s">
        <v>559</v>
      </c>
      <c r="G454" s="238"/>
      <c r="H454" s="239" t="s">
        <v>1</v>
      </c>
      <c r="I454" s="241"/>
      <c r="J454" s="238"/>
      <c r="K454" s="238"/>
      <c r="L454" s="242"/>
      <c r="M454" s="243"/>
      <c r="N454" s="244"/>
      <c r="O454" s="244"/>
      <c r="P454" s="244"/>
      <c r="Q454" s="244"/>
      <c r="R454" s="244"/>
      <c r="S454" s="244"/>
      <c r="T454" s="244"/>
      <c r="U454" s="245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6" t="s">
        <v>160</v>
      </c>
      <c r="AU454" s="246" t="s">
        <v>154</v>
      </c>
      <c r="AV454" s="13" t="s">
        <v>81</v>
      </c>
      <c r="AW454" s="13" t="s">
        <v>30</v>
      </c>
      <c r="AX454" s="13" t="s">
        <v>73</v>
      </c>
      <c r="AY454" s="246" t="s">
        <v>146</v>
      </c>
    </row>
    <row r="455" s="14" customFormat="1">
      <c r="A455" s="14"/>
      <c r="B455" s="247"/>
      <c r="C455" s="248"/>
      <c r="D455" s="230" t="s">
        <v>160</v>
      </c>
      <c r="E455" s="249" t="s">
        <v>1</v>
      </c>
      <c r="F455" s="250" t="s">
        <v>560</v>
      </c>
      <c r="G455" s="248"/>
      <c r="H455" s="251">
        <v>0.028000000000000001</v>
      </c>
      <c r="I455" s="252"/>
      <c r="J455" s="248"/>
      <c r="K455" s="248"/>
      <c r="L455" s="253"/>
      <c r="M455" s="254"/>
      <c r="N455" s="255"/>
      <c r="O455" s="255"/>
      <c r="P455" s="255"/>
      <c r="Q455" s="255"/>
      <c r="R455" s="255"/>
      <c r="S455" s="255"/>
      <c r="T455" s="255"/>
      <c r="U455" s="256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7" t="s">
        <v>160</v>
      </c>
      <c r="AU455" s="257" t="s">
        <v>154</v>
      </c>
      <c r="AV455" s="14" t="s">
        <v>154</v>
      </c>
      <c r="AW455" s="14" t="s">
        <v>30</v>
      </c>
      <c r="AX455" s="14" t="s">
        <v>73</v>
      </c>
      <c r="AY455" s="257" t="s">
        <v>146</v>
      </c>
    </row>
    <row r="456" s="15" customFormat="1">
      <c r="A456" s="15"/>
      <c r="B456" s="258"/>
      <c r="C456" s="259"/>
      <c r="D456" s="230" t="s">
        <v>160</v>
      </c>
      <c r="E456" s="260" t="s">
        <v>1</v>
      </c>
      <c r="F456" s="261" t="s">
        <v>163</v>
      </c>
      <c r="G456" s="259"/>
      <c r="H456" s="262">
        <v>0.79700000000000004</v>
      </c>
      <c r="I456" s="263"/>
      <c r="J456" s="259"/>
      <c r="K456" s="259"/>
      <c r="L456" s="264"/>
      <c r="M456" s="265"/>
      <c r="N456" s="266"/>
      <c r="O456" s="266"/>
      <c r="P456" s="266"/>
      <c r="Q456" s="266"/>
      <c r="R456" s="266"/>
      <c r="S456" s="266"/>
      <c r="T456" s="266"/>
      <c r="U456" s="267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68" t="s">
        <v>160</v>
      </c>
      <c r="AU456" s="268" t="s">
        <v>154</v>
      </c>
      <c r="AV456" s="15" t="s">
        <v>153</v>
      </c>
      <c r="AW456" s="15" t="s">
        <v>30</v>
      </c>
      <c r="AX456" s="15" t="s">
        <v>81</v>
      </c>
      <c r="AY456" s="268" t="s">
        <v>146</v>
      </c>
    </row>
    <row r="457" s="2" customFormat="1" ht="24.15" customHeight="1">
      <c r="A457" s="38"/>
      <c r="B457" s="39"/>
      <c r="C457" s="217" t="s">
        <v>561</v>
      </c>
      <c r="D457" s="217" t="s">
        <v>148</v>
      </c>
      <c r="E457" s="218" t="s">
        <v>562</v>
      </c>
      <c r="F457" s="219" t="s">
        <v>563</v>
      </c>
      <c r="G457" s="220" t="s">
        <v>268</v>
      </c>
      <c r="H457" s="221">
        <v>2</v>
      </c>
      <c r="I457" s="222"/>
      <c r="J457" s="223">
        <f>ROUND(I457*H457,2)</f>
        <v>0</v>
      </c>
      <c r="K457" s="219" t="s">
        <v>152</v>
      </c>
      <c r="L457" s="44"/>
      <c r="M457" s="224" t="s">
        <v>1</v>
      </c>
      <c r="N457" s="225" t="s">
        <v>39</v>
      </c>
      <c r="O457" s="91"/>
      <c r="P457" s="226">
        <f>O457*H457</f>
        <v>0</v>
      </c>
      <c r="Q457" s="226">
        <v>0.42153000000000002</v>
      </c>
      <c r="R457" s="226">
        <f>Q457*H457</f>
        <v>0.84306000000000003</v>
      </c>
      <c r="S457" s="226">
        <v>0</v>
      </c>
      <c r="T457" s="226">
        <f>S457*H457</f>
        <v>0</v>
      </c>
      <c r="U457" s="227" t="s">
        <v>1</v>
      </c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228" t="s">
        <v>153</v>
      </c>
      <c r="AT457" s="228" t="s">
        <v>148</v>
      </c>
      <c r="AU457" s="228" t="s">
        <v>154</v>
      </c>
      <c r="AY457" s="17" t="s">
        <v>146</v>
      </c>
      <c r="BE457" s="229">
        <f>IF(N457="základní",J457,0)</f>
        <v>0</v>
      </c>
      <c r="BF457" s="229">
        <f>IF(N457="snížená",J457,0)</f>
        <v>0</v>
      </c>
      <c r="BG457" s="229">
        <f>IF(N457="zákl. přenesená",J457,0)</f>
        <v>0</v>
      </c>
      <c r="BH457" s="229">
        <f>IF(N457="sníž. přenesená",J457,0)</f>
        <v>0</v>
      </c>
      <c r="BI457" s="229">
        <f>IF(N457="nulová",J457,0)</f>
        <v>0</v>
      </c>
      <c r="BJ457" s="17" t="s">
        <v>154</v>
      </c>
      <c r="BK457" s="229">
        <f>ROUND(I457*H457,2)</f>
        <v>0</v>
      </c>
      <c r="BL457" s="17" t="s">
        <v>153</v>
      </c>
      <c r="BM457" s="228" t="s">
        <v>564</v>
      </c>
    </row>
    <row r="458" s="2" customFormat="1">
      <c r="A458" s="38"/>
      <c r="B458" s="39"/>
      <c r="C458" s="40"/>
      <c r="D458" s="230" t="s">
        <v>156</v>
      </c>
      <c r="E458" s="40"/>
      <c r="F458" s="231" t="s">
        <v>565</v>
      </c>
      <c r="G458" s="40"/>
      <c r="H458" s="40"/>
      <c r="I458" s="232"/>
      <c r="J458" s="40"/>
      <c r="K458" s="40"/>
      <c r="L458" s="44"/>
      <c r="M458" s="233"/>
      <c r="N458" s="234"/>
      <c r="O458" s="91"/>
      <c r="P458" s="91"/>
      <c r="Q458" s="91"/>
      <c r="R458" s="91"/>
      <c r="S458" s="91"/>
      <c r="T458" s="91"/>
      <c r="U458" s="92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T458" s="17" t="s">
        <v>156</v>
      </c>
      <c r="AU458" s="17" t="s">
        <v>154</v>
      </c>
    </row>
    <row r="459" s="2" customFormat="1">
      <c r="A459" s="38"/>
      <c r="B459" s="39"/>
      <c r="C459" s="40"/>
      <c r="D459" s="235" t="s">
        <v>158</v>
      </c>
      <c r="E459" s="40"/>
      <c r="F459" s="236" t="s">
        <v>566</v>
      </c>
      <c r="G459" s="40"/>
      <c r="H459" s="40"/>
      <c r="I459" s="232"/>
      <c r="J459" s="40"/>
      <c r="K459" s="40"/>
      <c r="L459" s="44"/>
      <c r="M459" s="233"/>
      <c r="N459" s="234"/>
      <c r="O459" s="91"/>
      <c r="P459" s="91"/>
      <c r="Q459" s="91"/>
      <c r="R459" s="91"/>
      <c r="S459" s="91"/>
      <c r="T459" s="91"/>
      <c r="U459" s="92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T459" s="17" t="s">
        <v>158</v>
      </c>
      <c r="AU459" s="17" t="s">
        <v>154</v>
      </c>
    </row>
    <row r="460" s="13" customFormat="1">
      <c r="A460" s="13"/>
      <c r="B460" s="237"/>
      <c r="C460" s="238"/>
      <c r="D460" s="230" t="s">
        <v>160</v>
      </c>
      <c r="E460" s="239" t="s">
        <v>1</v>
      </c>
      <c r="F460" s="240" t="s">
        <v>567</v>
      </c>
      <c r="G460" s="238"/>
      <c r="H460" s="239" t="s">
        <v>1</v>
      </c>
      <c r="I460" s="241"/>
      <c r="J460" s="238"/>
      <c r="K460" s="238"/>
      <c r="L460" s="242"/>
      <c r="M460" s="243"/>
      <c r="N460" s="244"/>
      <c r="O460" s="244"/>
      <c r="P460" s="244"/>
      <c r="Q460" s="244"/>
      <c r="R460" s="244"/>
      <c r="S460" s="244"/>
      <c r="T460" s="244"/>
      <c r="U460" s="245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6" t="s">
        <v>160</v>
      </c>
      <c r="AU460" s="246" t="s">
        <v>154</v>
      </c>
      <c r="AV460" s="13" t="s">
        <v>81</v>
      </c>
      <c r="AW460" s="13" t="s">
        <v>30</v>
      </c>
      <c r="AX460" s="13" t="s">
        <v>73</v>
      </c>
      <c r="AY460" s="246" t="s">
        <v>146</v>
      </c>
    </row>
    <row r="461" s="14" customFormat="1">
      <c r="A461" s="14"/>
      <c r="B461" s="247"/>
      <c r="C461" s="248"/>
      <c r="D461" s="230" t="s">
        <v>160</v>
      </c>
      <c r="E461" s="249" t="s">
        <v>1</v>
      </c>
      <c r="F461" s="250" t="s">
        <v>154</v>
      </c>
      <c r="G461" s="248"/>
      <c r="H461" s="251">
        <v>2</v>
      </c>
      <c r="I461" s="252"/>
      <c r="J461" s="248"/>
      <c r="K461" s="248"/>
      <c r="L461" s="253"/>
      <c r="M461" s="254"/>
      <c r="N461" s="255"/>
      <c r="O461" s="255"/>
      <c r="P461" s="255"/>
      <c r="Q461" s="255"/>
      <c r="R461" s="255"/>
      <c r="S461" s="255"/>
      <c r="T461" s="255"/>
      <c r="U461" s="256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7" t="s">
        <v>160</v>
      </c>
      <c r="AU461" s="257" t="s">
        <v>154</v>
      </c>
      <c r="AV461" s="14" t="s">
        <v>154</v>
      </c>
      <c r="AW461" s="14" t="s">
        <v>30</v>
      </c>
      <c r="AX461" s="14" t="s">
        <v>73</v>
      </c>
      <c r="AY461" s="257" t="s">
        <v>146</v>
      </c>
    </row>
    <row r="462" s="15" customFormat="1">
      <c r="A462" s="15"/>
      <c r="B462" s="258"/>
      <c r="C462" s="259"/>
      <c r="D462" s="230" t="s">
        <v>160</v>
      </c>
      <c r="E462" s="260" t="s">
        <v>1</v>
      </c>
      <c r="F462" s="261" t="s">
        <v>163</v>
      </c>
      <c r="G462" s="259"/>
      <c r="H462" s="262">
        <v>2</v>
      </c>
      <c r="I462" s="263"/>
      <c r="J462" s="259"/>
      <c r="K462" s="259"/>
      <c r="L462" s="264"/>
      <c r="M462" s="265"/>
      <c r="N462" s="266"/>
      <c r="O462" s="266"/>
      <c r="P462" s="266"/>
      <c r="Q462" s="266"/>
      <c r="R462" s="266"/>
      <c r="S462" s="266"/>
      <c r="T462" s="266"/>
      <c r="U462" s="267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68" t="s">
        <v>160</v>
      </c>
      <c r="AU462" s="268" t="s">
        <v>154</v>
      </c>
      <c r="AV462" s="15" t="s">
        <v>153</v>
      </c>
      <c r="AW462" s="15" t="s">
        <v>30</v>
      </c>
      <c r="AX462" s="15" t="s">
        <v>81</v>
      </c>
      <c r="AY462" s="268" t="s">
        <v>146</v>
      </c>
    </row>
    <row r="463" s="2" customFormat="1" ht="37.8" customHeight="1">
      <c r="A463" s="38"/>
      <c r="B463" s="39"/>
      <c r="C463" s="269" t="s">
        <v>568</v>
      </c>
      <c r="D463" s="269" t="s">
        <v>289</v>
      </c>
      <c r="E463" s="270" t="s">
        <v>569</v>
      </c>
      <c r="F463" s="271" t="s">
        <v>570</v>
      </c>
      <c r="G463" s="272" t="s">
        <v>268</v>
      </c>
      <c r="H463" s="273">
        <v>2</v>
      </c>
      <c r="I463" s="274"/>
      <c r="J463" s="275">
        <f>ROUND(I463*H463,2)</f>
        <v>0</v>
      </c>
      <c r="K463" s="271" t="s">
        <v>152</v>
      </c>
      <c r="L463" s="276"/>
      <c r="M463" s="277" t="s">
        <v>1</v>
      </c>
      <c r="N463" s="278" t="s">
        <v>39</v>
      </c>
      <c r="O463" s="91"/>
      <c r="P463" s="226">
        <f>O463*H463</f>
        <v>0</v>
      </c>
      <c r="Q463" s="226">
        <v>0.017930000000000001</v>
      </c>
      <c r="R463" s="226">
        <f>Q463*H463</f>
        <v>0.035860000000000003</v>
      </c>
      <c r="S463" s="226">
        <v>0</v>
      </c>
      <c r="T463" s="226">
        <f>S463*H463</f>
        <v>0</v>
      </c>
      <c r="U463" s="227" t="s">
        <v>1</v>
      </c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228" t="s">
        <v>204</v>
      </c>
      <c r="AT463" s="228" t="s">
        <v>289</v>
      </c>
      <c r="AU463" s="228" t="s">
        <v>154</v>
      </c>
      <c r="AY463" s="17" t="s">
        <v>146</v>
      </c>
      <c r="BE463" s="229">
        <f>IF(N463="základní",J463,0)</f>
        <v>0</v>
      </c>
      <c r="BF463" s="229">
        <f>IF(N463="snížená",J463,0)</f>
        <v>0</v>
      </c>
      <c r="BG463" s="229">
        <f>IF(N463="zákl. přenesená",J463,0)</f>
        <v>0</v>
      </c>
      <c r="BH463" s="229">
        <f>IF(N463="sníž. přenesená",J463,0)</f>
        <v>0</v>
      </c>
      <c r="BI463" s="229">
        <f>IF(N463="nulová",J463,0)</f>
        <v>0</v>
      </c>
      <c r="BJ463" s="17" t="s">
        <v>154</v>
      </c>
      <c r="BK463" s="229">
        <f>ROUND(I463*H463,2)</f>
        <v>0</v>
      </c>
      <c r="BL463" s="17" t="s">
        <v>153</v>
      </c>
      <c r="BM463" s="228" t="s">
        <v>571</v>
      </c>
    </row>
    <row r="464" s="2" customFormat="1">
      <c r="A464" s="38"/>
      <c r="B464" s="39"/>
      <c r="C464" s="40"/>
      <c r="D464" s="230" t="s">
        <v>156</v>
      </c>
      <c r="E464" s="40"/>
      <c r="F464" s="231" t="s">
        <v>570</v>
      </c>
      <c r="G464" s="40"/>
      <c r="H464" s="40"/>
      <c r="I464" s="232"/>
      <c r="J464" s="40"/>
      <c r="K464" s="40"/>
      <c r="L464" s="44"/>
      <c r="M464" s="233"/>
      <c r="N464" s="234"/>
      <c r="O464" s="91"/>
      <c r="P464" s="91"/>
      <c r="Q464" s="91"/>
      <c r="R464" s="91"/>
      <c r="S464" s="91"/>
      <c r="T464" s="91"/>
      <c r="U464" s="92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T464" s="17" t="s">
        <v>156</v>
      </c>
      <c r="AU464" s="17" t="s">
        <v>154</v>
      </c>
    </row>
    <row r="465" s="2" customFormat="1" ht="24.15" customHeight="1">
      <c r="A465" s="38"/>
      <c r="B465" s="39"/>
      <c r="C465" s="217" t="s">
        <v>572</v>
      </c>
      <c r="D465" s="217" t="s">
        <v>148</v>
      </c>
      <c r="E465" s="218" t="s">
        <v>573</v>
      </c>
      <c r="F465" s="219" t="s">
        <v>574</v>
      </c>
      <c r="G465" s="220" t="s">
        <v>268</v>
      </c>
      <c r="H465" s="221">
        <v>26</v>
      </c>
      <c r="I465" s="222"/>
      <c r="J465" s="223">
        <f>ROUND(I465*H465,2)</f>
        <v>0</v>
      </c>
      <c r="K465" s="219" t="s">
        <v>152</v>
      </c>
      <c r="L465" s="44"/>
      <c r="M465" s="224" t="s">
        <v>1</v>
      </c>
      <c r="N465" s="225" t="s">
        <v>39</v>
      </c>
      <c r="O465" s="91"/>
      <c r="P465" s="226">
        <f>O465*H465</f>
        <v>0</v>
      </c>
      <c r="Q465" s="226">
        <v>0</v>
      </c>
      <c r="R465" s="226">
        <f>Q465*H465</f>
        <v>0</v>
      </c>
      <c r="S465" s="226">
        <v>0</v>
      </c>
      <c r="T465" s="226">
        <f>S465*H465</f>
        <v>0</v>
      </c>
      <c r="U465" s="227" t="s">
        <v>1</v>
      </c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228" t="s">
        <v>153</v>
      </c>
      <c r="AT465" s="228" t="s">
        <v>148</v>
      </c>
      <c r="AU465" s="228" t="s">
        <v>154</v>
      </c>
      <c r="AY465" s="17" t="s">
        <v>146</v>
      </c>
      <c r="BE465" s="229">
        <f>IF(N465="základní",J465,0)</f>
        <v>0</v>
      </c>
      <c r="BF465" s="229">
        <f>IF(N465="snížená",J465,0)</f>
        <v>0</v>
      </c>
      <c r="BG465" s="229">
        <f>IF(N465="zákl. přenesená",J465,0)</f>
        <v>0</v>
      </c>
      <c r="BH465" s="229">
        <f>IF(N465="sníž. přenesená",J465,0)</f>
        <v>0</v>
      </c>
      <c r="BI465" s="229">
        <f>IF(N465="nulová",J465,0)</f>
        <v>0</v>
      </c>
      <c r="BJ465" s="17" t="s">
        <v>154</v>
      </c>
      <c r="BK465" s="229">
        <f>ROUND(I465*H465,2)</f>
        <v>0</v>
      </c>
      <c r="BL465" s="17" t="s">
        <v>153</v>
      </c>
      <c r="BM465" s="228" t="s">
        <v>575</v>
      </c>
    </row>
    <row r="466" s="2" customFormat="1">
      <c r="A466" s="38"/>
      <c r="B466" s="39"/>
      <c r="C466" s="40"/>
      <c r="D466" s="230" t="s">
        <v>156</v>
      </c>
      <c r="E466" s="40"/>
      <c r="F466" s="231" t="s">
        <v>576</v>
      </c>
      <c r="G466" s="40"/>
      <c r="H466" s="40"/>
      <c r="I466" s="232"/>
      <c r="J466" s="40"/>
      <c r="K466" s="40"/>
      <c r="L466" s="44"/>
      <c r="M466" s="233"/>
      <c r="N466" s="234"/>
      <c r="O466" s="91"/>
      <c r="P466" s="91"/>
      <c r="Q466" s="91"/>
      <c r="R466" s="91"/>
      <c r="S466" s="91"/>
      <c r="T466" s="91"/>
      <c r="U466" s="92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T466" s="17" t="s">
        <v>156</v>
      </c>
      <c r="AU466" s="17" t="s">
        <v>154</v>
      </c>
    </row>
    <row r="467" s="2" customFormat="1">
      <c r="A467" s="38"/>
      <c r="B467" s="39"/>
      <c r="C467" s="40"/>
      <c r="D467" s="235" t="s">
        <v>158</v>
      </c>
      <c r="E467" s="40"/>
      <c r="F467" s="236" t="s">
        <v>577</v>
      </c>
      <c r="G467" s="40"/>
      <c r="H467" s="40"/>
      <c r="I467" s="232"/>
      <c r="J467" s="40"/>
      <c r="K467" s="40"/>
      <c r="L467" s="44"/>
      <c r="M467" s="233"/>
      <c r="N467" s="234"/>
      <c r="O467" s="91"/>
      <c r="P467" s="91"/>
      <c r="Q467" s="91"/>
      <c r="R467" s="91"/>
      <c r="S467" s="91"/>
      <c r="T467" s="91"/>
      <c r="U467" s="92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T467" s="17" t="s">
        <v>158</v>
      </c>
      <c r="AU467" s="17" t="s">
        <v>154</v>
      </c>
    </row>
    <row r="468" s="13" customFormat="1">
      <c r="A468" s="13"/>
      <c r="B468" s="237"/>
      <c r="C468" s="238"/>
      <c r="D468" s="230" t="s">
        <v>160</v>
      </c>
      <c r="E468" s="239" t="s">
        <v>1</v>
      </c>
      <c r="F468" s="240" t="s">
        <v>578</v>
      </c>
      <c r="G468" s="238"/>
      <c r="H468" s="239" t="s">
        <v>1</v>
      </c>
      <c r="I468" s="241"/>
      <c r="J468" s="238"/>
      <c r="K468" s="238"/>
      <c r="L468" s="242"/>
      <c r="M468" s="243"/>
      <c r="N468" s="244"/>
      <c r="O468" s="244"/>
      <c r="P468" s="244"/>
      <c r="Q468" s="244"/>
      <c r="R468" s="244"/>
      <c r="S468" s="244"/>
      <c r="T468" s="244"/>
      <c r="U468" s="245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6" t="s">
        <v>160</v>
      </c>
      <c r="AU468" s="246" t="s">
        <v>154</v>
      </c>
      <c r="AV468" s="13" t="s">
        <v>81</v>
      </c>
      <c r="AW468" s="13" t="s">
        <v>30</v>
      </c>
      <c r="AX468" s="13" t="s">
        <v>73</v>
      </c>
      <c r="AY468" s="246" t="s">
        <v>146</v>
      </c>
    </row>
    <row r="469" s="14" customFormat="1">
      <c r="A469" s="14"/>
      <c r="B469" s="247"/>
      <c r="C469" s="248"/>
      <c r="D469" s="230" t="s">
        <v>160</v>
      </c>
      <c r="E469" s="249" t="s">
        <v>1</v>
      </c>
      <c r="F469" s="250" t="s">
        <v>579</v>
      </c>
      <c r="G469" s="248"/>
      <c r="H469" s="251">
        <v>26</v>
      </c>
      <c r="I469" s="252"/>
      <c r="J469" s="248"/>
      <c r="K469" s="248"/>
      <c r="L469" s="253"/>
      <c r="M469" s="254"/>
      <c r="N469" s="255"/>
      <c r="O469" s="255"/>
      <c r="P469" s="255"/>
      <c r="Q469" s="255"/>
      <c r="R469" s="255"/>
      <c r="S469" s="255"/>
      <c r="T469" s="255"/>
      <c r="U469" s="256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7" t="s">
        <v>160</v>
      </c>
      <c r="AU469" s="257" t="s">
        <v>154</v>
      </c>
      <c r="AV469" s="14" t="s">
        <v>154</v>
      </c>
      <c r="AW469" s="14" t="s">
        <v>30</v>
      </c>
      <c r="AX469" s="14" t="s">
        <v>73</v>
      </c>
      <c r="AY469" s="257" t="s">
        <v>146</v>
      </c>
    </row>
    <row r="470" s="15" customFormat="1">
      <c r="A470" s="15"/>
      <c r="B470" s="258"/>
      <c r="C470" s="259"/>
      <c r="D470" s="230" t="s">
        <v>160</v>
      </c>
      <c r="E470" s="260" t="s">
        <v>1</v>
      </c>
      <c r="F470" s="261" t="s">
        <v>163</v>
      </c>
      <c r="G470" s="259"/>
      <c r="H470" s="262">
        <v>26</v>
      </c>
      <c r="I470" s="263"/>
      <c r="J470" s="259"/>
      <c r="K470" s="259"/>
      <c r="L470" s="264"/>
      <c r="M470" s="265"/>
      <c r="N470" s="266"/>
      <c r="O470" s="266"/>
      <c r="P470" s="266"/>
      <c r="Q470" s="266"/>
      <c r="R470" s="266"/>
      <c r="S470" s="266"/>
      <c r="T470" s="266"/>
      <c r="U470" s="267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T470" s="268" t="s">
        <v>160</v>
      </c>
      <c r="AU470" s="268" t="s">
        <v>154</v>
      </c>
      <c r="AV470" s="15" t="s">
        <v>153</v>
      </c>
      <c r="AW470" s="15" t="s">
        <v>30</v>
      </c>
      <c r="AX470" s="15" t="s">
        <v>81</v>
      </c>
      <c r="AY470" s="268" t="s">
        <v>146</v>
      </c>
    </row>
    <row r="471" s="2" customFormat="1" ht="21.75" customHeight="1">
      <c r="A471" s="38"/>
      <c r="B471" s="39"/>
      <c r="C471" s="269" t="s">
        <v>580</v>
      </c>
      <c r="D471" s="269" t="s">
        <v>289</v>
      </c>
      <c r="E471" s="270" t="s">
        <v>581</v>
      </c>
      <c r="F471" s="271" t="s">
        <v>582</v>
      </c>
      <c r="G471" s="272" t="s">
        <v>268</v>
      </c>
      <c r="H471" s="273">
        <v>26</v>
      </c>
      <c r="I471" s="274"/>
      <c r="J471" s="275">
        <f>ROUND(I471*H471,2)</f>
        <v>0</v>
      </c>
      <c r="K471" s="271" t="s">
        <v>152</v>
      </c>
      <c r="L471" s="276"/>
      <c r="M471" s="277" t="s">
        <v>1</v>
      </c>
      <c r="N471" s="278" t="s">
        <v>39</v>
      </c>
      <c r="O471" s="91"/>
      <c r="P471" s="226">
        <f>O471*H471</f>
        <v>0</v>
      </c>
      <c r="Q471" s="226">
        <v>0.00024000000000000001</v>
      </c>
      <c r="R471" s="226">
        <f>Q471*H471</f>
        <v>0.0062399999999999999</v>
      </c>
      <c r="S471" s="226">
        <v>0</v>
      </c>
      <c r="T471" s="226">
        <f>S471*H471</f>
        <v>0</v>
      </c>
      <c r="U471" s="227" t="s">
        <v>1</v>
      </c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28" t="s">
        <v>204</v>
      </c>
      <c r="AT471" s="228" t="s">
        <v>289</v>
      </c>
      <c r="AU471" s="228" t="s">
        <v>154</v>
      </c>
      <c r="AY471" s="17" t="s">
        <v>146</v>
      </c>
      <c r="BE471" s="229">
        <f>IF(N471="základní",J471,0)</f>
        <v>0</v>
      </c>
      <c r="BF471" s="229">
        <f>IF(N471="snížená",J471,0)</f>
        <v>0</v>
      </c>
      <c r="BG471" s="229">
        <f>IF(N471="zákl. přenesená",J471,0)</f>
        <v>0</v>
      </c>
      <c r="BH471" s="229">
        <f>IF(N471="sníž. přenesená",J471,0)</f>
        <v>0</v>
      </c>
      <c r="BI471" s="229">
        <f>IF(N471="nulová",J471,0)</f>
        <v>0</v>
      </c>
      <c r="BJ471" s="17" t="s">
        <v>154</v>
      </c>
      <c r="BK471" s="229">
        <f>ROUND(I471*H471,2)</f>
        <v>0</v>
      </c>
      <c r="BL471" s="17" t="s">
        <v>153</v>
      </c>
      <c r="BM471" s="228" t="s">
        <v>583</v>
      </c>
    </row>
    <row r="472" s="2" customFormat="1">
      <c r="A472" s="38"/>
      <c r="B472" s="39"/>
      <c r="C472" s="40"/>
      <c r="D472" s="230" t="s">
        <v>156</v>
      </c>
      <c r="E472" s="40"/>
      <c r="F472" s="231" t="s">
        <v>582</v>
      </c>
      <c r="G472" s="40"/>
      <c r="H472" s="40"/>
      <c r="I472" s="232"/>
      <c r="J472" s="40"/>
      <c r="K472" s="40"/>
      <c r="L472" s="44"/>
      <c r="M472" s="233"/>
      <c r="N472" s="234"/>
      <c r="O472" s="91"/>
      <c r="P472" s="91"/>
      <c r="Q472" s="91"/>
      <c r="R472" s="91"/>
      <c r="S472" s="91"/>
      <c r="T472" s="91"/>
      <c r="U472" s="92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T472" s="17" t="s">
        <v>156</v>
      </c>
      <c r="AU472" s="17" t="s">
        <v>154</v>
      </c>
    </row>
    <row r="473" s="12" customFormat="1" ht="22.8" customHeight="1">
      <c r="A473" s="12"/>
      <c r="B473" s="201"/>
      <c r="C473" s="202"/>
      <c r="D473" s="203" t="s">
        <v>72</v>
      </c>
      <c r="E473" s="215" t="s">
        <v>212</v>
      </c>
      <c r="F473" s="215" t="s">
        <v>584</v>
      </c>
      <c r="G473" s="202"/>
      <c r="H473" s="202"/>
      <c r="I473" s="205"/>
      <c r="J473" s="216">
        <f>BK473</f>
        <v>0</v>
      </c>
      <c r="K473" s="202"/>
      <c r="L473" s="207"/>
      <c r="M473" s="208"/>
      <c r="N473" s="209"/>
      <c r="O473" s="209"/>
      <c r="P473" s="210">
        <f>SUM(P474:P619)</f>
        <v>0</v>
      </c>
      <c r="Q473" s="209"/>
      <c r="R473" s="210">
        <f>SUM(R474:R619)</f>
        <v>61.772986339999996</v>
      </c>
      <c r="S473" s="209"/>
      <c r="T473" s="210">
        <f>SUM(T474:T619)</f>
        <v>22.8962875</v>
      </c>
      <c r="U473" s="211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R473" s="212" t="s">
        <v>81</v>
      </c>
      <c r="AT473" s="213" t="s">
        <v>72</v>
      </c>
      <c r="AU473" s="213" t="s">
        <v>81</v>
      </c>
      <c r="AY473" s="212" t="s">
        <v>146</v>
      </c>
      <c r="BK473" s="214">
        <f>SUM(BK474:BK619)</f>
        <v>0</v>
      </c>
    </row>
    <row r="474" s="2" customFormat="1" ht="37.8" customHeight="1">
      <c r="A474" s="38"/>
      <c r="B474" s="39"/>
      <c r="C474" s="217" t="s">
        <v>585</v>
      </c>
      <c r="D474" s="217" t="s">
        <v>148</v>
      </c>
      <c r="E474" s="218" t="s">
        <v>586</v>
      </c>
      <c r="F474" s="219" t="s">
        <v>587</v>
      </c>
      <c r="G474" s="220" t="s">
        <v>228</v>
      </c>
      <c r="H474" s="221">
        <v>286</v>
      </c>
      <c r="I474" s="222"/>
      <c r="J474" s="223">
        <f>ROUND(I474*H474,2)</f>
        <v>0</v>
      </c>
      <c r="K474" s="219" t="s">
        <v>152</v>
      </c>
      <c r="L474" s="44"/>
      <c r="M474" s="224" t="s">
        <v>1</v>
      </c>
      <c r="N474" s="225" t="s">
        <v>39</v>
      </c>
      <c r="O474" s="91"/>
      <c r="P474" s="226">
        <f>O474*H474</f>
        <v>0</v>
      </c>
      <c r="Q474" s="226">
        <v>0</v>
      </c>
      <c r="R474" s="226">
        <f>Q474*H474</f>
        <v>0</v>
      </c>
      <c r="S474" s="226">
        <v>0</v>
      </c>
      <c r="T474" s="226">
        <f>S474*H474</f>
        <v>0</v>
      </c>
      <c r="U474" s="227" t="s">
        <v>1</v>
      </c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R474" s="228" t="s">
        <v>153</v>
      </c>
      <c r="AT474" s="228" t="s">
        <v>148</v>
      </c>
      <c r="AU474" s="228" t="s">
        <v>154</v>
      </c>
      <c r="AY474" s="17" t="s">
        <v>146</v>
      </c>
      <c r="BE474" s="229">
        <f>IF(N474="základní",J474,0)</f>
        <v>0</v>
      </c>
      <c r="BF474" s="229">
        <f>IF(N474="snížená",J474,0)</f>
        <v>0</v>
      </c>
      <c r="BG474" s="229">
        <f>IF(N474="zákl. přenesená",J474,0)</f>
        <v>0</v>
      </c>
      <c r="BH474" s="229">
        <f>IF(N474="sníž. přenesená",J474,0)</f>
        <v>0</v>
      </c>
      <c r="BI474" s="229">
        <f>IF(N474="nulová",J474,0)</f>
        <v>0</v>
      </c>
      <c r="BJ474" s="17" t="s">
        <v>154</v>
      </c>
      <c r="BK474" s="229">
        <f>ROUND(I474*H474,2)</f>
        <v>0</v>
      </c>
      <c r="BL474" s="17" t="s">
        <v>153</v>
      </c>
      <c r="BM474" s="228" t="s">
        <v>588</v>
      </c>
    </row>
    <row r="475" s="2" customFormat="1">
      <c r="A475" s="38"/>
      <c r="B475" s="39"/>
      <c r="C475" s="40"/>
      <c r="D475" s="230" t="s">
        <v>156</v>
      </c>
      <c r="E475" s="40"/>
      <c r="F475" s="231" t="s">
        <v>589</v>
      </c>
      <c r="G475" s="40"/>
      <c r="H475" s="40"/>
      <c r="I475" s="232"/>
      <c r="J475" s="40"/>
      <c r="K475" s="40"/>
      <c r="L475" s="44"/>
      <c r="M475" s="233"/>
      <c r="N475" s="234"/>
      <c r="O475" s="91"/>
      <c r="P475" s="91"/>
      <c r="Q475" s="91"/>
      <c r="R475" s="91"/>
      <c r="S475" s="91"/>
      <c r="T475" s="91"/>
      <c r="U475" s="92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T475" s="17" t="s">
        <v>156</v>
      </c>
      <c r="AU475" s="17" t="s">
        <v>154</v>
      </c>
    </row>
    <row r="476" s="2" customFormat="1">
      <c r="A476" s="38"/>
      <c r="B476" s="39"/>
      <c r="C476" s="40"/>
      <c r="D476" s="235" t="s">
        <v>158</v>
      </c>
      <c r="E476" s="40"/>
      <c r="F476" s="236" t="s">
        <v>590</v>
      </c>
      <c r="G476" s="40"/>
      <c r="H476" s="40"/>
      <c r="I476" s="232"/>
      <c r="J476" s="40"/>
      <c r="K476" s="40"/>
      <c r="L476" s="44"/>
      <c r="M476" s="233"/>
      <c r="N476" s="234"/>
      <c r="O476" s="91"/>
      <c r="P476" s="91"/>
      <c r="Q476" s="91"/>
      <c r="R476" s="91"/>
      <c r="S476" s="91"/>
      <c r="T476" s="91"/>
      <c r="U476" s="92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T476" s="17" t="s">
        <v>158</v>
      </c>
      <c r="AU476" s="17" t="s">
        <v>154</v>
      </c>
    </row>
    <row r="477" s="14" customFormat="1">
      <c r="A477" s="14"/>
      <c r="B477" s="247"/>
      <c r="C477" s="248"/>
      <c r="D477" s="230" t="s">
        <v>160</v>
      </c>
      <c r="E477" s="249" t="s">
        <v>1</v>
      </c>
      <c r="F477" s="250" t="s">
        <v>591</v>
      </c>
      <c r="G477" s="248"/>
      <c r="H477" s="251">
        <v>286</v>
      </c>
      <c r="I477" s="252"/>
      <c r="J477" s="248"/>
      <c r="K477" s="248"/>
      <c r="L477" s="253"/>
      <c r="M477" s="254"/>
      <c r="N477" s="255"/>
      <c r="O477" s="255"/>
      <c r="P477" s="255"/>
      <c r="Q477" s="255"/>
      <c r="R477" s="255"/>
      <c r="S477" s="255"/>
      <c r="T477" s="255"/>
      <c r="U477" s="256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7" t="s">
        <v>160</v>
      </c>
      <c r="AU477" s="257" t="s">
        <v>154</v>
      </c>
      <c r="AV477" s="14" t="s">
        <v>154</v>
      </c>
      <c r="AW477" s="14" t="s">
        <v>30</v>
      </c>
      <c r="AX477" s="14" t="s">
        <v>73</v>
      </c>
      <c r="AY477" s="257" t="s">
        <v>146</v>
      </c>
    </row>
    <row r="478" s="15" customFormat="1">
      <c r="A478" s="15"/>
      <c r="B478" s="258"/>
      <c r="C478" s="259"/>
      <c r="D478" s="230" t="s">
        <v>160</v>
      </c>
      <c r="E478" s="260" t="s">
        <v>1</v>
      </c>
      <c r="F478" s="261" t="s">
        <v>163</v>
      </c>
      <c r="G478" s="259"/>
      <c r="H478" s="262">
        <v>286</v>
      </c>
      <c r="I478" s="263"/>
      <c r="J478" s="259"/>
      <c r="K478" s="259"/>
      <c r="L478" s="264"/>
      <c r="M478" s="265"/>
      <c r="N478" s="266"/>
      <c r="O478" s="266"/>
      <c r="P478" s="266"/>
      <c r="Q478" s="266"/>
      <c r="R478" s="266"/>
      <c r="S478" s="266"/>
      <c r="T478" s="266"/>
      <c r="U478" s="267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68" t="s">
        <v>160</v>
      </c>
      <c r="AU478" s="268" t="s">
        <v>154</v>
      </c>
      <c r="AV478" s="15" t="s">
        <v>153</v>
      </c>
      <c r="AW478" s="15" t="s">
        <v>30</v>
      </c>
      <c r="AX478" s="15" t="s">
        <v>81</v>
      </c>
      <c r="AY478" s="268" t="s">
        <v>146</v>
      </c>
    </row>
    <row r="479" s="2" customFormat="1" ht="37.8" customHeight="1">
      <c r="A479" s="38"/>
      <c r="B479" s="39"/>
      <c r="C479" s="217" t="s">
        <v>592</v>
      </c>
      <c r="D479" s="217" t="s">
        <v>148</v>
      </c>
      <c r="E479" s="218" t="s">
        <v>593</v>
      </c>
      <c r="F479" s="219" t="s">
        <v>594</v>
      </c>
      <c r="G479" s="220" t="s">
        <v>228</v>
      </c>
      <c r="H479" s="221">
        <v>17160</v>
      </c>
      <c r="I479" s="222"/>
      <c r="J479" s="223">
        <f>ROUND(I479*H479,2)</f>
        <v>0</v>
      </c>
      <c r="K479" s="219" t="s">
        <v>152</v>
      </c>
      <c r="L479" s="44"/>
      <c r="M479" s="224" t="s">
        <v>1</v>
      </c>
      <c r="N479" s="225" t="s">
        <v>39</v>
      </c>
      <c r="O479" s="91"/>
      <c r="P479" s="226">
        <f>O479*H479</f>
        <v>0</v>
      </c>
      <c r="Q479" s="226">
        <v>0</v>
      </c>
      <c r="R479" s="226">
        <f>Q479*H479</f>
        <v>0</v>
      </c>
      <c r="S479" s="226">
        <v>0</v>
      </c>
      <c r="T479" s="226">
        <f>S479*H479</f>
        <v>0</v>
      </c>
      <c r="U479" s="227" t="s">
        <v>1</v>
      </c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R479" s="228" t="s">
        <v>153</v>
      </c>
      <c r="AT479" s="228" t="s">
        <v>148</v>
      </c>
      <c r="AU479" s="228" t="s">
        <v>154</v>
      </c>
      <c r="AY479" s="17" t="s">
        <v>146</v>
      </c>
      <c r="BE479" s="229">
        <f>IF(N479="základní",J479,0)</f>
        <v>0</v>
      </c>
      <c r="BF479" s="229">
        <f>IF(N479="snížená",J479,0)</f>
        <v>0</v>
      </c>
      <c r="BG479" s="229">
        <f>IF(N479="zákl. přenesená",J479,0)</f>
        <v>0</v>
      </c>
      <c r="BH479" s="229">
        <f>IF(N479="sníž. přenesená",J479,0)</f>
        <v>0</v>
      </c>
      <c r="BI479" s="229">
        <f>IF(N479="nulová",J479,0)</f>
        <v>0</v>
      </c>
      <c r="BJ479" s="17" t="s">
        <v>154</v>
      </c>
      <c r="BK479" s="229">
        <f>ROUND(I479*H479,2)</f>
        <v>0</v>
      </c>
      <c r="BL479" s="17" t="s">
        <v>153</v>
      </c>
      <c r="BM479" s="228" t="s">
        <v>595</v>
      </c>
    </row>
    <row r="480" s="2" customFormat="1">
      <c r="A480" s="38"/>
      <c r="B480" s="39"/>
      <c r="C480" s="40"/>
      <c r="D480" s="230" t="s">
        <v>156</v>
      </c>
      <c r="E480" s="40"/>
      <c r="F480" s="231" t="s">
        <v>596</v>
      </c>
      <c r="G480" s="40"/>
      <c r="H480" s="40"/>
      <c r="I480" s="232"/>
      <c r="J480" s="40"/>
      <c r="K480" s="40"/>
      <c r="L480" s="44"/>
      <c r="M480" s="233"/>
      <c r="N480" s="234"/>
      <c r="O480" s="91"/>
      <c r="P480" s="91"/>
      <c r="Q480" s="91"/>
      <c r="R480" s="91"/>
      <c r="S480" s="91"/>
      <c r="T480" s="91"/>
      <c r="U480" s="92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T480" s="17" t="s">
        <v>156</v>
      </c>
      <c r="AU480" s="17" t="s">
        <v>154</v>
      </c>
    </row>
    <row r="481" s="2" customFormat="1">
      <c r="A481" s="38"/>
      <c r="B481" s="39"/>
      <c r="C481" s="40"/>
      <c r="D481" s="235" t="s">
        <v>158</v>
      </c>
      <c r="E481" s="40"/>
      <c r="F481" s="236" t="s">
        <v>597</v>
      </c>
      <c r="G481" s="40"/>
      <c r="H481" s="40"/>
      <c r="I481" s="232"/>
      <c r="J481" s="40"/>
      <c r="K481" s="40"/>
      <c r="L481" s="44"/>
      <c r="M481" s="233"/>
      <c r="N481" s="234"/>
      <c r="O481" s="91"/>
      <c r="P481" s="91"/>
      <c r="Q481" s="91"/>
      <c r="R481" s="91"/>
      <c r="S481" s="91"/>
      <c r="T481" s="91"/>
      <c r="U481" s="92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T481" s="17" t="s">
        <v>158</v>
      </c>
      <c r="AU481" s="17" t="s">
        <v>154</v>
      </c>
    </row>
    <row r="482" s="14" customFormat="1">
      <c r="A482" s="14"/>
      <c r="B482" s="247"/>
      <c r="C482" s="248"/>
      <c r="D482" s="230" t="s">
        <v>160</v>
      </c>
      <c r="E482" s="248"/>
      <c r="F482" s="250" t="s">
        <v>598</v>
      </c>
      <c r="G482" s="248"/>
      <c r="H482" s="251">
        <v>17160</v>
      </c>
      <c r="I482" s="252"/>
      <c r="J482" s="248"/>
      <c r="K482" s="248"/>
      <c r="L482" s="253"/>
      <c r="M482" s="254"/>
      <c r="N482" s="255"/>
      <c r="O482" s="255"/>
      <c r="P482" s="255"/>
      <c r="Q482" s="255"/>
      <c r="R482" s="255"/>
      <c r="S482" s="255"/>
      <c r="T482" s="255"/>
      <c r="U482" s="256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57" t="s">
        <v>160</v>
      </c>
      <c r="AU482" s="257" t="s">
        <v>154</v>
      </c>
      <c r="AV482" s="14" t="s">
        <v>154</v>
      </c>
      <c r="AW482" s="14" t="s">
        <v>4</v>
      </c>
      <c r="AX482" s="14" t="s">
        <v>81</v>
      </c>
      <c r="AY482" s="257" t="s">
        <v>146</v>
      </c>
    </row>
    <row r="483" s="2" customFormat="1" ht="37.8" customHeight="1">
      <c r="A483" s="38"/>
      <c r="B483" s="39"/>
      <c r="C483" s="217" t="s">
        <v>599</v>
      </c>
      <c r="D483" s="217" t="s">
        <v>148</v>
      </c>
      <c r="E483" s="218" t="s">
        <v>600</v>
      </c>
      <c r="F483" s="219" t="s">
        <v>601</v>
      </c>
      <c r="G483" s="220" t="s">
        <v>228</v>
      </c>
      <c r="H483" s="221">
        <v>286</v>
      </c>
      <c r="I483" s="222"/>
      <c r="J483" s="223">
        <f>ROUND(I483*H483,2)</f>
        <v>0</v>
      </c>
      <c r="K483" s="219" t="s">
        <v>152</v>
      </c>
      <c r="L483" s="44"/>
      <c r="M483" s="224" t="s">
        <v>1</v>
      </c>
      <c r="N483" s="225" t="s">
        <v>39</v>
      </c>
      <c r="O483" s="91"/>
      <c r="P483" s="226">
        <f>O483*H483</f>
        <v>0</v>
      </c>
      <c r="Q483" s="226">
        <v>0</v>
      </c>
      <c r="R483" s="226">
        <f>Q483*H483</f>
        <v>0</v>
      </c>
      <c r="S483" s="226">
        <v>0</v>
      </c>
      <c r="T483" s="226">
        <f>S483*H483</f>
        <v>0</v>
      </c>
      <c r="U483" s="227" t="s">
        <v>1</v>
      </c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R483" s="228" t="s">
        <v>153</v>
      </c>
      <c r="AT483" s="228" t="s">
        <v>148</v>
      </c>
      <c r="AU483" s="228" t="s">
        <v>154</v>
      </c>
      <c r="AY483" s="17" t="s">
        <v>146</v>
      </c>
      <c r="BE483" s="229">
        <f>IF(N483="základní",J483,0)</f>
        <v>0</v>
      </c>
      <c r="BF483" s="229">
        <f>IF(N483="snížená",J483,0)</f>
        <v>0</v>
      </c>
      <c r="BG483" s="229">
        <f>IF(N483="zákl. přenesená",J483,0)</f>
        <v>0</v>
      </c>
      <c r="BH483" s="229">
        <f>IF(N483="sníž. přenesená",J483,0)</f>
        <v>0</v>
      </c>
      <c r="BI483" s="229">
        <f>IF(N483="nulová",J483,0)</f>
        <v>0</v>
      </c>
      <c r="BJ483" s="17" t="s">
        <v>154</v>
      </c>
      <c r="BK483" s="229">
        <f>ROUND(I483*H483,2)</f>
        <v>0</v>
      </c>
      <c r="BL483" s="17" t="s">
        <v>153</v>
      </c>
      <c r="BM483" s="228" t="s">
        <v>602</v>
      </c>
    </row>
    <row r="484" s="2" customFormat="1">
      <c r="A484" s="38"/>
      <c r="B484" s="39"/>
      <c r="C484" s="40"/>
      <c r="D484" s="230" t="s">
        <v>156</v>
      </c>
      <c r="E484" s="40"/>
      <c r="F484" s="231" t="s">
        <v>603</v>
      </c>
      <c r="G484" s="40"/>
      <c r="H484" s="40"/>
      <c r="I484" s="232"/>
      <c r="J484" s="40"/>
      <c r="K484" s="40"/>
      <c r="L484" s="44"/>
      <c r="M484" s="233"/>
      <c r="N484" s="234"/>
      <c r="O484" s="91"/>
      <c r="P484" s="91"/>
      <c r="Q484" s="91"/>
      <c r="R484" s="91"/>
      <c r="S484" s="91"/>
      <c r="T484" s="91"/>
      <c r="U484" s="92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T484" s="17" t="s">
        <v>156</v>
      </c>
      <c r="AU484" s="17" t="s">
        <v>154</v>
      </c>
    </row>
    <row r="485" s="2" customFormat="1">
      <c r="A485" s="38"/>
      <c r="B485" s="39"/>
      <c r="C485" s="40"/>
      <c r="D485" s="235" t="s">
        <v>158</v>
      </c>
      <c r="E485" s="40"/>
      <c r="F485" s="236" t="s">
        <v>604</v>
      </c>
      <c r="G485" s="40"/>
      <c r="H485" s="40"/>
      <c r="I485" s="232"/>
      <c r="J485" s="40"/>
      <c r="K485" s="40"/>
      <c r="L485" s="44"/>
      <c r="M485" s="233"/>
      <c r="N485" s="234"/>
      <c r="O485" s="91"/>
      <c r="P485" s="91"/>
      <c r="Q485" s="91"/>
      <c r="R485" s="91"/>
      <c r="S485" s="91"/>
      <c r="T485" s="91"/>
      <c r="U485" s="92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T485" s="17" t="s">
        <v>158</v>
      </c>
      <c r="AU485" s="17" t="s">
        <v>154</v>
      </c>
    </row>
    <row r="486" s="2" customFormat="1" ht="37.8" customHeight="1">
      <c r="A486" s="38"/>
      <c r="B486" s="39"/>
      <c r="C486" s="217" t="s">
        <v>605</v>
      </c>
      <c r="D486" s="217" t="s">
        <v>148</v>
      </c>
      <c r="E486" s="218" t="s">
        <v>606</v>
      </c>
      <c r="F486" s="219" t="s">
        <v>607</v>
      </c>
      <c r="G486" s="220" t="s">
        <v>268</v>
      </c>
      <c r="H486" s="221">
        <v>1</v>
      </c>
      <c r="I486" s="222"/>
      <c r="J486" s="223">
        <f>ROUND(I486*H486,2)</f>
        <v>0</v>
      </c>
      <c r="K486" s="219" t="s">
        <v>152</v>
      </c>
      <c r="L486" s="44"/>
      <c r="M486" s="224" t="s">
        <v>1</v>
      </c>
      <c r="N486" s="225" t="s">
        <v>39</v>
      </c>
      <c r="O486" s="91"/>
      <c r="P486" s="226">
        <f>O486*H486</f>
        <v>0</v>
      </c>
      <c r="Q486" s="226">
        <v>0</v>
      </c>
      <c r="R486" s="226">
        <f>Q486*H486</f>
        <v>0</v>
      </c>
      <c r="S486" s="226">
        <v>0</v>
      </c>
      <c r="T486" s="226">
        <f>S486*H486</f>
        <v>0</v>
      </c>
      <c r="U486" s="227" t="s">
        <v>1</v>
      </c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228" t="s">
        <v>153</v>
      </c>
      <c r="AT486" s="228" t="s">
        <v>148</v>
      </c>
      <c r="AU486" s="228" t="s">
        <v>154</v>
      </c>
      <c r="AY486" s="17" t="s">
        <v>146</v>
      </c>
      <c r="BE486" s="229">
        <f>IF(N486="základní",J486,0)</f>
        <v>0</v>
      </c>
      <c r="BF486" s="229">
        <f>IF(N486="snížená",J486,0)</f>
        <v>0</v>
      </c>
      <c r="BG486" s="229">
        <f>IF(N486="zákl. přenesená",J486,0)</f>
        <v>0</v>
      </c>
      <c r="BH486" s="229">
        <f>IF(N486="sníž. přenesená",J486,0)</f>
        <v>0</v>
      </c>
      <c r="BI486" s="229">
        <f>IF(N486="nulová",J486,0)</f>
        <v>0</v>
      </c>
      <c r="BJ486" s="17" t="s">
        <v>154</v>
      </c>
      <c r="BK486" s="229">
        <f>ROUND(I486*H486,2)</f>
        <v>0</v>
      </c>
      <c r="BL486" s="17" t="s">
        <v>153</v>
      </c>
      <c r="BM486" s="228" t="s">
        <v>608</v>
      </c>
    </row>
    <row r="487" s="2" customFormat="1">
      <c r="A487" s="38"/>
      <c r="B487" s="39"/>
      <c r="C487" s="40"/>
      <c r="D487" s="230" t="s">
        <v>156</v>
      </c>
      <c r="E487" s="40"/>
      <c r="F487" s="231" t="s">
        <v>609</v>
      </c>
      <c r="G487" s="40"/>
      <c r="H487" s="40"/>
      <c r="I487" s="232"/>
      <c r="J487" s="40"/>
      <c r="K487" s="40"/>
      <c r="L487" s="44"/>
      <c r="M487" s="233"/>
      <c r="N487" s="234"/>
      <c r="O487" s="91"/>
      <c r="P487" s="91"/>
      <c r="Q487" s="91"/>
      <c r="R487" s="91"/>
      <c r="S487" s="91"/>
      <c r="T487" s="91"/>
      <c r="U487" s="92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T487" s="17" t="s">
        <v>156</v>
      </c>
      <c r="AU487" s="17" t="s">
        <v>154</v>
      </c>
    </row>
    <row r="488" s="2" customFormat="1">
      <c r="A488" s="38"/>
      <c r="B488" s="39"/>
      <c r="C488" s="40"/>
      <c r="D488" s="235" t="s">
        <v>158</v>
      </c>
      <c r="E488" s="40"/>
      <c r="F488" s="236" t="s">
        <v>610</v>
      </c>
      <c r="G488" s="40"/>
      <c r="H488" s="40"/>
      <c r="I488" s="232"/>
      <c r="J488" s="40"/>
      <c r="K488" s="40"/>
      <c r="L488" s="44"/>
      <c r="M488" s="233"/>
      <c r="N488" s="234"/>
      <c r="O488" s="91"/>
      <c r="P488" s="91"/>
      <c r="Q488" s="91"/>
      <c r="R488" s="91"/>
      <c r="S488" s="91"/>
      <c r="T488" s="91"/>
      <c r="U488" s="92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T488" s="17" t="s">
        <v>158</v>
      </c>
      <c r="AU488" s="17" t="s">
        <v>154</v>
      </c>
    </row>
    <row r="489" s="2" customFormat="1" ht="24.15" customHeight="1">
      <c r="A489" s="38"/>
      <c r="B489" s="39"/>
      <c r="C489" s="217" t="s">
        <v>611</v>
      </c>
      <c r="D489" s="217" t="s">
        <v>148</v>
      </c>
      <c r="E489" s="218" t="s">
        <v>612</v>
      </c>
      <c r="F489" s="219" t="s">
        <v>613</v>
      </c>
      <c r="G489" s="220" t="s">
        <v>151</v>
      </c>
      <c r="H489" s="221">
        <v>279.22899999999998</v>
      </c>
      <c r="I489" s="222"/>
      <c r="J489" s="223">
        <f>ROUND(I489*H489,2)</f>
        <v>0</v>
      </c>
      <c r="K489" s="219" t="s">
        <v>152</v>
      </c>
      <c r="L489" s="44"/>
      <c r="M489" s="224" t="s">
        <v>1</v>
      </c>
      <c r="N489" s="225" t="s">
        <v>39</v>
      </c>
      <c r="O489" s="91"/>
      <c r="P489" s="226">
        <f>O489*H489</f>
        <v>0</v>
      </c>
      <c r="Q489" s="226">
        <v>0</v>
      </c>
      <c r="R489" s="226">
        <f>Q489*H489</f>
        <v>0</v>
      </c>
      <c r="S489" s="226">
        <v>0</v>
      </c>
      <c r="T489" s="226">
        <f>S489*H489</f>
        <v>0</v>
      </c>
      <c r="U489" s="227" t="s">
        <v>1</v>
      </c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R489" s="228" t="s">
        <v>153</v>
      </c>
      <c r="AT489" s="228" t="s">
        <v>148</v>
      </c>
      <c r="AU489" s="228" t="s">
        <v>154</v>
      </c>
      <c r="AY489" s="17" t="s">
        <v>146</v>
      </c>
      <c r="BE489" s="229">
        <f>IF(N489="základní",J489,0)</f>
        <v>0</v>
      </c>
      <c r="BF489" s="229">
        <f>IF(N489="snížená",J489,0)</f>
        <v>0</v>
      </c>
      <c r="BG489" s="229">
        <f>IF(N489="zákl. přenesená",J489,0)</f>
        <v>0</v>
      </c>
      <c r="BH489" s="229">
        <f>IF(N489="sníž. přenesená",J489,0)</f>
        <v>0</v>
      </c>
      <c r="BI489" s="229">
        <f>IF(N489="nulová",J489,0)</f>
        <v>0</v>
      </c>
      <c r="BJ489" s="17" t="s">
        <v>154</v>
      </c>
      <c r="BK489" s="229">
        <f>ROUND(I489*H489,2)</f>
        <v>0</v>
      </c>
      <c r="BL489" s="17" t="s">
        <v>153</v>
      </c>
      <c r="BM489" s="228" t="s">
        <v>614</v>
      </c>
    </row>
    <row r="490" s="2" customFormat="1">
      <c r="A490" s="38"/>
      <c r="B490" s="39"/>
      <c r="C490" s="40"/>
      <c r="D490" s="230" t="s">
        <v>156</v>
      </c>
      <c r="E490" s="40"/>
      <c r="F490" s="231" t="s">
        <v>615</v>
      </c>
      <c r="G490" s="40"/>
      <c r="H490" s="40"/>
      <c r="I490" s="232"/>
      <c r="J490" s="40"/>
      <c r="K490" s="40"/>
      <c r="L490" s="44"/>
      <c r="M490" s="233"/>
      <c r="N490" s="234"/>
      <c r="O490" s="91"/>
      <c r="P490" s="91"/>
      <c r="Q490" s="91"/>
      <c r="R490" s="91"/>
      <c r="S490" s="91"/>
      <c r="T490" s="91"/>
      <c r="U490" s="92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T490" s="17" t="s">
        <v>156</v>
      </c>
      <c r="AU490" s="17" t="s">
        <v>154</v>
      </c>
    </row>
    <row r="491" s="2" customFormat="1">
      <c r="A491" s="38"/>
      <c r="B491" s="39"/>
      <c r="C491" s="40"/>
      <c r="D491" s="235" t="s">
        <v>158</v>
      </c>
      <c r="E491" s="40"/>
      <c r="F491" s="236" t="s">
        <v>616</v>
      </c>
      <c r="G491" s="40"/>
      <c r="H491" s="40"/>
      <c r="I491" s="232"/>
      <c r="J491" s="40"/>
      <c r="K491" s="40"/>
      <c r="L491" s="44"/>
      <c r="M491" s="233"/>
      <c r="N491" s="234"/>
      <c r="O491" s="91"/>
      <c r="P491" s="91"/>
      <c r="Q491" s="91"/>
      <c r="R491" s="91"/>
      <c r="S491" s="91"/>
      <c r="T491" s="91"/>
      <c r="U491" s="92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T491" s="17" t="s">
        <v>158</v>
      </c>
      <c r="AU491" s="17" t="s">
        <v>154</v>
      </c>
    </row>
    <row r="492" s="13" customFormat="1">
      <c r="A492" s="13"/>
      <c r="B492" s="237"/>
      <c r="C492" s="238"/>
      <c r="D492" s="230" t="s">
        <v>160</v>
      </c>
      <c r="E492" s="239" t="s">
        <v>1</v>
      </c>
      <c r="F492" s="240" t="s">
        <v>617</v>
      </c>
      <c r="G492" s="238"/>
      <c r="H492" s="239" t="s">
        <v>1</v>
      </c>
      <c r="I492" s="241"/>
      <c r="J492" s="238"/>
      <c r="K492" s="238"/>
      <c r="L492" s="242"/>
      <c r="M492" s="243"/>
      <c r="N492" s="244"/>
      <c r="O492" s="244"/>
      <c r="P492" s="244"/>
      <c r="Q492" s="244"/>
      <c r="R492" s="244"/>
      <c r="S492" s="244"/>
      <c r="T492" s="244"/>
      <c r="U492" s="245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6" t="s">
        <v>160</v>
      </c>
      <c r="AU492" s="246" t="s">
        <v>154</v>
      </c>
      <c r="AV492" s="13" t="s">
        <v>81</v>
      </c>
      <c r="AW492" s="13" t="s">
        <v>30</v>
      </c>
      <c r="AX492" s="13" t="s">
        <v>73</v>
      </c>
      <c r="AY492" s="246" t="s">
        <v>146</v>
      </c>
    </row>
    <row r="493" s="14" customFormat="1">
      <c r="A493" s="14"/>
      <c r="B493" s="247"/>
      <c r="C493" s="248"/>
      <c r="D493" s="230" t="s">
        <v>160</v>
      </c>
      <c r="E493" s="249" t="s">
        <v>1</v>
      </c>
      <c r="F493" s="250" t="s">
        <v>618</v>
      </c>
      <c r="G493" s="248"/>
      <c r="H493" s="251">
        <v>279.22899999999998</v>
      </c>
      <c r="I493" s="252"/>
      <c r="J493" s="248"/>
      <c r="K493" s="248"/>
      <c r="L493" s="253"/>
      <c r="M493" s="254"/>
      <c r="N493" s="255"/>
      <c r="O493" s="255"/>
      <c r="P493" s="255"/>
      <c r="Q493" s="255"/>
      <c r="R493" s="255"/>
      <c r="S493" s="255"/>
      <c r="T493" s="255"/>
      <c r="U493" s="256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7" t="s">
        <v>160</v>
      </c>
      <c r="AU493" s="257" t="s">
        <v>154</v>
      </c>
      <c r="AV493" s="14" t="s">
        <v>154</v>
      </c>
      <c r="AW493" s="14" t="s">
        <v>30</v>
      </c>
      <c r="AX493" s="14" t="s">
        <v>73</v>
      </c>
      <c r="AY493" s="257" t="s">
        <v>146</v>
      </c>
    </row>
    <row r="494" s="15" customFormat="1">
      <c r="A494" s="15"/>
      <c r="B494" s="258"/>
      <c r="C494" s="259"/>
      <c r="D494" s="230" t="s">
        <v>160</v>
      </c>
      <c r="E494" s="260" t="s">
        <v>1</v>
      </c>
      <c r="F494" s="261" t="s">
        <v>163</v>
      </c>
      <c r="G494" s="259"/>
      <c r="H494" s="262">
        <v>279.22899999999998</v>
      </c>
      <c r="I494" s="263"/>
      <c r="J494" s="259"/>
      <c r="K494" s="259"/>
      <c r="L494" s="264"/>
      <c r="M494" s="265"/>
      <c r="N494" s="266"/>
      <c r="O494" s="266"/>
      <c r="P494" s="266"/>
      <c r="Q494" s="266"/>
      <c r="R494" s="266"/>
      <c r="S494" s="266"/>
      <c r="T494" s="266"/>
      <c r="U494" s="267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T494" s="268" t="s">
        <v>160</v>
      </c>
      <c r="AU494" s="268" t="s">
        <v>154</v>
      </c>
      <c r="AV494" s="15" t="s">
        <v>153</v>
      </c>
      <c r="AW494" s="15" t="s">
        <v>30</v>
      </c>
      <c r="AX494" s="15" t="s">
        <v>81</v>
      </c>
      <c r="AY494" s="268" t="s">
        <v>146</v>
      </c>
    </row>
    <row r="495" s="2" customFormat="1" ht="37.8" customHeight="1">
      <c r="A495" s="38"/>
      <c r="B495" s="39"/>
      <c r="C495" s="217" t="s">
        <v>619</v>
      </c>
      <c r="D495" s="217" t="s">
        <v>148</v>
      </c>
      <c r="E495" s="218" t="s">
        <v>620</v>
      </c>
      <c r="F495" s="219" t="s">
        <v>621</v>
      </c>
      <c r="G495" s="220" t="s">
        <v>151</v>
      </c>
      <c r="H495" s="221">
        <v>16753.740000000002</v>
      </c>
      <c r="I495" s="222"/>
      <c r="J495" s="223">
        <f>ROUND(I495*H495,2)</f>
        <v>0</v>
      </c>
      <c r="K495" s="219" t="s">
        <v>152</v>
      </c>
      <c r="L495" s="44"/>
      <c r="M495" s="224" t="s">
        <v>1</v>
      </c>
      <c r="N495" s="225" t="s">
        <v>39</v>
      </c>
      <c r="O495" s="91"/>
      <c r="P495" s="226">
        <f>O495*H495</f>
        <v>0</v>
      </c>
      <c r="Q495" s="226">
        <v>0</v>
      </c>
      <c r="R495" s="226">
        <f>Q495*H495</f>
        <v>0</v>
      </c>
      <c r="S495" s="226">
        <v>0</v>
      </c>
      <c r="T495" s="226">
        <f>S495*H495</f>
        <v>0</v>
      </c>
      <c r="U495" s="227" t="s">
        <v>1</v>
      </c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228" t="s">
        <v>153</v>
      </c>
      <c r="AT495" s="228" t="s">
        <v>148</v>
      </c>
      <c r="AU495" s="228" t="s">
        <v>154</v>
      </c>
      <c r="AY495" s="17" t="s">
        <v>146</v>
      </c>
      <c r="BE495" s="229">
        <f>IF(N495="základní",J495,0)</f>
        <v>0</v>
      </c>
      <c r="BF495" s="229">
        <f>IF(N495="snížená",J495,0)</f>
        <v>0</v>
      </c>
      <c r="BG495" s="229">
        <f>IF(N495="zákl. přenesená",J495,0)</f>
        <v>0</v>
      </c>
      <c r="BH495" s="229">
        <f>IF(N495="sníž. přenesená",J495,0)</f>
        <v>0</v>
      </c>
      <c r="BI495" s="229">
        <f>IF(N495="nulová",J495,0)</f>
        <v>0</v>
      </c>
      <c r="BJ495" s="17" t="s">
        <v>154</v>
      </c>
      <c r="BK495" s="229">
        <f>ROUND(I495*H495,2)</f>
        <v>0</v>
      </c>
      <c r="BL495" s="17" t="s">
        <v>153</v>
      </c>
      <c r="BM495" s="228" t="s">
        <v>622</v>
      </c>
    </row>
    <row r="496" s="2" customFormat="1">
      <c r="A496" s="38"/>
      <c r="B496" s="39"/>
      <c r="C496" s="40"/>
      <c r="D496" s="230" t="s">
        <v>156</v>
      </c>
      <c r="E496" s="40"/>
      <c r="F496" s="231" t="s">
        <v>623</v>
      </c>
      <c r="G496" s="40"/>
      <c r="H496" s="40"/>
      <c r="I496" s="232"/>
      <c r="J496" s="40"/>
      <c r="K496" s="40"/>
      <c r="L496" s="44"/>
      <c r="M496" s="233"/>
      <c r="N496" s="234"/>
      <c r="O496" s="91"/>
      <c r="P496" s="91"/>
      <c r="Q496" s="91"/>
      <c r="R496" s="91"/>
      <c r="S496" s="91"/>
      <c r="T496" s="91"/>
      <c r="U496" s="92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T496" s="17" t="s">
        <v>156</v>
      </c>
      <c r="AU496" s="17" t="s">
        <v>154</v>
      </c>
    </row>
    <row r="497" s="2" customFormat="1">
      <c r="A497" s="38"/>
      <c r="B497" s="39"/>
      <c r="C497" s="40"/>
      <c r="D497" s="235" t="s">
        <v>158</v>
      </c>
      <c r="E497" s="40"/>
      <c r="F497" s="236" t="s">
        <v>624</v>
      </c>
      <c r="G497" s="40"/>
      <c r="H497" s="40"/>
      <c r="I497" s="232"/>
      <c r="J497" s="40"/>
      <c r="K497" s="40"/>
      <c r="L497" s="44"/>
      <c r="M497" s="233"/>
      <c r="N497" s="234"/>
      <c r="O497" s="91"/>
      <c r="P497" s="91"/>
      <c r="Q497" s="91"/>
      <c r="R497" s="91"/>
      <c r="S497" s="91"/>
      <c r="T497" s="91"/>
      <c r="U497" s="92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T497" s="17" t="s">
        <v>158</v>
      </c>
      <c r="AU497" s="17" t="s">
        <v>154</v>
      </c>
    </row>
    <row r="498" s="14" customFormat="1">
      <c r="A498" s="14"/>
      <c r="B498" s="247"/>
      <c r="C498" s="248"/>
      <c r="D498" s="230" t="s">
        <v>160</v>
      </c>
      <c r="E498" s="248"/>
      <c r="F498" s="250" t="s">
        <v>625</v>
      </c>
      <c r="G498" s="248"/>
      <c r="H498" s="251">
        <v>16753.740000000002</v>
      </c>
      <c r="I498" s="252"/>
      <c r="J498" s="248"/>
      <c r="K498" s="248"/>
      <c r="L498" s="253"/>
      <c r="M498" s="254"/>
      <c r="N498" s="255"/>
      <c r="O498" s="255"/>
      <c r="P498" s="255"/>
      <c r="Q498" s="255"/>
      <c r="R498" s="255"/>
      <c r="S498" s="255"/>
      <c r="T498" s="255"/>
      <c r="U498" s="256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7" t="s">
        <v>160</v>
      </c>
      <c r="AU498" s="257" t="s">
        <v>154</v>
      </c>
      <c r="AV498" s="14" t="s">
        <v>154</v>
      </c>
      <c r="AW498" s="14" t="s">
        <v>4</v>
      </c>
      <c r="AX498" s="14" t="s">
        <v>81</v>
      </c>
      <c r="AY498" s="257" t="s">
        <v>146</v>
      </c>
    </row>
    <row r="499" s="2" customFormat="1" ht="33" customHeight="1">
      <c r="A499" s="38"/>
      <c r="B499" s="39"/>
      <c r="C499" s="217" t="s">
        <v>626</v>
      </c>
      <c r="D499" s="217" t="s">
        <v>148</v>
      </c>
      <c r="E499" s="218" t="s">
        <v>627</v>
      </c>
      <c r="F499" s="219" t="s">
        <v>628</v>
      </c>
      <c r="G499" s="220" t="s">
        <v>151</v>
      </c>
      <c r="H499" s="221">
        <v>279.22899999999998</v>
      </c>
      <c r="I499" s="222"/>
      <c r="J499" s="223">
        <f>ROUND(I499*H499,2)</f>
        <v>0</v>
      </c>
      <c r="K499" s="219" t="s">
        <v>152</v>
      </c>
      <c r="L499" s="44"/>
      <c r="M499" s="224" t="s">
        <v>1</v>
      </c>
      <c r="N499" s="225" t="s">
        <v>39</v>
      </c>
      <c r="O499" s="91"/>
      <c r="P499" s="226">
        <f>O499*H499</f>
        <v>0</v>
      </c>
      <c r="Q499" s="226">
        <v>0</v>
      </c>
      <c r="R499" s="226">
        <f>Q499*H499</f>
        <v>0</v>
      </c>
      <c r="S499" s="226">
        <v>0</v>
      </c>
      <c r="T499" s="226">
        <f>S499*H499</f>
        <v>0</v>
      </c>
      <c r="U499" s="227" t="s">
        <v>1</v>
      </c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R499" s="228" t="s">
        <v>153</v>
      </c>
      <c r="AT499" s="228" t="s">
        <v>148</v>
      </c>
      <c r="AU499" s="228" t="s">
        <v>154</v>
      </c>
      <c r="AY499" s="17" t="s">
        <v>146</v>
      </c>
      <c r="BE499" s="229">
        <f>IF(N499="základní",J499,0)</f>
        <v>0</v>
      </c>
      <c r="BF499" s="229">
        <f>IF(N499="snížená",J499,0)</f>
        <v>0</v>
      </c>
      <c r="BG499" s="229">
        <f>IF(N499="zákl. přenesená",J499,0)</f>
        <v>0</v>
      </c>
      <c r="BH499" s="229">
        <f>IF(N499="sníž. přenesená",J499,0)</f>
        <v>0</v>
      </c>
      <c r="BI499" s="229">
        <f>IF(N499="nulová",J499,0)</f>
        <v>0</v>
      </c>
      <c r="BJ499" s="17" t="s">
        <v>154</v>
      </c>
      <c r="BK499" s="229">
        <f>ROUND(I499*H499,2)</f>
        <v>0</v>
      </c>
      <c r="BL499" s="17" t="s">
        <v>153</v>
      </c>
      <c r="BM499" s="228" t="s">
        <v>629</v>
      </c>
    </row>
    <row r="500" s="2" customFormat="1">
      <c r="A500" s="38"/>
      <c r="B500" s="39"/>
      <c r="C500" s="40"/>
      <c r="D500" s="230" t="s">
        <v>156</v>
      </c>
      <c r="E500" s="40"/>
      <c r="F500" s="231" t="s">
        <v>630</v>
      </c>
      <c r="G500" s="40"/>
      <c r="H500" s="40"/>
      <c r="I500" s="232"/>
      <c r="J500" s="40"/>
      <c r="K500" s="40"/>
      <c r="L500" s="44"/>
      <c r="M500" s="233"/>
      <c r="N500" s="234"/>
      <c r="O500" s="91"/>
      <c r="P500" s="91"/>
      <c r="Q500" s="91"/>
      <c r="R500" s="91"/>
      <c r="S500" s="91"/>
      <c r="T500" s="91"/>
      <c r="U500" s="92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T500" s="17" t="s">
        <v>156</v>
      </c>
      <c r="AU500" s="17" t="s">
        <v>154</v>
      </c>
    </row>
    <row r="501" s="2" customFormat="1">
      <c r="A501" s="38"/>
      <c r="B501" s="39"/>
      <c r="C501" s="40"/>
      <c r="D501" s="235" t="s">
        <v>158</v>
      </c>
      <c r="E501" s="40"/>
      <c r="F501" s="236" t="s">
        <v>631</v>
      </c>
      <c r="G501" s="40"/>
      <c r="H501" s="40"/>
      <c r="I501" s="232"/>
      <c r="J501" s="40"/>
      <c r="K501" s="40"/>
      <c r="L501" s="44"/>
      <c r="M501" s="233"/>
      <c r="N501" s="234"/>
      <c r="O501" s="91"/>
      <c r="P501" s="91"/>
      <c r="Q501" s="91"/>
      <c r="R501" s="91"/>
      <c r="S501" s="91"/>
      <c r="T501" s="91"/>
      <c r="U501" s="92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T501" s="17" t="s">
        <v>158</v>
      </c>
      <c r="AU501" s="17" t="s">
        <v>154</v>
      </c>
    </row>
    <row r="502" s="2" customFormat="1" ht="37.8" customHeight="1">
      <c r="A502" s="38"/>
      <c r="B502" s="39"/>
      <c r="C502" s="217" t="s">
        <v>632</v>
      </c>
      <c r="D502" s="217" t="s">
        <v>148</v>
      </c>
      <c r="E502" s="218" t="s">
        <v>633</v>
      </c>
      <c r="F502" s="219" t="s">
        <v>634</v>
      </c>
      <c r="G502" s="220" t="s">
        <v>228</v>
      </c>
      <c r="H502" s="221">
        <v>130.28</v>
      </c>
      <c r="I502" s="222"/>
      <c r="J502" s="223">
        <f>ROUND(I502*H502,2)</f>
        <v>0</v>
      </c>
      <c r="K502" s="219" t="s">
        <v>152</v>
      </c>
      <c r="L502" s="44"/>
      <c r="M502" s="224" t="s">
        <v>1</v>
      </c>
      <c r="N502" s="225" t="s">
        <v>39</v>
      </c>
      <c r="O502" s="91"/>
      <c r="P502" s="226">
        <f>O502*H502</f>
        <v>0</v>
      </c>
      <c r="Q502" s="226">
        <v>0</v>
      </c>
      <c r="R502" s="226">
        <f>Q502*H502</f>
        <v>0</v>
      </c>
      <c r="S502" s="226">
        <v>0</v>
      </c>
      <c r="T502" s="226">
        <f>S502*H502</f>
        <v>0</v>
      </c>
      <c r="U502" s="227" t="s">
        <v>1</v>
      </c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228" t="s">
        <v>153</v>
      </c>
      <c r="AT502" s="228" t="s">
        <v>148</v>
      </c>
      <c r="AU502" s="228" t="s">
        <v>154</v>
      </c>
      <c r="AY502" s="17" t="s">
        <v>146</v>
      </c>
      <c r="BE502" s="229">
        <f>IF(N502="základní",J502,0)</f>
        <v>0</v>
      </c>
      <c r="BF502" s="229">
        <f>IF(N502="snížená",J502,0)</f>
        <v>0</v>
      </c>
      <c r="BG502" s="229">
        <f>IF(N502="zákl. přenesená",J502,0)</f>
        <v>0</v>
      </c>
      <c r="BH502" s="229">
        <f>IF(N502="sníž. přenesená",J502,0)</f>
        <v>0</v>
      </c>
      <c r="BI502" s="229">
        <f>IF(N502="nulová",J502,0)</f>
        <v>0</v>
      </c>
      <c r="BJ502" s="17" t="s">
        <v>154</v>
      </c>
      <c r="BK502" s="229">
        <f>ROUND(I502*H502,2)</f>
        <v>0</v>
      </c>
      <c r="BL502" s="17" t="s">
        <v>153</v>
      </c>
      <c r="BM502" s="228" t="s">
        <v>635</v>
      </c>
    </row>
    <row r="503" s="2" customFormat="1">
      <c r="A503" s="38"/>
      <c r="B503" s="39"/>
      <c r="C503" s="40"/>
      <c r="D503" s="230" t="s">
        <v>156</v>
      </c>
      <c r="E503" s="40"/>
      <c r="F503" s="231" t="s">
        <v>636</v>
      </c>
      <c r="G503" s="40"/>
      <c r="H503" s="40"/>
      <c r="I503" s="232"/>
      <c r="J503" s="40"/>
      <c r="K503" s="40"/>
      <c r="L503" s="44"/>
      <c r="M503" s="233"/>
      <c r="N503" s="234"/>
      <c r="O503" s="91"/>
      <c r="P503" s="91"/>
      <c r="Q503" s="91"/>
      <c r="R503" s="91"/>
      <c r="S503" s="91"/>
      <c r="T503" s="91"/>
      <c r="U503" s="92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T503" s="17" t="s">
        <v>156</v>
      </c>
      <c r="AU503" s="17" t="s">
        <v>154</v>
      </c>
    </row>
    <row r="504" s="2" customFormat="1">
      <c r="A504" s="38"/>
      <c r="B504" s="39"/>
      <c r="C504" s="40"/>
      <c r="D504" s="235" t="s">
        <v>158</v>
      </c>
      <c r="E504" s="40"/>
      <c r="F504" s="236" t="s">
        <v>637</v>
      </c>
      <c r="G504" s="40"/>
      <c r="H504" s="40"/>
      <c r="I504" s="232"/>
      <c r="J504" s="40"/>
      <c r="K504" s="40"/>
      <c r="L504" s="44"/>
      <c r="M504" s="233"/>
      <c r="N504" s="234"/>
      <c r="O504" s="91"/>
      <c r="P504" s="91"/>
      <c r="Q504" s="91"/>
      <c r="R504" s="91"/>
      <c r="S504" s="91"/>
      <c r="T504" s="91"/>
      <c r="U504" s="92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T504" s="17" t="s">
        <v>158</v>
      </c>
      <c r="AU504" s="17" t="s">
        <v>154</v>
      </c>
    </row>
    <row r="505" s="14" customFormat="1">
      <c r="A505" s="14"/>
      <c r="B505" s="247"/>
      <c r="C505" s="248"/>
      <c r="D505" s="230" t="s">
        <v>160</v>
      </c>
      <c r="E505" s="249" t="s">
        <v>1</v>
      </c>
      <c r="F505" s="250" t="s">
        <v>638</v>
      </c>
      <c r="G505" s="248"/>
      <c r="H505" s="251">
        <v>130.28</v>
      </c>
      <c r="I505" s="252"/>
      <c r="J505" s="248"/>
      <c r="K505" s="248"/>
      <c r="L505" s="253"/>
      <c r="M505" s="254"/>
      <c r="N505" s="255"/>
      <c r="O505" s="255"/>
      <c r="P505" s="255"/>
      <c r="Q505" s="255"/>
      <c r="R505" s="255"/>
      <c r="S505" s="255"/>
      <c r="T505" s="255"/>
      <c r="U505" s="256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57" t="s">
        <v>160</v>
      </c>
      <c r="AU505" s="257" t="s">
        <v>154</v>
      </c>
      <c r="AV505" s="14" t="s">
        <v>154</v>
      </c>
      <c r="AW505" s="14" t="s">
        <v>30</v>
      </c>
      <c r="AX505" s="14" t="s">
        <v>73</v>
      </c>
      <c r="AY505" s="257" t="s">
        <v>146</v>
      </c>
    </row>
    <row r="506" s="15" customFormat="1">
      <c r="A506" s="15"/>
      <c r="B506" s="258"/>
      <c r="C506" s="259"/>
      <c r="D506" s="230" t="s">
        <v>160</v>
      </c>
      <c r="E506" s="260" t="s">
        <v>1</v>
      </c>
      <c r="F506" s="261" t="s">
        <v>163</v>
      </c>
      <c r="G506" s="259"/>
      <c r="H506" s="262">
        <v>130.28</v>
      </c>
      <c r="I506" s="263"/>
      <c r="J506" s="259"/>
      <c r="K506" s="259"/>
      <c r="L506" s="264"/>
      <c r="M506" s="265"/>
      <c r="N506" s="266"/>
      <c r="O506" s="266"/>
      <c r="P506" s="266"/>
      <c r="Q506" s="266"/>
      <c r="R506" s="266"/>
      <c r="S506" s="266"/>
      <c r="T506" s="266"/>
      <c r="U506" s="267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T506" s="268" t="s">
        <v>160</v>
      </c>
      <c r="AU506" s="268" t="s">
        <v>154</v>
      </c>
      <c r="AV506" s="15" t="s">
        <v>153</v>
      </c>
      <c r="AW506" s="15" t="s">
        <v>30</v>
      </c>
      <c r="AX506" s="15" t="s">
        <v>81</v>
      </c>
      <c r="AY506" s="268" t="s">
        <v>146</v>
      </c>
    </row>
    <row r="507" s="2" customFormat="1" ht="24.15" customHeight="1">
      <c r="A507" s="38"/>
      <c r="B507" s="39"/>
      <c r="C507" s="217" t="s">
        <v>639</v>
      </c>
      <c r="D507" s="217" t="s">
        <v>148</v>
      </c>
      <c r="E507" s="218" t="s">
        <v>640</v>
      </c>
      <c r="F507" s="219" t="s">
        <v>641</v>
      </c>
      <c r="G507" s="220" t="s">
        <v>260</v>
      </c>
      <c r="H507" s="221">
        <v>5</v>
      </c>
      <c r="I507" s="222"/>
      <c r="J507" s="223">
        <f>ROUND(I507*H507,2)</f>
        <v>0</v>
      </c>
      <c r="K507" s="219" t="s">
        <v>152</v>
      </c>
      <c r="L507" s="44"/>
      <c r="M507" s="224" t="s">
        <v>1</v>
      </c>
      <c r="N507" s="225" t="s">
        <v>39</v>
      </c>
      <c r="O507" s="91"/>
      <c r="P507" s="226">
        <f>O507*H507</f>
        <v>0</v>
      </c>
      <c r="Q507" s="226">
        <v>0</v>
      </c>
      <c r="R507" s="226">
        <f>Q507*H507</f>
        <v>0</v>
      </c>
      <c r="S507" s="226">
        <v>0</v>
      </c>
      <c r="T507" s="226">
        <f>S507*H507</f>
        <v>0</v>
      </c>
      <c r="U507" s="227" t="s">
        <v>1</v>
      </c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R507" s="228" t="s">
        <v>153</v>
      </c>
      <c r="AT507" s="228" t="s">
        <v>148</v>
      </c>
      <c r="AU507" s="228" t="s">
        <v>154</v>
      </c>
      <c r="AY507" s="17" t="s">
        <v>146</v>
      </c>
      <c r="BE507" s="229">
        <f>IF(N507="základní",J507,0)</f>
        <v>0</v>
      </c>
      <c r="BF507" s="229">
        <f>IF(N507="snížená",J507,0)</f>
        <v>0</v>
      </c>
      <c r="BG507" s="229">
        <f>IF(N507="zákl. přenesená",J507,0)</f>
        <v>0</v>
      </c>
      <c r="BH507" s="229">
        <f>IF(N507="sníž. přenesená",J507,0)</f>
        <v>0</v>
      </c>
      <c r="BI507" s="229">
        <f>IF(N507="nulová",J507,0)</f>
        <v>0</v>
      </c>
      <c r="BJ507" s="17" t="s">
        <v>154</v>
      </c>
      <c r="BK507" s="229">
        <f>ROUND(I507*H507,2)</f>
        <v>0</v>
      </c>
      <c r="BL507" s="17" t="s">
        <v>153</v>
      </c>
      <c r="BM507" s="228" t="s">
        <v>642</v>
      </c>
    </row>
    <row r="508" s="2" customFormat="1">
      <c r="A508" s="38"/>
      <c r="B508" s="39"/>
      <c r="C508" s="40"/>
      <c r="D508" s="230" t="s">
        <v>156</v>
      </c>
      <c r="E508" s="40"/>
      <c r="F508" s="231" t="s">
        <v>643</v>
      </c>
      <c r="G508" s="40"/>
      <c r="H508" s="40"/>
      <c r="I508" s="232"/>
      <c r="J508" s="40"/>
      <c r="K508" s="40"/>
      <c r="L508" s="44"/>
      <c r="M508" s="233"/>
      <c r="N508" s="234"/>
      <c r="O508" s="91"/>
      <c r="P508" s="91"/>
      <c r="Q508" s="91"/>
      <c r="R508" s="91"/>
      <c r="S508" s="91"/>
      <c r="T508" s="91"/>
      <c r="U508" s="92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T508" s="17" t="s">
        <v>156</v>
      </c>
      <c r="AU508" s="17" t="s">
        <v>154</v>
      </c>
    </row>
    <row r="509" s="2" customFormat="1">
      <c r="A509" s="38"/>
      <c r="B509" s="39"/>
      <c r="C509" s="40"/>
      <c r="D509" s="235" t="s">
        <v>158</v>
      </c>
      <c r="E509" s="40"/>
      <c r="F509" s="236" t="s">
        <v>644</v>
      </c>
      <c r="G509" s="40"/>
      <c r="H509" s="40"/>
      <c r="I509" s="232"/>
      <c r="J509" s="40"/>
      <c r="K509" s="40"/>
      <c r="L509" s="44"/>
      <c r="M509" s="233"/>
      <c r="N509" s="234"/>
      <c r="O509" s="91"/>
      <c r="P509" s="91"/>
      <c r="Q509" s="91"/>
      <c r="R509" s="91"/>
      <c r="S509" s="91"/>
      <c r="T509" s="91"/>
      <c r="U509" s="92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T509" s="17" t="s">
        <v>158</v>
      </c>
      <c r="AU509" s="17" t="s">
        <v>154</v>
      </c>
    </row>
    <row r="510" s="13" customFormat="1">
      <c r="A510" s="13"/>
      <c r="B510" s="237"/>
      <c r="C510" s="238"/>
      <c r="D510" s="230" t="s">
        <v>160</v>
      </c>
      <c r="E510" s="239" t="s">
        <v>1</v>
      </c>
      <c r="F510" s="240" t="s">
        <v>645</v>
      </c>
      <c r="G510" s="238"/>
      <c r="H510" s="239" t="s">
        <v>1</v>
      </c>
      <c r="I510" s="241"/>
      <c r="J510" s="238"/>
      <c r="K510" s="238"/>
      <c r="L510" s="242"/>
      <c r="M510" s="243"/>
      <c r="N510" s="244"/>
      <c r="O510" s="244"/>
      <c r="P510" s="244"/>
      <c r="Q510" s="244"/>
      <c r="R510" s="244"/>
      <c r="S510" s="244"/>
      <c r="T510" s="244"/>
      <c r="U510" s="245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6" t="s">
        <v>160</v>
      </c>
      <c r="AU510" s="246" t="s">
        <v>154</v>
      </c>
      <c r="AV510" s="13" t="s">
        <v>81</v>
      </c>
      <c r="AW510" s="13" t="s">
        <v>30</v>
      </c>
      <c r="AX510" s="13" t="s">
        <v>73</v>
      </c>
      <c r="AY510" s="246" t="s">
        <v>146</v>
      </c>
    </row>
    <row r="511" s="14" customFormat="1">
      <c r="A511" s="14"/>
      <c r="B511" s="247"/>
      <c r="C511" s="248"/>
      <c r="D511" s="230" t="s">
        <v>160</v>
      </c>
      <c r="E511" s="249" t="s">
        <v>1</v>
      </c>
      <c r="F511" s="250" t="s">
        <v>646</v>
      </c>
      <c r="G511" s="248"/>
      <c r="H511" s="251">
        <v>5</v>
      </c>
      <c r="I511" s="252"/>
      <c r="J511" s="248"/>
      <c r="K511" s="248"/>
      <c r="L511" s="253"/>
      <c r="M511" s="254"/>
      <c r="N511" s="255"/>
      <c r="O511" s="255"/>
      <c r="P511" s="255"/>
      <c r="Q511" s="255"/>
      <c r="R511" s="255"/>
      <c r="S511" s="255"/>
      <c r="T511" s="255"/>
      <c r="U511" s="256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7" t="s">
        <v>160</v>
      </c>
      <c r="AU511" s="257" t="s">
        <v>154</v>
      </c>
      <c r="AV511" s="14" t="s">
        <v>154</v>
      </c>
      <c r="AW511" s="14" t="s">
        <v>30</v>
      </c>
      <c r="AX511" s="14" t="s">
        <v>73</v>
      </c>
      <c r="AY511" s="257" t="s">
        <v>146</v>
      </c>
    </row>
    <row r="512" s="15" customFormat="1">
      <c r="A512" s="15"/>
      <c r="B512" s="258"/>
      <c r="C512" s="259"/>
      <c r="D512" s="230" t="s">
        <v>160</v>
      </c>
      <c r="E512" s="260" t="s">
        <v>1</v>
      </c>
      <c r="F512" s="261" t="s">
        <v>163</v>
      </c>
      <c r="G512" s="259"/>
      <c r="H512" s="262">
        <v>5</v>
      </c>
      <c r="I512" s="263"/>
      <c r="J512" s="259"/>
      <c r="K512" s="259"/>
      <c r="L512" s="264"/>
      <c r="M512" s="265"/>
      <c r="N512" s="266"/>
      <c r="O512" s="266"/>
      <c r="P512" s="266"/>
      <c r="Q512" s="266"/>
      <c r="R512" s="266"/>
      <c r="S512" s="266"/>
      <c r="T512" s="266"/>
      <c r="U512" s="267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68" t="s">
        <v>160</v>
      </c>
      <c r="AU512" s="268" t="s">
        <v>154</v>
      </c>
      <c r="AV512" s="15" t="s">
        <v>153</v>
      </c>
      <c r="AW512" s="15" t="s">
        <v>30</v>
      </c>
      <c r="AX512" s="15" t="s">
        <v>81</v>
      </c>
      <c r="AY512" s="268" t="s">
        <v>146</v>
      </c>
    </row>
    <row r="513" s="2" customFormat="1" ht="24.15" customHeight="1">
      <c r="A513" s="38"/>
      <c r="B513" s="39"/>
      <c r="C513" s="217" t="s">
        <v>647</v>
      </c>
      <c r="D513" s="217" t="s">
        <v>148</v>
      </c>
      <c r="E513" s="218" t="s">
        <v>648</v>
      </c>
      <c r="F513" s="219" t="s">
        <v>649</v>
      </c>
      <c r="G513" s="220" t="s">
        <v>260</v>
      </c>
      <c r="H513" s="221">
        <v>450</v>
      </c>
      <c r="I513" s="222"/>
      <c r="J513" s="223">
        <f>ROUND(I513*H513,2)</f>
        <v>0</v>
      </c>
      <c r="K513" s="219" t="s">
        <v>152</v>
      </c>
      <c r="L513" s="44"/>
      <c r="M513" s="224" t="s">
        <v>1</v>
      </c>
      <c r="N513" s="225" t="s">
        <v>39</v>
      </c>
      <c r="O513" s="91"/>
      <c r="P513" s="226">
        <f>O513*H513</f>
        <v>0</v>
      </c>
      <c r="Q513" s="226">
        <v>0</v>
      </c>
      <c r="R513" s="226">
        <f>Q513*H513</f>
        <v>0</v>
      </c>
      <c r="S513" s="226">
        <v>0</v>
      </c>
      <c r="T513" s="226">
        <f>S513*H513</f>
        <v>0</v>
      </c>
      <c r="U513" s="227" t="s">
        <v>1</v>
      </c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R513" s="228" t="s">
        <v>153</v>
      </c>
      <c r="AT513" s="228" t="s">
        <v>148</v>
      </c>
      <c r="AU513" s="228" t="s">
        <v>154</v>
      </c>
      <c r="AY513" s="17" t="s">
        <v>146</v>
      </c>
      <c r="BE513" s="229">
        <f>IF(N513="základní",J513,0)</f>
        <v>0</v>
      </c>
      <c r="BF513" s="229">
        <f>IF(N513="snížená",J513,0)</f>
        <v>0</v>
      </c>
      <c r="BG513" s="229">
        <f>IF(N513="zákl. přenesená",J513,0)</f>
        <v>0</v>
      </c>
      <c r="BH513" s="229">
        <f>IF(N513="sníž. přenesená",J513,0)</f>
        <v>0</v>
      </c>
      <c r="BI513" s="229">
        <f>IF(N513="nulová",J513,0)</f>
        <v>0</v>
      </c>
      <c r="BJ513" s="17" t="s">
        <v>154</v>
      </c>
      <c r="BK513" s="229">
        <f>ROUND(I513*H513,2)</f>
        <v>0</v>
      </c>
      <c r="BL513" s="17" t="s">
        <v>153</v>
      </c>
      <c r="BM513" s="228" t="s">
        <v>650</v>
      </c>
    </row>
    <row r="514" s="2" customFormat="1">
      <c r="A514" s="38"/>
      <c r="B514" s="39"/>
      <c r="C514" s="40"/>
      <c r="D514" s="230" t="s">
        <v>156</v>
      </c>
      <c r="E514" s="40"/>
      <c r="F514" s="231" t="s">
        <v>651</v>
      </c>
      <c r="G514" s="40"/>
      <c r="H514" s="40"/>
      <c r="I514" s="232"/>
      <c r="J514" s="40"/>
      <c r="K514" s="40"/>
      <c r="L514" s="44"/>
      <c r="M514" s="233"/>
      <c r="N514" s="234"/>
      <c r="O514" s="91"/>
      <c r="P514" s="91"/>
      <c r="Q514" s="91"/>
      <c r="R514" s="91"/>
      <c r="S514" s="91"/>
      <c r="T514" s="91"/>
      <c r="U514" s="92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T514" s="17" t="s">
        <v>156</v>
      </c>
      <c r="AU514" s="17" t="s">
        <v>154</v>
      </c>
    </row>
    <row r="515" s="2" customFormat="1">
      <c r="A515" s="38"/>
      <c r="B515" s="39"/>
      <c r="C515" s="40"/>
      <c r="D515" s="235" t="s">
        <v>158</v>
      </c>
      <c r="E515" s="40"/>
      <c r="F515" s="236" t="s">
        <v>652</v>
      </c>
      <c r="G515" s="40"/>
      <c r="H515" s="40"/>
      <c r="I515" s="232"/>
      <c r="J515" s="40"/>
      <c r="K515" s="40"/>
      <c r="L515" s="44"/>
      <c r="M515" s="233"/>
      <c r="N515" s="234"/>
      <c r="O515" s="91"/>
      <c r="P515" s="91"/>
      <c r="Q515" s="91"/>
      <c r="R515" s="91"/>
      <c r="S515" s="91"/>
      <c r="T515" s="91"/>
      <c r="U515" s="92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T515" s="17" t="s">
        <v>158</v>
      </c>
      <c r="AU515" s="17" t="s">
        <v>154</v>
      </c>
    </row>
    <row r="516" s="14" customFormat="1">
      <c r="A516" s="14"/>
      <c r="B516" s="247"/>
      <c r="C516" s="248"/>
      <c r="D516" s="230" t="s">
        <v>160</v>
      </c>
      <c r="E516" s="248"/>
      <c r="F516" s="250" t="s">
        <v>653</v>
      </c>
      <c r="G516" s="248"/>
      <c r="H516" s="251">
        <v>450</v>
      </c>
      <c r="I516" s="252"/>
      <c r="J516" s="248"/>
      <c r="K516" s="248"/>
      <c r="L516" s="253"/>
      <c r="M516" s="254"/>
      <c r="N516" s="255"/>
      <c r="O516" s="255"/>
      <c r="P516" s="255"/>
      <c r="Q516" s="255"/>
      <c r="R516" s="255"/>
      <c r="S516" s="255"/>
      <c r="T516" s="255"/>
      <c r="U516" s="256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57" t="s">
        <v>160</v>
      </c>
      <c r="AU516" s="257" t="s">
        <v>154</v>
      </c>
      <c r="AV516" s="14" t="s">
        <v>154</v>
      </c>
      <c r="AW516" s="14" t="s">
        <v>4</v>
      </c>
      <c r="AX516" s="14" t="s">
        <v>81</v>
      </c>
      <c r="AY516" s="257" t="s">
        <v>146</v>
      </c>
    </row>
    <row r="517" s="2" customFormat="1" ht="24.15" customHeight="1">
      <c r="A517" s="38"/>
      <c r="B517" s="39"/>
      <c r="C517" s="217" t="s">
        <v>654</v>
      </c>
      <c r="D517" s="217" t="s">
        <v>148</v>
      </c>
      <c r="E517" s="218" t="s">
        <v>655</v>
      </c>
      <c r="F517" s="219" t="s">
        <v>656</v>
      </c>
      <c r="G517" s="220" t="s">
        <v>260</v>
      </c>
      <c r="H517" s="221">
        <v>5</v>
      </c>
      <c r="I517" s="222"/>
      <c r="J517" s="223">
        <f>ROUND(I517*H517,2)</f>
        <v>0</v>
      </c>
      <c r="K517" s="219" t="s">
        <v>152</v>
      </c>
      <c r="L517" s="44"/>
      <c r="M517" s="224" t="s">
        <v>1</v>
      </c>
      <c r="N517" s="225" t="s">
        <v>39</v>
      </c>
      <c r="O517" s="91"/>
      <c r="P517" s="226">
        <f>O517*H517</f>
        <v>0</v>
      </c>
      <c r="Q517" s="226">
        <v>0</v>
      </c>
      <c r="R517" s="226">
        <f>Q517*H517</f>
        <v>0</v>
      </c>
      <c r="S517" s="226">
        <v>0</v>
      </c>
      <c r="T517" s="226">
        <f>S517*H517</f>
        <v>0</v>
      </c>
      <c r="U517" s="227" t="s">
        <v>1</v>
      </c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R517" s="228" t="s">
        <v>153</v>
      </c>
      <c r="AT517" s="228" t="s">
        <v>148</v>
      </c>
      <c r="AU517" s="228" t="s">
        <v>154</v>
      </c>
      <c r="AY517" s="17" t="s">
        <v>146</v>
      </c>
      <c r="BE517" s="229">
        <f>IF(N517="základní",J517,0)</f>
        <v>0</v>
      </c>
      <c r="BF517" s="229">
        <f>IF(N517="snížená",J517,0)</f>
        <v>0</v>
      </c>
      <c r="BG517" s="229">
        <f>IF(N517="zákl. přenesená",J517,0)</f>
        <v>0</v>
      </c>
      <c r="BH517" s="229">
        <f>IF(N517="sníž. přenesená",J517,0)</f>
        <v>0</v>
      </c>
      <c r="BI517" s="229">
        <f>IF(N517="nulová",J517,0)</f>
        <v>0</v>
      </c>
      <c r="BJ517" s="17" t="s">
        <v>154</v>
      </c>
      <c r="BK517" s="229">
        <f>ROUND(I517*H517,2)</f>
        <v>0</v>
      </c>
      <c r="BL517" s="17" t="s">
        <v>153</v>
      </c>
      <c r="BM517" s="228" t="s">
        <v>657</v>
      </c>
    </row>
    <row r="518" s="2" customFormat="1">
      <c r="A518" s="38"/>
      <c r="B518" s="39"/>
      <c r="C518" s="40"/>
      <c r="D518" s="230" t="s">
        <v>156</v>
      </c>
      <c r="E518" s="40"/>
      <c r="F518" s="231" t="s">
        <v>658</v>
      </c>
      <c r="G518" s="40"/>
      <c r="H518" s="40"/>
      <c r="I518" s="232"/>
      <c r="J518" s="40"/>
      <c r="K518" s="40"/>
      <c r="L518" s="44"/>
      <c r="M518" s="233"/>
      <c r="N518" s="234"/>
      <c r="O518" s="91"/>
      <c r="P518" s="91"/>
      <c r="Q518" s="91"/>
      <c r="R518" s="91"/>
      <c r="S518" s="91"/>
      <c r="T518" s="91"/>
      <c r="U518" s="92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T518" s="17" t="s">
        <v>156</v>
      </c>
      <c r="AU518" s="17" t="s">
        <v>154</v>
      </c>
    </row>
    <row r="519" s="2" customFormat="1">
      <c r="A519" s="38"/>
      <c r="B519" s="39"/>
      <c r="C519" s="40"/>
      <c r="D519" s="235" t="s">
        <v>158</v>
      </c>
      <c r="E519" s="40"/>
      <c r="F519" s="236" t="s">
        <v>659</v>
      </c>
      <c r="G519" s="40"/>
      <c r="H519" s="40"/>
      <c r="I519" s="232"/>
      <c r="J519" s="40"/>
      <c r="K519" s="40"/>
      <c r="L519" s="44"/>
      <c r="M519" s="233"/>
      <c r="N519" s="234"/>
      <c r="O519" s="91"/>
      <c r="P519" s="91"/>
      <c r="Q519" s="91"/>
      <c r="R519" s="91"/>
      <c r="S519" s="91"/>
      <c r="T519" s="91"/>
      <c r="U519" s="92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T519" s="17" t="s">
        <v>158</v>
      </c>
      <c r="AU519" s="17" t="s">
        <v>154</v>
      </c>
    </row>
    <row r="520" s="2" customFormat="1" ht="24.15" customHeight="1">
      <c r="A520" s="38"/>
      <c r="B520" s="39"/>
      <c r="C520" s="217" t="s">
        <v>660</v>
      </c>
      <c r="D520" s="217" t="s">
        <v>148</v>
      </c>
      <c r="E520" s="218" t="s">
        <v>661</v>
      </c>
      <c r="F520" s="219" t="s">
        <v>662</v>
      </c>
      <c r="G520" s="220" t="s">
        <v>228</v>
      </c>
      <c r="H520" s="221">
        <v>286.41000000000003</v>
      </c>
      <c r="I520" s="222"/>
      <c r="J520" s="223">
        <f>ROUND(I520*H520,2)</f>
        <v>0</v>
      </c>
      <c r="K520" s="219" t="s">
        <v>152</v>
      </c>
      <c r="L520" s="44"/>
      <c r="M520" s="224" t="s">
        <v>1</v>
      </c>
      <c r="N520" s="225" t="s">
        <v>39</v>
      </c>
      <c r="O520" s="91"/>
      <c r="P520" s="226">
        <f>O520*H520</f>
        <v>0</v>
      </c>
      <c r="Q520" s="226">
        <v>4.0000000000000003E-05</v>
      </c>
      <c r="R520" s="226">
        <f>Q520*H520</f>
        <v>0.011456400000000002</v>
      </c>
      <c r="S520" s="226">
        <v>0</v>
      </c>
      <c r="T520" s="226">
        <f>S520*H520</f>
        <v>0</v>
      </c>
      <c r="U520" s="227" t="s">
        <v>1</v>
      </c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R520" s="228" t="s">
        <v>153</v>
      </c>
      <c r="AT520" s="228" t="s">
        <v>148</v>
      </c>
      <c r="AU520" s="228" t="s">
        <v>154</v>
      </c>
      <c r="AY520" s="17" t="s">
        <v>146</v>
      </c>
      <c r="BE520" s="229">
        <f>IF(N520="základní",J520,0)</f>
        <v>0</v>
      </c>
      <c r="BF520" s="229">
        <f>IF(N520="snížená",J520,0)</f>
        <v>0</v>
      </c>
      <c r="BG520" s="229">
        <f>IF(N520="zákl. přenesená",J520,0)</f>
        <v>0</v>
      </c>
      <c r="BH520" s="229">
        <f>IF(N520="sníž. přenesená",J520,0)</f>
        <v>0</v>
      </c>
      <c r="BI520" s="229">
        <f>IF(N520="nulová",J520,0)</f>
        <v>0</v>
      </c>
      <c r="BJ520" s="17" t="s">
        <v>154</v>
      </c>
      <c r="BK520" s="229">
        <f>ROUND(I520*H520,2)</f>
        <v>0</v>
      </c>
      <c r="BL520" s="17" t="s">
        <v>153</v>
      </c>
      <c r="BM520" s="228" t="s">
        <v>663</v>
      </c>
    </row>
    <row r="521" s="2" customFormat="1">
      <c r="A521" s="38"/>
      <c r="B521" s="39"/>
      <c r="C521" s="40"/>
      <c r="D521" s="230" t="s">
        <v>156</v>
      </c>
      <c r="E521" s="40"/>
      <c r="F521" s="231" t="s">
        <v>664</v>
      </c>
      <c r="G521" s="40"/>
      <c r="H521" s="40"/>
      <c r="I521" s="232"/>
      <c r="J521" s="40"/>
      <c r="K521" s="40"/>
      <c r="L521" s="44"/>
      <c r="M521" s="233"/>
      <c r="N521" s="234"/>
      <c r="O521" s="91"/>
      <c r="P521" s="91"/>
      <c r="Q521" s="91"/>
      <c r="R521" s="91"/>
      <c r="S521" s="91"/>
      <c r="T521" s="91"/>
      <c r="U521" s="92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T521" s="17" t="s">
        <v>156</v>
      </c>
      <c r="AU521" s="17" t="s">
        <v>154</v>
      </c>
    </row>
    <row r="522" s="2" customFormat="1">
      <c r="A522" s="38"/>
      <c r="B522" s="39"/>
      <c r="C522" s="40"/>
      <c r="D522" s="235" t="s">
        <v>158</v>
      </c>
      <c r="E522" s="40"/>
      <c r="F522" s="236" t="s">
        <v>665</v>
      </c>
      <c r="G522" s="40"/>
      <c r="H522" s="40"/>
      <c r="I522" s="232"/>
      <c r="J522" s="40"/>
      <c r="K522" s="40"/>
      <c r="L522" s="44"/>
      <c r="M522" s="233"/>
      <c r="N522" s="234"/>
      <c r="O522" s="91"/>
      <c r="P522" s="91"/>
      <c r="Q522" s="91"/>
      <c r="R522" s="91"/>
      <c r="S522" s="91"/>
      <c r="T522" s="91"/>
      <c r="U522" s="92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T522" s="17" t="s">
        <v>158</v>
      </c>
      <c r="AU522" s="17" t="s">
        <v>154</v>
      </c>
    </row>
    <row r="523" s="2" customFormat="1" ht="24.15" customHeight="1">
      <c r="A523" s="38"/>
      <c r="B523" s="39"/>
      <c r="C523" s="217" t="s">
        <v>666</v>
      </c>
      <c r="D523" s="217" t="s">
        <v>148</v>
      </c>
      <c r="E523" s="218" t="s">
        <v>667</v>
      </c>
      <c r="F523" s="219" t="s">
        <v>668</v>
      </c>
      <c r="G523" s="220" t="s">
        <v>228</v>
      </c>
      <c r="H523" s="221">
        <v>448.35000000000002</v>
      </c>
      <c r="I523" s="222"/>
      <c r="J523" s="223">
        <f>ROUND(I523*H523,2)</f>
        <v>0</v>
      </c>
      <c r="K523" s="219" t="s">
        <v>152</v>
      </c>
      <c r="L523" s="44"/>
      <c r="M523" s="224" t="s">
        <v>1</v>
      </c>
      <c r="N523" s="225" t="s">
        <v>39</v>
      </c>
      <c r="O523" s="91"/>
      <c r="P523" s="226">
        <f>O523*H523</f>
        <v>0</v>
      </c>
      <c r="Q523" s="226">
        <v>0</v>
      </c>
      <c r="R523" s="226">
        <f>Q523*H523</f>
        <v>0</v>
      </c>
      <c r="S523" s="226">
        <v>0</v>
      </c>
      <c r="T523" s="226">
        <f>S523*H523</f>
        <v>0</v>
      </c>
      <c r="U523" s="227" t="s">
        <v>1</v>
      </c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R523" s="228" t="s">
        <v>153</v>
      </c>
      <c r="AT523" s="228" t="s">
        <v>148</v>
      </c>
      <c r="AU523" s="228" t="s">
        <v>154</v>
      </c>
      <c r="AY523" s="17" t="s">
        <v>146</v>
      </c>
      <c r="BE523" s="229">
        <f>IF(N523="základní",J523,0)</f>
        <v>0</v>
      </c>
      <c r="BF523" s="229">
        <f>IF(N523="snížená",J523,0)</f>
        <v>0</v>
      </c>
      <c r="BG523" s="229">
        <f>IF(N523="zákl. přenesená",J523,0)</f>
        <v>0</v>
      </c>
      <c r="BH523" s="229">
        <f>IF(N523="sníž. přenesená",J523,0)</f>
        <v>0</v>
      </c>
      <c r="BI523" s="229">
        <f>IF(N523="nulová",J523,0)</f>
        <v>0</v>
      </c>
      <c r="BJ523" s="17" t="s">
        <v>154</v>
      </c>
      <c r="BK523" s="229">
        <f>ROUND(I523*H523,2)</f>
        <v>0</v>
      </c>
      <c r="BL523" s="17" t="s">
        <v>153</v>
      </c>
      <c r="BM523" s="228" t="s">
        <v>669</v>
      </c>
    </row>
    <row r="524" s="2" customFormat="1">
      <c r="A524" s="38"/>
      <c r="B524" s="39"/>
      <c r="C524" s="40"/>
      <c r="D524" s="230" t="s">
        <v>156</v>
      </c>
      <c r="E524" s="40"/>
      <c r="F524" s="231" t="s">
        <v>670</v>
      </c>
      <c r="G524" s="40"/>
      <c r="H524" s="40"/>
      <c r="I524" s="232"/>
      <c r="J524" s="40"/>
      <c r="K524" s="40"/>
      <c r="L524" s="44"/>
      <c r="M524" s="233"/>
      <c r="N524" s="234"/>
      <c r="O524" s="91"/>
      <c r="P524" s="91"/>
      <c r="Q524" s="91"/>
      <c r="R524" s="91"/>
      <c r="S524" s="91"/>
      <c r="T524" s="91"/>
      <c r="U524" s="92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T524" s="17" t="s">
        <v>156</v>
      </c>
      <c r="AU524" s="17" t="s">
        <v>154</v>
      </c>
    </row>
    <row r="525" s="2" customFormat="1">
      <c r="A525" s="38"/>
      <c r="B525" s="39"/>
      <c r="C525" s="40"/>
      <c r="D525" s="235" t="s">
        <v>158</v>
      </c>
      <c r="E525" s="40"/>
      <c r="F525" s="236" t="s">
        <v>671</v>
      </c>
      <c r="G525" s="40"/>
      <c r="H525" s="40"/>
      <c r="I525" s="232"/>
      <c r="J525" s="40"/>
      <c r="K525" s="40"/>
      <c r="L525" s="44"/>
      <c r="M525" s="233"/>
      <c r="N525" s="234"/>
      <c r="O525" s="91"/>
      <c r="P525" s="91"/>
      <c r="Q525" s="91"/>
      <c r="R525" s="91"/>
      <c r="S525" s="91"/>
      <c r="T525" s="91"/>
      <c r="U525" s="92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T525" s="17" t="s">
        <v>158</v>
      </c>
      <c r="AU525" s="17" t="s">
        <v>154</v>
      </c>
    </row>
    <row r="526" s="13" customFormat="1">
      <c r="A526" s="13"/>
      <c r="B526" s="237"/>
      <c r="C526" s="238"/>
      <c r="D526" s="230" t="s">
        <v>160</v>
      </c>
      <c r="E526" s="239" t="s">
        <v>1</v>
      </c>
      <c r="F526" s="240" t="s">
        <v>672</v>
      </c>
      <c r="G526" s="238"/>
      <c r="H526" s="239" t="s">
        <v>1</v>
      </c>
      <c r="I526" s="241"/>
      <c r="J526" s="238"/>
      <c r="K526" s="238"/>
      <c r="L526" s="242"/>
      <c r="M526" s="243"/>
      <c r="N526" s="244"/>
      <c r="O526" s="244"/>
      <c r="P526" s="244"/>
      <c r="Q526" s="244"/>
      <c r="R526" s="244"/>
      <c r="S526" s="244"/>
      <c r="T526" s="244"/>
      <c r="U526" s="245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6" t="s">
        <v>160</v>
      </c>
      <c r="AU526" s="246" t="s">
        <v>154</v>
      </c>
      <c r="AV526" s="13" t="s">
        <v>81</v>
      </c>
      <c r="AW526" s="13" t="s">
        <v>30</v>
      </c>
      <c r="AX526" s="13" t="s">
        <v>73</v>
      </c>
      <c r="AY526" s="246" t="s">
        <v>146</v>
      </c>
    </row>
    <row r="527" s="14" customFormat="1">
      <c r="A527" s="14"/>
      <c r="B527" s="247"/>
      <c r="C527" s="248"/>
      <c r="D527" s="230" t="s">
        <v>160</v>
      </c>
      <c r="E527" s="249" t="s">
        <v>1</v>
      </c>
      <c r="F527" s="250" t="s">
        <v>673</v>
      </c>
      <c r="G527" s="248"/>
      <c r="H527" s="251">
        <v>448.35000000000002</v>
      </c>
      <c r="I527" s="252"/>
      <c r="J527" s="248"/>
      <c r="K527" s="248"/>
      <c r="L527" s="253"/>
      <c r="M527" s="254"/>
      <c r="N527" s="255"/>
      <c r="O527" s="255"/>
      <c r="P527" s="255"/>
      <c r="Q527" s="255"/>
      <c r="R527" s="255"/>
      <c r="S527" s="255"/>
      <c r="T527" s="255"/>
      <c r="U527" s="256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57" t="s">
        <v>160</v>
      </c>
      <c r="AU527" s="257" t="s">
        <v>154</v>
      </c>
      <c r="AV527" s="14" t="s">
        <v>154</v>
      </c>
      <c r="AW527" s="14" t="s">
        <v>30</v>
      </c>
      <c r="AX527" s="14" t="s">
        <v>73</v>
      </c>
      <c r="AY527" s="257" t="s">
        <v>146</v>
      </c>
    </row>
    <row r="528" s="15" customFormat="1">
      <c r="A528" s="15"/>
      <c r="B528" s="258"/>
      <c r="C528" s="259"/>
      <c r="D528" s="230" t="s">
        <v>160</v>
      </c>
      <c r="E528" s="260" t="s">
        <v>1</v>
      </c>
      <c r="F528" s="261" t="s">
        <v>163</v>
      </c>
      <c r="G528" s="259"/>
      <c r="H528" s="262">
        <v>448.35000000000002</v>
      </c>
      <c r="I528" s="263"/>
      <c r="J528" s="259"/>
      <c r="K528" s="259"/>
      <c r="L528" s="264"/>
      <c r="M528" s="265"/>
      <c r="N528" s="266"/>
      <c r="O528" s="266"/>
      <c r="P528" s="266"/>
      <c r="Q528" s="266"/>
      <c r="R528" s="266"/>
      <c r="S528" s="266"/>
      <c r="T528" s="266"/>
      <c r="U528" s="267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68" t="s">
        <v>160</v>
      </c>
      <c r="AU528" s="268" t="s">
        <v>154</v>
      </c>
      <c r="AV528" s="15" t="s">
        <v>153</v>
      </c>
      <c r="AW528" s="15" t="s">
        <v>30</v>
      </c>
      <c r="AX528" s="15" t="s">
        <v>81</v>
      </c>
      <c r="AY528" s="268" t="s">
        <v>146</v>
      </c>
    </row>
    <row r="529" s="2" customFormat="1" ht="24.15" customHeight="1">
      <c r="A529" s="38"/>
      <c r="B529" s="39"/>
      <c r="C529" s="217" t="s">
        <v>674</v>
      </c>
      <c r="D529" s="217" t="s">
        <v>148</v>
      </c>
      <c r="E529" s="218" t="s">
        <v>675</v>
      </c>
      <c r="F529" s="219" t="s">
        <v>676</v>
      </c>
      <c r="G529" s="220" t="s">
        <v>228</v>
      </c>
      <c r="H529" s="221">
        <v>448.35000000000002</v>
      </c>
      <c r="I529" s="222"/>
      <c r="J529" s="223">
        <f>ROUND(I529*H529,2)</f>
        <v>0</v>
      </c>
      <c r="K529" s="219" t="s">
        <v>152</v>
      </c>
      <c r="L529" s="44"/>
      <c r="M529" s="224" t="s">
        <v>1</v>
      </c>
      <c r="N529" s="225" t="s">
        <v>39</v>
      </c>
      <c r="O529" s="91"/>
      <c r="P529" s="226">
        <f>O529*H529</f>
        <v>0</v>
      </c>
      <c r="Q529" s="226">
        <v>0</v>
      </c>
      <c r="R529" s="226">
        <f>Q529*H529</f>
        <v>0</v>
      </c>
      <c r="S529" s="226">
        <v>0</v>
      </c>
      <c r="T529" s="226">
        <f>S529*H529</f>
        <v>0</v>
      </c>
      <c r="U529" s="227" t="s">
        <v>1</v>
      </c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R529" s="228" t="s">
        <v>153</v>
      </c>
      <c r="AT529" s="228" t="s">
        <v>148</v>
      </c>
      <c r="AU529" s="228" t="s">
        <v>154</v>
      </c>
      <c r="AY529" s="17" t="s">
        <v>146</v>
      </c>
      <c r="BE529" s="229">
        <f>IF(N529="základní",J529,0)</f>
        <v>0</v>
      </c>
      <c r="BF529" s="229">
        <f>IF(N529="snížená",J529,0)</f>
        <v>0</v>
      </c>
      <c r="BG529" s="229">
        <f>IF(N529="zákl. přenesená",J529,0)</f>
        <v>0</v>
      </c>
      <c r="BH529" s="229">
        <f>IF(N529="sníž. přenesená",J529,0)</f>
        <v>0</v>
      </c>
      <c r="BI529" s="229">
        <f>IF(N529="nulová",J529,0)</f>
        <v>0</v>
      </c>
      <c r="BJ529" s="17" t="s">
        <v>154</v>
      </c>
      <c r="BK529" s="229">
        <f>ROUND(I529*H529,2)</f>
        <v>0</v>
      </c>
      <c r="BL529" s="17" t="s">
        <v>153</v>
      </c>
      <c r="BM529" s="228" t="s">
        <v>677</v>
      </c>
    </row>
    <row r="530" s="2" customFormat="1">
      <c r="A530" s="38"/>
      <c r="B530" s="39"/>
      <c r="C530" s="40"/>
      <c r="D530" s="230" t="s">
        <v>156</v>
      </c>
      <c r="E530" s="40"/>
      <c r="F530" s="231" t="s">
        <v>678</v>
      </c>
      <c r="G530" s="40"/>
      <c r="H530" s="40"/>
      <c r="I530" s="232"/>
      <c r="J530" s="40"/>
      <c r="K530" s="40"/>
      <c r="L530" s="44"/>
      <c r="M530" s="233"/>
      <c r="N530" s="234"/>
      <c r="O530" s="91"/>
      <c r="P530" s="91"/>
      <c r="Q530" s="91"/>
      <c r="R530" s="91"/>
      <c r="S530" s="91"/>
      <c r="T530" s="91"/>
      <c r="U530" s="92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T530" s="17" t="s">
        <v>156</v>
      </c>
      <c r="AU530" s="17" t="s">
        <v>154</v>
      </c>
    </row>
    <row r="531" s="2" customFormat="1">
      <c r="A531" s="38"/>
      <c r="B531" s="39"/>
      <c r="C531" s="40"/>
      <c r="D531" s="235" t="s">
        <v>158</v>
      </c>
      <c r="E531" s="40"/>
      <c r="F531" s="236" t="s">
        <v>679</v>
      </c>
      <c r="G531" s="40"/>
      <c r="H531" s="40"/>
      <c r="I531" s="232"/>
      <c r="J531" s="40"/>
      <c r="K531" s="40"/>
      <c r="L531" s="44"/>
      <c r="M531" s="233"/>
      <c r="N531" s="234"/>
      <c r="O531" s="91"/>
      <c r="P531" s="91"/>
      <c r="Q531" s="91"/>
      <c r="R531" s="91"/>
      <c r="S531" s="91"/>
      <c r="T531" s="91"/>
      <c r="U531" s="92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T531" s="17" t="s">
        <v>158</v>
      </c>
      <c r="AU531" s="17" t="s">
        <v>154</v>
      </c>
    </row>
    <row r="532" s="2" customFormat="1" ht="24.15" customHeight="1">
      <c r="A532" s="38"/>
      <c r="B532" s="39"/>
      <c r="C532" s="217" t="s">
        <v>680</v>
      </c>
      <c r="D532" s="217" t="s">
        <v>148</v>
      </c>
      <c r="E532" s="218" t="s">
        <v>681</v>
      </c>
      <c r="F532" s="219" t="s">
        <v>682</v>
      </c>
      <c r="G532" s="220" t="s">
        <v>268</v>
      </c>
      <c r="H532" s="221">
        <v>120</v>
      </c>
      <c r="I532" s="222"/>
      <c r="J532" s="223">
        <f>ROUND(I532*H532,2)</f>
        <v>0</v>
      </c>
      <c r="K532" s="219" t="s">
        <v>152</v>
      </c>
      <c r="L532" s="44"/>
      <c r="M532" s="224" t="s">
        <v>1</v>
      </c>
      <c r="N532" s="225" t="s">
        <v>39</v>
      </c>
      <c r="O532" s="91"/>
      <c r="P532" s="226">
        <f>O532*H532</f>
        <v>0</v>
      </c>
      <c r="Q532" s="226">
        <v>4.0000000000000003E-05</v>
      </c>
      <c r="R532" s="226">
        <f>Q532*H532</f>
        <v>0.0048000000000000004</v>
      </c>
      <c r="S532" s="226">
        <v>0</v>
      </c>
      <c r="T532" s="226">
        <f>S532*H532</f>
        <v>0</v>
      </c>
      <c r="U532" s="227" t="s">
        <v>1</v>
      </c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R532" s="228" t="s">
        <v>153</v>
      </c>
      <c r="AT532" s="228" t="s">
        <v>148</v>
      </c>
      <c r="AU532" s="228" t="s">
        <v>154</v>
      </c>
      <c r="AY532" s="17" t="s">
        <v>146</v>
      </c>
      <c r="BE532" s="229">
        <f>IF(N532="základní",J532,0)</f>
        <v>0</v>
      </c>
      <c r="BF532" s="229">
        <f>IF(N532="snížená",J532,0)</f>
        <v>0</v>
      </c>
      <c r="BG532" s="229">
        <f>IF(N532="zákl. přenesená",J532,0)</f>
        <v>0</v>
      </c>
      <c r="BH532" s="229">
        <f>IF(N532="sníž. přenesená",J532,0)</f>
        <v>0</v>
      </c>
      <c r="BI532" s="229">
        <f>IF(N532="nulová",J532,0)</f>
        <v>0</v>
      </c>
      <c r="BJ532" s="17" t="s">
        <v>154</v>
      </c>
      <c r="BK532" s="229">
        <f>ROUND(I532*H532,2)</f>
        <v>0</v>
      </c>
      <c r="BL532" s="17" t="s">
        <v>153</v>
      </c>
      <c r="BM532" s="228" t="s">
        <v>683</v>
      </c>
    </row>
    <row r="533" s="2" customFormat="1">
      <c r="A533" s="38"/>
      <c r="B533" s="39"/>
      <c r="C533" s="40"/>
      <c r="D533" s="230" t="s">
        <v>156</v>
      </c>
      <c r="E533" s="40"/>
      <c r="F533" s="231" t="s">
        <v>684</v>
      </c>
      <c r="G533" s="40"/>
      <c r="H533" s="40"/>
      <c r="I533" s="232"/>
      <c r="J533" s="40"/>
      <c r="K533" s="40"/>
      <c r="L533" s="44"/>
      <c r="M533" s="233"/>
      <c r="N533" s="234"/>
      <c r="O533" s="91"/>
      <c r="P533" s="91"/>
      <c r="Q533" s="91"/>
      <c r="R533" s="91"/>
      <c r="S533" s="91"/>
      <c r="T533" s="91"/>
      <c r="U533" s="92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T533" s="17" t="s">
        <v>156</v>
      </c>
      <c r="AU533" s="17" t="s">
        <v>154</v>
      </c>
    </row>
    <row r="534" s="2" customFormat="1">
      <c r="A534" s="38"/>
      <c r="B534" s="39"/>
      <c r="C534" s="40"/>
      <c r="D534" s="235" t="s">
        <v>158</v>
      </c>
      <c r="E534" s="40"/>
      <c r="F534" s="236" t="s">
        <v>685</v>
      </c>
      <c r="G534" s="40"/>
      <c r="H534" s="40"/>
      <c r="I534" s="232"/>
      <c r="J534" s="40"/>
      <c r="K534" s="40"/>
      <c r="L534" s="44"/>
      <c r="M534" s="233"/>
      <c r="N534" s="234"/>
      <c r="O534" s="91"/>
      <c r="P534" s="91"/>
      <c r="Q534" s="91"/>
      <c r="R534" s="91"/>
      <c r="S534" s="91"/>
      <c r="T534" s="91"/>
      <c r="U534" s="92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T534" s="17" t="s">
        <v>158</v>
      </c>
      <c r="AU534" s="17" t="s">
        <v>154</v>
      </c>
    </row>
    <row r="535" s="13" customFormat="1">
      <c r="A535" s="13"/>
      <c r="B535" s="237"/>
      <c r="C535" s="238"/>
      <c r="D535" s="230" t="s">
        <v>160</v>
      </c>
      <c r="E535" s="239" t="s">
        <v>1</v>
      </c>
      <c r="F535" s="240" t="s">
        <v>686</v>
      </c>
      <c r="G535" s="238"/>
      <c r="H535" s="239" t="s">
        <v>1</v>
      </c>
      <c r="I535" s="241"/>
      <c r="J535" s="238"/>
      <c r="K535" s="238"/>
      <c r="L535" s="242"/>
      <c r="M535" s="243"/>
      <c r="N535" s="244"/>
      <c r="O535" s="244"/>
      <c r="P535" s="244"/>
      <c r="Q535" s="244"/>
      <c r="R535" s="244"/>
      <c r="S535" s="244"/>
      <c r="T535" s="244"/>
      <c r="U535" s="245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6" t="s">
        <v>160</v>
      </c>
      <c r="AU535" s="246" t="s">
        <v>154</v>
      </c>
      <c r="AV535" s="13" t="s">
        <v>81</v>
      </c>
      <c r="AW535" s="13" t="s">
        <v>30</v>
      </c>
      <c r="AX535" s="13" t="s">
        <v>73</v>
      </c>
      <c r="AY535" s="246" t="s">
        <v>146</v>
      </c>
    </row>
    <row r="536" s="14" customFormat="1">
      <c r="A536" s="14"/>
      <c r="B536" s="247"/>
      <c r="C536" s="248"/>
      <c r="D536" s="230" t="s">
        <v>160</v>
      </c>
      <c r="E536" s="249" t="s">
        <v>1</v>
      </c>
      <c r="F536" s="250" t="s">
        <v>687</v>
      </c>
      <c r="G536" s="248"/>
      <c r="H536" s="251">
        <v>24</v>
      </c>
      <c r="I536" s="252"/>
      <c r="J536" s="248"/>
      <c r="K536" s="248"/>
      <c r="L536" s="253"/>
      <c r="M536" s="254"/>
      <c r="N536" s="255"/>
      <c r="O536" s="255"/>
      <c r="P536" s="255"/>
      <c r="Q536" s="255"/>
      <c r="R536" s="255"/>
      <c r="S536" s="255"/>
      <c r="T536" s="255"/>
      <c r="U536" s="256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7" t="s">
        <v>160</v>
      </c>
      <c r="AU536" s="257" t="s">
        <v>154</v>
      </c>
      <c r="AV536" s="14" t="s">
        <v>154</v>
      </c>
      <c r="AW536" s="14" t="s">
        <v>30</v>
      </c>
      <c r="AX536" s="14" t="s">
        <v>73</v>
      </c>
      <c r="AY536" s="257" t="s">
        <v>146</v>
      </c>
    </row>
    <row r="537" s="13" customFormat="1">
      <c r="A537" s="13"/>
      <c r="B537" s="237"/>
      <c r="C537" s="238"/>
      <c r="D537" s="230" t="s">
        <v>160</v>
      </c>
      <c r="E537" s="239" t="s">
        <v>1</v>
      </c>
      <c r="F537" s="240" t="s">
        <v>688</v>
      </c>
      <c r="G537" s="238"/>
      <c r="H537" s="239" t="s">
        <v>1</v>
      </c>
      <c r="I537" s="241"/>
      <c r="J537" s="238"/>
      <c r="K537" s="238"/>
      <c r="L537" s="242"/>
      <c r="M537" s="243"/>
      <c r="N537" s="244"/>
      <c r="O537" s="244"/>
      <c r="P537" s="244"/>
      <c r="Q537" s="244"/>
      <c r="R537" s="244"/>
      <c r="S537" s="244"/>
      <c r="T537" s="244"/>
      <c r="U537" s="245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6" t="s">
        <v>160</v>
      </c>
      <c r="AU537" s="246" t="s">
        <v>154</v>
      </c>
      <c r="AV537" s="13" t="s">
        <v>81</v>
      </c>
      <c r="AW537" s="13" t="s">
        <v>30</v>
      </c>
      <c r="AX537" s="13" t="s">
        <v>73</v>
      </c>
      <c r="AY537" s="246" t="s">
        <v>146</v>
      </c>
    </row>
    <row r="538" s="14" customFormat="1">
      <c r="A538" s="14"/>
      <c r="B538" s="247"/>
      <c r="C538" s="248"/>
      <c r="D538" s="230" t="s">
        <v>160</v>
      </c>
      <c r="E538" s="249" t="s">
        <v>1</v>
      </c>
      <c r="F538" s="250" t="s">
        <v>689</v>
      </c>
      <c r="G538" s="248"/>
      <c r="H538" s="251">
        <v>86</v>
      </c>
      <c r="I538" s="252"/>
      <c r="J538" s="248"/>
      <c r="K538" s="248"/>
      <c r="L538" s="253"/>
      <c r="M538" s="254"/>
      <c r="N538" s="255"/>
      <c r="O538" s="255"/>
      <c r="P538" s="255"/>
      <c r="Q538" s="255"/>
      <c r="R538" s="255"/>
      <c r="S538" s="255"/>
      <c r="T538" s="255"/>
      <c r="U538" s="256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7" t="s">
        <v>160</v>
      </c>
      <c r="AU538" s="257" t="s">
        <v>154</v>
      </c>
      <c r="AV538" s="14" t="s">
        <v>154</v>
      </c>
      <c r="AW538" s="14" t="s">
        <v>30</v>
      </c>
      <c r="AX538" s="14" t="s">
        <v>73</v>
      </c>
      <c r="AY538" s="257" t="s">
        <v>146</v>
      </c>
    </row>
    <row r="539" s="13" customFormat="1">
      <c r="A539" s="13"/>
      <c r="B539" s="237"/>
      <c r="C539" s="238"/>
      <c r="D539" s="230" t="s">
        <v>160</v>
      </c>
      <c r="E539" s="239" t="s">
        <v>1</v>
      </c>
      <c r="F539" s="240" t="s">
        <v>690</v>
      </c>
      <c r="G539" s="238"/>
      <c r="H539" s="239" t="s">
        <v>1</v>
      </c>
      <c r="I539" s="241"/>
      <c r="J539" s="238"/>
      <c r="K539" s="238"/>
      <c r="L539" s="242"/>
      <c r="M539" s="243"/>
      <c r="N539" s="244"/>
      <c r="O539" s="244"/>
      <c r="P539" s="244"/>
      <c r="Q539" s="244"/>
      <c r="R539" s="244"/>
      <c r="S539" s="244"/>
      <c r="T539" s="244"/>
      <c r="U539" s="245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6" t="s">
        <v>160</v>
      </c>
      <c r="AU539" s="246" t="s">
        <v>154</v>
      </c>
      <c r="AV539" s="13" t="s">
        <v>81</v>
      </c>
      <c r="AW539" s="13" t="s">
        <v>30</v>
      </c>
      <c r="AX539" s="13" t="s">
        <v>73</v>
      </c>
      <c r="AY539" s="246" t="s">
        <v>146</v>
      </c>
    </row>
    <row r="540" s="14" customFormat="1">
      <c r="A540" s="14"/>
      <c r="B540" s="247"/>
      <c r="C540" s="248"/>
      <c r="D540" s="230" t="s">
        <v>160</v>
      </c>
      <c r="E540" s="249" t="s">
        <v>1</v>
      </c>
      <c r="F540" s="250" t="s">
        <v>691</v>
      </c>
      <c r="G540" s="248"/>
      <c r="H540" s="251">
        <v>10</v>
      </c>
      <c r="I540" s="252"/>
      <c r="J540" s="248"/>
      <c r="K540" s="248"/>
      <c r="L540" s="253"/>
      <c r="M540" s="254"/>
      <c r="N540" s="255"/>
      <c r="O540" s="255"/>
      <c r="P540" s="255"/>
      <c r="Q540" s="255"/>
      <c r="R540" s="255"/>
      <c r="S540" s="255"/>
      <c r="T540" s="255"/>
      <c r="U540" s="256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7" t="s">
        <v>160</v>
      </c>
      <c r="AU540" s="257" t="s">
        <v>154</v>
      </c>
      <c r="AV540" s="14" t="s">
        <v>154</v>
      </c>
      <c r="AW540" s="14" t="s">
        <v>30</v>
      </c>
      <c r="AX540" s="14" t="s">
        <v>73</v>
      </c>
      <c r="AY540" s="257" t="s">
        <v>146</v>
      </c>
    </row>
    <row r="541" s="15" customFormat="1">
      <c r="A541" s="15"/>
      <c r="B541" s="258"/>
      <c r="C541" s="259"/>
      <c r="D541" s="230" t="s">
        <v>160</v>
      </c>
      <c r="E541" s="260" t="s">
        <v>1</v>
      </c>
      <c r="F541" s="261" t="s">
        <v>163</v>
      </c>
      <c r="G541" s="259"/>
      <c r="H541" s="262">
        <v>120</v>
      </c>
      <c r="I541" s="263"/>
      <c r="J541" s="259"/>
      <c r="K541" s="259"/>
      <c r="L541" s="264"/>
      <c r="M541" s="265"/>
      <c r="N541" s="266"/>
      <c r="O541" s="266"/>
      <c r="P541" s="266"/>
      <c r="Q541" s="266"/>
      <c r="R541" s="266"/>
      <c r="S541" s="266"/>
      <c r="T541" s="266"/>
      <c r="U541" s="267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T541" s="268" t="s">
        <v>160</v>
      </c>
      <c r="AU541" s="268" t="s">
        <v>154</v>
      </c>
      <c r="AV541" s="15" t="s">
        <v>153</v>
      </c>
      <c r="AW541" s="15" t="s">
        <v>30</v>
      </c>
      <c r="AX541" s="15" t="s">
        <v>81</v>
      </c>
      <c r="AY541" s="268" t="s">
        <v>146</v>
      </c>
    </row>
    <row r="542" s="2" customFormat="1" ht="21.75" customHeight="1">
      <c r="A542" s="38"/>
      <c r="B542" s="39"/>
      <c r="C542" s="217" t="s">
        <v>692</v>
      </c>
      <c r="D542" s="217" t="s">
        <v>148</v>
      </c>
      <c r="E542" s="218" t="s">
        <v>693</v>
      </c>
      <c r="F542" s="219" t="s">
        <v>694</v>
      </c>
      <c r="G542" s="220" t="s">
        <v>268</v>
      </c>
      <c r="H542" s="221">
        <v>120</v>
      </c>
      <c r="I542" s="222"/>
      <c r="J542" s="223">
        <f>ROUND(I542*H542,2)</f>
        <v>0</v>
      </c>
      <c r="K542" s="219" t="s">
        <v>152</v>
      </c>
      <c r="L542" s="44"/>
      <c r="M542" s="224" t="s">
        <v>1</v>
      </c>
      <c r="N542" s="225" t="s">
        <v>39</v>
      </c>
      <c r="O542" s="91"/>
      <c r="P542" s="226">
        <f>O542*H542</f>
        <v>0</v>
      </c>
      <c r="Q542" s="226">
        <v>0.00048999999999999998</v>
      </c>
      <c r="R542" s="226">
        <f>Q542*H542</f>
        <v>0.058799999999999998</v>
      </c>
      <c r="S542" s="226">
        <v>0</v>
      </c>
      <c r="T542" s="226">
        <f>S542*H542</f>
        <v>0</v>
      </c>
      <c r="U542" s="227" t="s">
        <v>1</v>
      </c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R542" s="228" t="s">
        <v>153</v>
      </c>
      <c r="AT542" s="228" t="s">
        <v>148</v>
      </c>
      <c r="AU542" s="228" t="s">
        <v>154</v>
      </c>
      <c r="AY542" s="17" t="s">
        <v>146</v>
      </c>
      <c r="BE542" s="229">
        <f>IF(N542="základní",J542,0)</f>
        <v>0</v>
      </c>
      <c r="BF542" s="229">
        <f>IF(N542="snížená",J542,0)</f>
        <v>0</v>
      </c>
      <c r="BG542" s="229">
        <f>IF(N542="zákl. přenesená",J542,0)</f>
        <v>0</v>
      </c>
      <c r="BH542" s="229">
        <f>IF(N542="sníž. přenesená",J542,0)</f>
        <v>0</v>
      </c>
      <c r="BI542" s="229">
        <f>IF(N542="nulová",J542,0)</f>
        <v>0</v>
      </c>
      <c r="BJ542" s="17" t="s">
        <v>154</v>
      </c>
      <c r="BK542" s="229">
        <f>ROUND(I542*H542,2)</f>
        <v>0</v>
      </c>
      <c r="BL542" s="17" t="s">
        <v>153</v>
      </c>
      <c r="BM542" s="228" t="s">
        <v>695</v>
      </c>
    </row>
    <row r="543" s="2" customFormat="1">
      <c r="A543" s="38"/>
      <c r="B543" s="39"/>
      <c r="C543" s="40"/>
      <c r="D543" s="230" t="s">
        <v>156</v>
      </c>
      <c r="E543" s="40"/>
      <c r="F543" s="231" t="s">
        <v>696</v>
      </c>
      <c r="G543" s="40"/>
      <c r="H543" s="40"/>
      <c r="I543" s="232"/>
      <c r="J543" s="40"/>
      <c r="K543" s="40"/>
      <c r="L543" s="44"/>
      <c r="M543" s="233"/>
      <c r="N543" s="234"/>
      <c r="O543" s="91"/>
      <c r="P543" s="91"/>
      <c r="Q543" s="91"/>
      <c r="R543" s="91"/>
      <c r="S543" s="91"/>
      <c r="T543" s="91"/>
      <c r="U543" s="92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T543" s="17" t="s">
        <v>156</v>
      </c>
      <c r="AU543" s="17" t="s">
        <v>154</v>
      </c>
    </row>
    <row r="544" s="2" customFormat="1">
      <c r="A544" s="38"/>
      <c r="B544" s="39"/>
      <c r="C544" s="40"/>
      <c r="D544" s="235" t="s">
        <v>158</v>
      </c>
      <c r="E544" s="40"/>
      <c r="F544" s="236" t="s">
        <v>697</v>
      </c>
      <c r="G544" s="40"/>
      <c r="H544" s="40"/>
      <c r="I544" s="232"/>
      <c r="J544" s="40"/>
      <c r="K544" s="40"/>
      <c r="L544" s="44"/>
      <c r="M544" s="233"/>
      <c r="N544" s="234"/>
      <c r="O544" s="91"/>
      <c r="P544" s="91"/>
      <c r="Q544" s="91"/>
      <c r="R544" s="91"/>
      <c r="S544" s="91"/>
      <c r="T544" s="91"/>
      <c r="U544" s="92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T544" s="17" t="s">
        <v>158</v>
      </c>
      <c r="AU544" s="17" t="s">
        <v>154</v>
      </c>
    </row>
    <row r="545" s="13" customFormat="1">
      <c r="A545" s="13"/>
      <c r="B545" s="237"/>
      <c r="C545" s="238"/>
      <c r="D545" s="230" t="s">
        <v>160</v>
      </c>
      <c r="E545" s="239" t="s">
        <v>1</v>
      </c>
      <c r="F545" s="240" t="s">
        <v>686</v>
      </c>
      <c r="G545" s="238"/>
      <c r="H545" s="239" t="s">
        <v>1</v>
      </c>
      <c r="I545" s="241"/>
      <c r="J545" s="238"/>
      <c r="K545" s="238"/>
      <c r="L545" s="242"/>
      <c r="M545" s="243"/>
      <c r="N545" s="244"/>
      <c r="O545" s="244"/>
      <c r="P545" s="244"/>
      <c r="Q545" s="244"/>
      <c r="R545" s="244"/>
      <c r="S545" s="244"/>
      <c r="T545" s="244"/>
      <c r="U545" s="245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6" t="s">
        <v>160</v>
      </c>
      <c r="AU545" s="246" t="s">
        <v>154</v>
      </c>
      <c r="AV545" s="13" t="s">
        <v>81</v>
      </c>
      <c r="AW545" s="13" t="s">
        <v>30</v>
      </c>
      <c r="AX545" s="13" t="s">
        <v>73</v>
      </c>
      <c r="AY545" s="246" t="s">
        <v>146</v>
      </c>
    </row>
    <row r="546" s="14" customFormat="1">
      <c r="A546" s="14"/>
      <c r="B546" s="247"/>
      <c r="C546" s="248"/>
      <c r="D546" s="230" t="s">
        <v>160</v>
      </c>
      <c r="E546" s="249" t="s">
        <v>1</v>
      </c>
      <c r="F546" s="250" t="s">
        <v>687</v>
      </c>
      <c r="G546" s="248"/>
      <c r="H546" s="251">
        <v>24</v>
      </c>
      <c r="I546" s="252"/>
      <c r="J546" s="248"/>
      <c r="K546" s="248"/>
      <c r="L546" s="253"/>
      <c r="M546" s="254"/>
      <c r="N546" s="255"/>
      <c r="O546" s="255"/>
      <c r="P546" s="255"/>
      <c r="Q546" s="255"/>
      <c r="R546" s="255"/>
      <c r="S546" s="255"/>
      <c r="T546" s="255"/>
      <c r="U546" s="256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57" t="s">
        <v>160</v>
      </c>
      <c r="AU546" s="257" t="s">
        <v>154</v>
      </c>
      <c r="AV546" s="14" t="s">
        <v>154</v>
      </c>
      <c r="AW546" s="14" t="s">
        <v>30</v>
      </c>
      <c r="AX546" s="14" t="s">
        <v>73</v>
      </c>
      <c r="AY546" s="257" t="s">
        <v>146</v>
      </c>
    </row>
    <row r="547" s="13" customFormat="1">
      <c r="A547" s="13"/>
      <c r="B547" s="237"/>
      <c r="C547" s="238"/>
      <c r="D547" s="230" t="s">
        <v>160</v>
      </c>
      <c r="E547" s="239" t="s">
        <v>1</v>
      </c>
      <c r="F547" s="240" t="s">
        <v>688</v>
      </c>
      <c r="G547" s="238"/>
      <c r="H547" s="239" t="s">
        <v>1</v>
      </c>
      <c r="I547" s="241"/>
      <c r="J547" s="238"/>
      <c r="K547" s="238"/>
      <c r="L547" s="242"/>
      <c r="M547" s="243"/>
      <c r="N547" s="244"/>
      <c r="O547" s="244"/>
      <c r="P547" s="244"/>
      <c r="Q547" s="244"/>
      <c r="R547" s="244"/>
      <c r="S547" s="244"/>
      <c r="T547" s="244"/>
      <c r="U547" s="245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6" t="s">
        <v>160</v>
      </c>
      <c r="AU547" s="246" t="s">
        <v>154</v>
      </c>
      <c r="AV547" s="13" t="s">
        <v>81</v>
      </c>
      <c r="AW547" s="13" t="s">
        <v>30</v>
      </c>
      <c r="AX547" s="13" t="s">
        <v>73</v>
      </c>
      <c r="AY547" s="246" t="s">
        <v>146</v>
      </c>
    </row>
    <row r="548" s="14" customFormat="1">
      <c r="A548" s="14"/>
      <c r="B548" s="247"/>
      <c r="C548" s="248"/>
      <c r="D548" s="230" t="s">
        <v>160</v>
      </c>
      <c r="E548" s="249" t="s">
        <v>1</v>
      </c>
      <c r="F548" s="250" t="s">
        <v>689</v>
      </c>
      <c r="G548" s="248"/>
      <c r="H548" s="251">
        <v>86</v>
      </c>
      <c r="I548" s="252"/>
      <c r="J548" s="248"/>
      <c r="K548" s="248"/>
      <c r="L548" s="253"/>
      <c r="M548" s="254"/>
      <c r="N548" s="255"/>
      <c r="O548" s="255"/>
      <c r="P548" s="255"/>
      <c r="Q548" s="255"/>
      <c r="R548" s="255"/>
      <c r="S548" s="255"/>
      <c r="T548" s="255"/>
      <c r="U548" s="256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57" t="s">
        <v>160</v>
      </c>
      <c r="AU548" s="257" t="s">
        <v>154</v>
      </c>
      <c r="AV548" s="14" t="s">
        <v>154</v>
      </c>
      <c r="AW548" s="14" t="s">
        <v>30</v>
      </c>
      <c r="AX548" s="14" t="s">
        <v>73</v>
      </c>
      <c r="AY548" s="257" t="s">
        <v>146</v>
      </c>
    </row>
    <row r="549" s="13" customFormat="1">
      <c r="A549" s="13"/>
      <c r="B549" s="237"/>
      <c r="C549" s="238"/>
      <c r="D549" s="230" t="s">
        <v>160</v>
      </c>
      <c r="E549" s="239" t="s">
        <v>1</v>
      </c>
      <c r="F549" s="240" t="s">
        <v>690</v>
      </c>
      <c r="G549" s="238"/>
      <c r="H549" s="239" t="s">
        <v>1</v>
      </c>
      <c r="I549" s="241"/>
      <c r="J549" s="238"/>
      <c r="K549" s="238"/>
      <c r="L549" s="242"/>
      <c r="M549" s="243"/>
      <c r="N549" s="244"/>
      <c r="O549" s="244"/>
      <c r="P549" s="244"/>
      <c r="Q549" s="244"/>
      <c r="R549" s="244"/>
      <c r="S549" s="244"/>
      <c r="T549" s="244"/>
      <c r="U549" s="245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6" t="s">
        <v>160</v>
      </c>
      <c r="AU549" s="246" t="s">
        <v>154</v>
      </c>
      <c r="AV549" s="13" t="s">
        <v>81</v>
      </c>
      <c r="AW549" s="13" t="s">
        <v>30</v>
      </c>
      <c r="AX549" s="13" t="s">
        <v>73</v>
      </c>
      <c r="AY549" s="246" t="s">
        <v>146</v>
      </c>
    </row>
    <row r="550" s="14" customFormat="1">
      <c r="A550" s="14"/>
      <c r="B550" s="247"/>
      <c r="C550" s="248"/>
      <c r="D550" s="230" t="s">
        <v>160</v>
      </c>
      <c r="E550" s="249" t="s">
        <v>1</v>
      </c>
      <c r="F550" s="250" t="s">
        <v>698</v>
      </c>
      <c r="G550" s="248"/>
      <c r="H550" s="251">
        <v>10</v>
      </c>
      <c r="I550" s="252"/>
      <c r="J550" s="248"/>
      <c r="K550" s="248"/>
      <c r="L550" s="253"/>
      <c r="M550" s="254"/>
      <c r="N550" s="255"/>
      <c r="O550" s="255"/>
      <c r="P550" s="255"/>
      <c r="Q550" s="255"/>
      <c r="R550" s="255"/>
      <c r="S550" s="255"/>
      <c r="T550" s="255"/>
      <c r="U550" s="256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57" t="s">
        <v>160</v>
      </c>
      <c r="AU550" s="257" t="s">
        <v>154</v>
      </c>
      <c r="AV550" s="14" t="s">
        <v>154</v>
      </c>
      <c r="AW550" s="14" t="s">
        <v>30</v>
      </c>
      <c r="AX550" s="14" t="s">
        <v>73</v>
      </c>
      <c r="AY550" s="257" t="s">
        <v>146</v>
      </c>
    </row>
    <row r="551" s="15" customFormat="1">
      <c r="A551" s="15"/>
      <c r="B551" s="258"/>
      <c r="C551" s="259"/>
      <c r="D551" s="230" t="s">
        <v>160</v>
      </c>
      <c r="E551" s="260" t="s">
        <v>1</v>
      </c>
      <c r="F551" s="261" t="s">
        <v>163</v>
      </c>
      <c r="G551" s="259"/>
      <c r="H551" s="262">
        <v>120</v>
      </c>
      <c r="I551" s="263"/>
      <c r="J551" s="259"/>
      <c r="K551" s="259"/>
      <c r="L551" s="264"/>
      <c r="M551" s="265"/>
      <c r="N551" s="266"/>
      <c r="O551" s="266"/>
      <c r="P551" s="266"/>
      <c r="Q551" s="266"/>
      <c r="R551" s="266"/>
      <c r="S551" s="266"/>
      <c r="T551" s="266"/>
      <c r="U551" s="267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T551" s="268" t="s">
        <v>160</v>
      </c>
      <c r="AU551" s="268" t="s">
        <v>154</v>
      </c>
      <c r="AV551" s="15" t="s">
        <v>153</v>
      </c>
      <c r="AW551" s="15" t="s">
        <v>30</v>
      </c>
      <c r="AX551" s="15" t="s">
        <v>81</v>
      </c>
      <c r="AY551" s="268" t="s">
        <v>146</v>
      </c>
    </row>
    <row r="552" s="2" customFormat="1" ht="24.15" customHeight="1">
      <c r="A552" s="38"/>
      <c r="B552" s="39"/>
      <c r="C552" s="217" t="s">
        <v>699</v>
      </c>
      <c r="D552" s="217" t="s">
        <v>148</v>
      </c>
      <c r="E552" s="218" t="s">
        <v>700</v>
      </c>
      <c r="F552" s="219" t="s">
        <v>701</v>
      </c>
      <c r="G552" s="220" t="s">
        <v>268</v>
      </c>
      <c r="H552" s="221">
        <v>26</v>
      </c>
      <c r="I552" s="222"/>
      <c r="J552" s="223">
        <f>ROUND(I552*H552,2)</f>
        <v>0</v>
      </c>
      <c r="K552" s="219" t="s">
        <v>152</v>
      </c>
      <c r="L552" s="44"/>
      <c r="M552" s="224" t="s">
        <v>1</v>
      </c>
      <c r="N552" s="225" t="s">
        <v>39</v>
      </c>
      <c r="O552" s="91"/>
      <c r="P552" s="226">
        <f>O552*H552</f>
        <v>0</v>
      </c>
      <c r="Q552" s="226">
        <v>0</v>
      </c>
      <c r="R552" s="226">
        <f>Q552*H552</f>
        <v>0</v>
      </c>
      <c r="S552" s="226">
        <v>0.45800000000000002</v>
      </c>
      <c r="T552" s="226">
        <f>S552*H552</f>
        <v>11.908000000000001</v>
      </c>
      <c r="U552" s="227" t="s">
        <v>1</v>
      </c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R552" s="228" t="s">
        <v>153</v>
      </c>
      <c r="AT552" s="228" t="s">
        <v>148</v>
      </c>
      <c r="AU552" s="228" t="s">
        <v>154</v>
      </c>
      <c r="AY552" s="17" t="s">
        <v>146</v>
      </c>
      <c r="BE552" s="229">
        <f>IF(N552="základní",J552,0)</f>
        <v>0</v>
      </c>
      <c r="BF552" s="229">
        <f>IF(N552="snížená",J552,0)</f>
        <v>0</v>
      </c>
      <c r="BG552" s="229">
        <f>IF(N552="zákl. přenesená",J552,0)</f>
        <v>0</v>
      </c>
      <c r="BH552" s="229">
        <f>IF(N552="sníž. přenesená",J552,0)</f>
        <v>0</v>
      </c>
      <c r="BI552" s="229">
        <f>IF(N552="nulová",J552,0)</f>
        <v>0</v>
      </c>
      <c r="BJ552" s="17" t="s">
        <v>154</v>
      </c>
      <c r="BK552" s="229">
        <f>ROUND(I552*H552,2)</f>
        <v>0</v>
      </c>
      <c r="BL552" s="17" t="s">
        <v>153</v>
      </c>
      <c r="BM552" s="228" t="s">
        <v>702</v>
      </c>
    </row>
    <row r="553" s="2" customFormat="1">
      <c r="A553" s="38"/>
      <c r="B553" s="39"/>
      <c r="C553" s="40"/>
      <c r="D553" s="230" t="s">
        <v>156</v>
      </c>
      <c r="E553" s="40"/>
      <c r="F553" s="231" t="s">
        <v>703</v>
      </c>
      <c r="G553" s="40"/>
      <c r="H553" s="40"/>
      <c r="I553" s="232"/>
      <c r="J553" s="40"/>
      <c r="K553" s="40"/>
      <c r="L553" s="44"/>
      <c r="M553" s="233"/>
      <c r="N553" s="234"/>
      <c r="O553" s="91"/>
      <c r="P553" s="91"/>
      <c r="Q553" s="91"/>
      <c r="R553" s="91"/>
      <c r="S553" s="91"/>
      <c r="T553" s="91"/>
      <c r="U553" s="92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T553" s="17" t="s">
        <v>156</v>
      </c>
      <c r="AU553" s="17" t="s">
        <v>154</v>
      </c>
    </row>
    <row r="554" s="2" customFormat="1">
      <c r="A554" s="38"/>
      <c r="B554" s="39"/>
      <c r="C554" s="40"/>
      <c r="D554" s="235" t="s">
        <v>158</v>
      </c>
      <c r="E554" s="40"/>
      <c r="F554" s="236" t="s">
        <v>704</v>
      </c>
      <c r="G554" s="40"/>
      <c r="H554" s="40"/>
      <c r="I554" s="232"/>
      <c r="J554" s="40"/>
      <c r="K554" s="40"/>
      <c r="L554" s="44"/>
      <c r="M554" s="233"/>
      <c r="N554" s="234"/>
      <c r="O554" s="91"/>
      <c r="P554" s="91"/>
      <c r="Q554" s="91"/>
      <c r="R554" s="91"/>
      <c r="S554" s="91"/>
      <c r="T554" s="91"/>
      <c r="U554" s="92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T554" s="17" t="s">
        <v>158</v>
      </c>
      <c r="AU554" s="17" t="s">
        <v>154</v>
      </c>
    </row>
    <row r="555" s="13" customFormat="1">
      <c r="A555" s="13"/>
      <c r="B555" s="237"/>
      <c r="C555" s="238"/>
      <c r="D555" s="230" t="s">
        <v>160</v>
      </c>
      <c r="E555" s="239" t="s">
        <v>1</v>
      </c>
      <c r="F555" s="240" t="s">
        <v>578</v>
      </c>
      <c r="G555" s="238"/>
      <c r="H555" s="239" t="s">
        <v>1</v>
      </c>
      <c r="I555" s="241"/>
      <c r="J555" s="238"/>
      <c r="K555" s="238"/>
      <c r="L555" s="242"/>
      <c r="M555" s="243"/>
      <c r="N555" s="244"/>
      <c r="O555" s="244"/>
      <c r="P555" s="244"/>
      <c r="Q555" s="244"/>
      <c r="R555" s="244"/>
      <c r="S555" s="244"/>
      <c r="T555" s="244"/>
      <c r="U555" s="245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6" t="s">
        <v>160</v>
      </c>
      <c r="AU555" s="246" t="s">
        <v>154</v>
      </c>
      <c r="AV555" s="13" t="s">
        <v>81</v>
      </c>
      <c r="AW555" s="13" t="s">
        <v>30</v>
      </c>
      <c r="AX555" s="13" t="s">
        <v>73</v>
      </c>
      <c r="AY555" s="246" t="s">
        <v>146</v>
      </c>
    </row>
    <row r="556" s="14" customFormat="1">
      <c r="A556" s="14"/>
      <c r="B556" s="247"/>
      <c r="C556" s="248"/>
      <c r="D556" s="230" t="s">
        <v>160</v>
      </c>
      <c r="E556" s="249" t="s">
        <v>1</v>
      </c>
      <c r="F556" s="250" t="s">
        <v>705</v>
      </c>
      <c r="G556" s="248"/>
      <c r="H556" s="251">
        <v>26</v>
      </c>
      <c r="I556" s="252"/>
      <c r="J556" s="248"/>
      <c r="K556" s="248"/>
      <c r="L556" s="253"/>
      <c r="M556" s="254"/>
      <c r="N556" s="255"/>
      <c r="O556" s="255"/>
      <c r="P556" s="255"/>
      <c r="Q556" s="255"/>
      <c r="R556" s="255"/>
      <c r="S556" s="255"/>
      <c r="T556" s="255"/>
      <c r="U556" s="256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7" t="s">
        <v>160</v>
      </c>
      <c r="AU556" s="257" t="s">
        <v>154</v>
      </c>
      <c r="AV556" s="14" t="s">
        <v>154</v>
      </c>
      <c r="AW556" s="14" t="s">
        <v>30</v>
      </c>
      <c r="AX556" s="14" t="s">
        <v>73</v>
      </c>
      <c r="AY556" s="257" t="s">
        <v>146</v>
      </c>
    </row>
    <row r="557" s="15" customFormat="1">
      <c r="A557" s="15"/>
      <c r="B557" s="258"/>
      <c r="C557" s="259"/>
      <c r="D557" s="230" t="s">
        <v>160</v>
      </c>
      <c r="E557" s="260" t="s">
        <v>1</v>
      </c>
      <c r="F557" s="261" t="s">
        <v>163</v>
      </c>
      <c r="G557" s="259"/>
      <c r="H557" s="262">
        <v>26</v>
      </c>
      <c r="I557" s="263"/>
      <c r="J557" s="259"/>
      <c r="K557" s="259"/>
      <c r="L557" s="264"/>
      <c r="M557" s="265"/>
      <c r="N557" s="266"/>
      <c r="O557" s="266"/>
      <c r="P557" s="266"/>
      <c r="Q557" s="266"/>
      <c r="R557" s="266"/>
      <c r="S557" s="266"/>
      <c r="T557" s="266"/>
      <c r="U557" s="267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T557" s="268" t="s">
        <v>160</v>
      </c>
      <c r="AU557" s="268" t="s">
        <v>154</v>
      </c>
      <c r="AV557" s="15" t="s">
        <v>153</v>
      </c>
      <c r="AW557" s="15" t="s">
        <v>30</v>
      </c>
      <c r="AX557" s="15" t="s">
        <v>81</v>
      </c>
      <c r="AY557" s="268" t="s">
        <v>146</v>
      </c>
    </row>
    <row r="558" s="2" customFormat="1" ht="24.15" customHeight="1">
      <c r="A558" s="38"/>
      <c r="B558" s="39"/>
      <c r="C558" s="217" t="s">
        <v>706</v>
      </c>
      <c r="D558" s="217" t="s">
        <v>148</v>
      </c>
      <c r="E558" s="218" t="s">
        <v>707</v>
      </c>
      <c r="F558" s="219" t="s">
        <v>708</v>
      </c>
      <c r="G558" s="220" t="s">
        <v>268</v>
      </c>
      <c r="H558" s="221">
        <v>2</v>
      </c>
      <c r="I558" s="222"/>
      <c r="J558" s="223">
        <f>ROUND(I558*H558,2)</f>
        <v>0</v>
      </c>
      <c r="K558" s="219" t="s">
        <v>152</v>
      </c>
      <c r="L558" s="44"/>
      <c r="M558" s="224" t="s">
        <v>1</v>
      </c>
      <c r="N558" s="225" t="s">
        <v>39</v>
      </c>
      <c r="O558" s="91"/>
      <c r="P558" s="226">
        <f>O558*H558</f>
        <v>0</v>
      </c>
      <c r="Q558" s="226">
        <v>0</v>
      </c>
      <c r="R558" s="226">
        <f>Q558*H558</f>
        <v>0</v>
      </c>
      <c r="S558" s="226">
        <v>0.20699999999999999</v>
      </c>
      <c r="T558" s="226">
        <f>S558*H558</f>
        <v>0.41399999999999998</v>
      </c>
      <c r="U558" s="227" t="s">
        <v>1</v>
      </c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R558" s="228" t="s">
        <v>153</v>
      </c>
      <c r="AT558" s="228" t="s">
        <v>148</v>
      </c>
      <c r="AU558" s="228" t="s">
        <v>154</v>
      </c>
      <c r="AY558" s="17" t="s">
        <v>146</v>
      </c>
      <c r="BE558" s="229">
        <f>IF(N558="základní",J558,0)</f>
        <v>0</v>
      </c>
      <c r="BF558" s="229">
        <f>IF(N558="snížená",J558,0)</f>
        <v>0</v>
      </c>
      <c r="BG558" s="229">
        <f>IF(N558="zákl. přenesená",J558,0)</f>
        <v>0</v>
      </c>
      <c r="BH558" s="229">
        <f>IF(N558="sníž. přenesená",J558,0)</f>
        <v>0</v>
      </c>
      <c r="BI558" s="229">
        <f>IF(N558="nulová",J558,0)</f>
        <v>0</v>
      </c>
      <c r="BJ558" s="17" t="s">
        <v>154</v>
      </c>
      <c r="BK558" s="229">
        <f>ROUND(I558*H558,2)</f>
        <v>0</v>
      </c>
      <c r="BL558" s="17" t="s">
        <v>153</v>
      </c>
      <c r="BM558" s="228" t="s">
        <v>709</v>
      </c>
    </row>
    <row r="559" s="2" customFormat="1">
      <c r="A559" s="38"/>
      <c r="B559" s="39"/>
      <c r="C559" s="40"/>
      <c r="D559" s="230" t="s">
        <v>156</v>
      </c>
      <c r="E559" s="40"/>
      <c r="F559" s="231" t="s">
        <v>710</v>
      </c>
      <c r="G559" s="40"/>
      <c r="H559" s="40"/>
      <c r="I559" s="232"/>
      <c r="J559" s="40"/>
      <c r="K559" s="40"/>
      <c r="L559" s="44"/>
      <c r="M559" s="233"/>
      <c r="N559" s="234"/>
      <c r="O559" s="91"/>
      <c r="P559" s="91"/>
      <c r="Q559" s="91"/>
      <c r="R559" s="91"/>
      <c r="S559" s="91"/>
      <c r="T559" s="91"/>
      <c r="U559" s="92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T559" s="17" t="s">
        <v>156</v>
      </c>
      <c r="AU559" s="17" t="s">
        <v>154</v>
      </c>
    </row>
    <row r="560" s="2" customFormat="1">
      <c r="A560" s="38"/>
      <c r="B560" s="39"/>
      <c r="C560" s="40"/>
      <c r="D560" s="235" t="s">
        <v>158</v>
      </c>
      <c r="E560" s="40"/>
      <c r="F560" s="236" t="s">
        <v>711</v>
      </c>
      <c r="G560" s="40"/>
      <c r="H560" s="40"/>
      <c r="I560" s="232"/>
      <c r="J560" s="40"/>
      <c r="K560" s="40"/>
      <c r="L560" s="44"/>
      <c r="M560" s="233"/>
      <c r="N560" s="234"/>
      <c r="O560" s="91"/>
      <c r="P560" s="91"/>
      <c r="Q560" s="91"/>
      <c r="R560" s="91"/>
      <c r="S560" s="91"/>
      <c r="T560" s="91"/>
      <c r="U560" s="92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T560" s="17" t="s">
        <v>158</v>
      </c>
      <c r="AU560" s="17" t="s">
        <v>154</v>
      </c>
    </row>
    <row r="561" s="13" customFormat="1">
      <c r="A561" s="13"/>
      <c r="B561" s="237"/>
      <c r="C561" s="238"/>
      <c r="D561" s="230" t="s">
        <v>160</v>
      </c>
      <c r="E561" s="239" t="s">
        <v>1</v>
      </c>
      <c r="F561" s="240" t="s">
        <v>712</v>
      </c>
      <c r="G561" s="238"/>
      <c r="H561" s="239" t="s">
        <v>1</v>
      </c>
      <c r="I561" s="241"/>
      <c r="J561" s="238"/>
      <c r="K561" s="238"/>
      <c r="L561" s="242"/>
      <c r="M561" s="243"/>
      <c r="N561" s="244"/>
      <c r="O561" s="244"/>
      <c r="P561" s="244"/>
      <c r="Q561" s="244"/>
      <c r="R561" s="244"/>
      <c r="S561" s="244"/>
      <c r="T561" s="244"/>
      <c r="U561" s="245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6" t="s">
        <v>160</v>
      </c>
      <c r="AU561" s="246" t="s">
        <v>154</v>
      </c>
      <c r="AV561" s="13" t="s">
        <v>81</v>
      </c>
      <c r="AW561" s="13" t="s">
        <v>30</v>
      </c>
      <c r="AX561" s="13" t="s">
        <v>73</v>
      </c>
      <c r="AY561" s="246" t="s">
        <v>146</v>
      </c>
    </row>
    <row r="562" s="14" customFormat="1">
      <c r="A562" s="14"/>
      <c r="B562" s="247"/>
      <c r="C562" s="248"/>
      <c r="D562" s="230" t="s">
        <v>160</v>
      </c>
      <c r="E562" s="249" t="s">
        <v>1</v>
      </c>
      <c r="F562" s="250" t="s">
        <v>154</v>
      </c>
      <c r="G562" s="248"/>
      <c r="H562" s="251">
        <v>2</v>
      </c>
      <c r="I562" s="252"/>
      <c r="J562" s="248"/>
      <c r="K562" s="248"/>
      <c r="L562" s="253"/>
      <c r="M562" s="254"/>
      <c r="N562" s="255"/>
      <c r="O562" s="255"/>
      <c r="P562" s="255"/>
      <c r="Q562" s="255"/>
      <c r="R562" s="255"/>
      <c r="S562" s="255"/>
      <c r="T562" s="255"/>
      <c r="U562" s="256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7" t="s">
        <v>160</v>
      </c>
      <c r="AU562" s="257" t="s">
        <v>154</v>
      </c>
      <c r="AV562" s="14" t="s">
        <v>154</v>
      </c>
      <c r="AW562" s="14" t="s">
        <v>30</v>
      </c>
      <c r="AX562" s="14" t="s">
        <v>73</v>
      </c>
      <c r="AY562" s="257" t="s">
        <v>146</v>
      </c>
    </row>
    <row r="563" s="15" customFormat="1">
      <c r="A563" s="15"/>
      <c r="B563" s="258"/>
      <c r="C563" s="259"/>
      <c r="D563" s="230" t="s">
        <v>160</v>
      </c>
      <c r="E563" s="260" t="s">
        <v>1</v>
      </c>
      <c r="F563" s="261" t="s">
        <v>163</v>
      </c>
      <c r="G563" s="259"/>
      <c r="H563" s="262">
        <v>2</v>
      </c>
      <c r="I563" s="263"/>
      <c r="J563" s="259"/>
      <c r="K563" s="259"/>
      <c r="L563" s="264"/>
      <c r="M563" s="265"/>
      <c r="N563" s="266"/>
      <c r="O563" s="266"/>
      <c r="P563" s="266"/>
      <c r="Q563" s="266"/>
      <c r="R563" s="266"/>
      <c r="S563" s="266"/>
      <c r="T563" s="266"/>
      <c r="U563" s="267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68" t="s">
        <v>160</v>
      </c>
      <c r="AU563" s="268" t="s">
        <v>154</v>
      </c>
      <c r="AV563" s="15" t="s">
        <v>153</v>
      </c>
      <c r="AW563" s="15" t="s">
        <v>30</v>
      </c>
      <c r="AX563" s="15" t="s">
        <v>81</v>
      </c>
      <c r="AY563" s="268" t="s">
        <v>146</v>
      </c>
    </row>
    <row r="564" s="2" customFormat="1" ht="33" customHeight="1">
      <c r="A564" s="38"/>
      <c r="B564" s="39"/>
      <c r="C564" s="217" t="s">
        <v>713</v>
      </c>
      <c r="D564" s="217" t="s">
        <v>148</v>
      </c>
      <c r="E564" s="218" t="s">
        <v>714</v>
      </c>
      <c r="F564" s="219" t="s">
        <v>715</v>
      </c>
      <c r="G564" s="220" t="s">
        <v>260</v>
      </c>
      <c r="H564" s="221">
        <v>45</v>
      </c>
      <c r="I564" s="222"/>
      <c r="J564" s="223">
        <f>ROUND(I564*H564,2)</f>
        <v>0</v>
      </c>
      <c r="K564" s="219" t="s">
        <v>152</v>
      </c>
      <c r="L564" s="44"/>
      <c r="M564" s="224" t="s">
        <v>1</v>
      </c>
      <c r="N564" s="225" t="s">
        <v>39</v>
      </c>
      <c r="O564" s="91"/>
      <c r="P564" s="226">
        <f>O564*H564</f>
        <v>0</v>
      </c>
      <c r="Q564" s="226">
        <v>0.023630000000000002</v>
      </c>
      <c r="R564" s="226">
        <f>Q564*H564</f>
        <v>1.06335</v>
      </c>
      <c r="S564" s="226">
        <v>0</v>
      </c>
      <c r="T564" s="226">
        <f>S564*H564</f>
        <v>0</v>
      </c>
      <c r="U564" s="227" t="s">
        <v>1</v>
      </c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R564" s="228" t="s">
        <v>153</v>
      </c>
      <c r="AT564" s="228" t="s">
        <v>148</v>
      </c>
      <c r="AU564" s="228" t="s">
        <v>154</v>
      </c>
      <c r="AY564" s="17" t="s">
        <v>146</v>
      </c>
      <c r="BE564" s="229">
        <f>IF(N564="základní",J564,0)</f>
        <v>0</v>
      </c>
      <c r="BF564" s="229">
        <f>IF(N564="snížená",J564,0)</f>
        <v>0</v>
      </c>
      <c r="BG564" s="229">
        <f>IF(N564="zákl. přenesená",J564,0)</f>
        <v>0</v>
      </c>
      <c r="BH564" s="229">
        <f>IF(N564="sníž. přenesená",J564,0)</f>
        <v>0</v>
      </c>
      <c r="BI564" s="229">
        <f>IF(N564="nulová",J564,0)</f>
        <v>0</v>
      </c>
      <c r="BJ564" s="17" t="s">
        <v>154</v>
      </c>
      <c r="BK564" s="229">
        <f>ROUND(I564*H564,2)</f>
        <v>0</v>
      </c>
      <c r="BL564" s="17" t="s">
        <v>153</v>
      </c>
      <c r="BM564" s="228" t="s">
        <v>716</v>
      </c>
    </row>
    <row r="565" s="2" customFormat="1">
      <c r="A565" s="38"/>
      <c r="B565" s="39"/>
      <c r="C565" s="40"/>
      <c r="D565" s="230" t="s">
        <v>156</v>
      </c>
      <c r="E565" s="40"/>
      <c r="F565" s="231" t="s">
        <v>717</v>
      </c>
      <c r="G565" s="40"/>
      <c r="H565" s="40"/>
      <c r="I565" s="232"/>
      <c r="J565" s="40"/>
      <c r="K565" s="40"/>
      <c r="L565" s="44"/>
      <c r="M565" s="233"/>
      <c r="N565" s="234"/>
      <c r="O565" s="91"/>
      <c r="P565" s="91"/>
      <c r="Q565" s="91"/>
      <c r="R565" s="91"/>
      <c r="S565" s="91"/>
      <c r="T565" s="91"/>
      <c r="U565" s="92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T565" s="17" t="s">
        <v>156</v>
      </c>
      <c r="AU565" s="17" t="s">
        <v>154</v>
      </c>
    </row>
    <row r="566" s="2" customFormat="1">
      <c r="A566" s="38"/>
      <c r="B566" s="39"/>
      <c r="C566" s="40"/>
      <c r="D566" s="235" t="s">
        <v>158</v>
      </c>
      <c r="E566" s="40"/>
      <c r="F566" s="236" t="s">
        <v>718</v>
      </c>
      <c r="G566" s="40"/>
      <c r="H566" s="40"/>
      <c r="I566" s="232"/>
      <c r="J566" s="40"/>
      <c r="K566" s="40"/>
      <c r="L566" s="44"/>
      <c r="M566" s="233"/>
      <c r="N566" s="234"/>
      <c r="O566" s="91"/>
      <c r="P566" s="91"/>
      <c r="Q566" s="91"/>
      <c r="R566" s="91"/>
      <c r="S566" s="91"/>
      <c r="T566" s="91"/>
      <c r="U566" s="92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T566" s="17" t="s">
        <v>158</v>
      </c>
      <c r="AU566" s="17" t="s">
        <v>154</v>
      </c>
    </row>
    <row r="567" s="13" customFormat="1">
      <c r="A567" s="13"/>
      <c r="B567" s="237"/>
      <c r="C567" s="238"/>
      <c r="D567" s="230" t="s">
        <v>160</v>
      </c>
      <c r="E567" s="239" t="s">
        <v>1</v>
      </c>
      <c r="F567" s="240" t="s">
        <v>719</v>
      </c>
      <c r="G567" s="238"/>
      <c r="H567" s="239" t="s">
        <v>1</v>
      </c>
      <c r="I567" s="241"/>
      <c r="J567" s="238"/>
      <c r="K567" s="238"/>
      <c r="L567" s="242"/>
      <c r="M567" s="243"/>
      <c r="N567" s="244"/>
      <c r="O567" s="244"/>
      <c r="P567" s="244"/>
      <c r="Q567" s="244"/>
      <c r="R567" s="244"/>
      <c r="S567" s="244"/>
      <c r="T567" s="244"/>
      <c r="U567" s="245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46" t="s">
        <v>160</v>
      </c>
      <c r="AU567" s="246" t="s">
        <v>154</v>
      </c>
      <c r="AV567" s="13" t="s">
        <v>81</v>
      </c>
      <c r="AW567" s="13" t="s">
        <v>30</v>
      </c>
      <c r="AX567" s="13" t="s">
        <v>73</v>
      </c>
      <c r="AY567" s="246" t="s">
        <v>146</v>
      </c>
    </row>
    <row r="568" s="14" customFormat="1">
      <c r="A568" s="14"/>
      <c r="B568" s="247"/>
      <c r="C568" s="248"/>
      <c r="D568" s="230" t="s">
        <v>160</v>
      </c>
      <c r="E568" s="249" t="s">
        <v>1</v>
      </c>
      <c r="F568" s="250" t="s">
        <v>720</v>
      </c>
      <c r="G568" s="248"/>
      <c r="H568" s="251">
        <v>45</v>
      </c>
      <c r="I568" s="252"/>
      <c r="J568" s="248"/>
      <c r="K568" s="248"/>
      <c r="L568" s="253"/>
      <c r="M568" s="254"/>
      <c r="N568" s="255"/>
      <c r="O568" s="255"/>
      <c r="P568" s="255"/>
      <c r="Q568" s="255"/>
      <c r="R568" s="255"/>
      <c r="S568" s="255"/>
      <c r="T568" s="255"/>
      <c r="U568" s="256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57" t="s">
        <v>160</v>
      </c>
      <c r="AU568" s="257" t="s">
        <v>154</v>
      </c>
      <c r="AV568" s="14" t="s">
        <v>154</v>
      </c>
      <c r="AW568" s="14" t="s">
        <v>30</v>
      </c>
      <c r="AX568" s="14" t="s">
        <v>73</v>
      </c>
      <c r="AY568" s="257" t="s">
        <v>146</v>
      </c>
    </row>
    <row r="569" s="15" customFormat="1">
      <c r="A569" s="15"/>
      <c r="B569" s="258"/>
      <c r="C569" s="259"/>
      <c r="D569" s="230" t="s">
        <v>160</v>
      </c>
      <c r="E569" s="260" t="s">
        <v>1</v>
      </c>
      <c r="F569" s="261" t="s">
        <v>163</v>
      </c>
      <c r="G569" s="259"/>
      <c r="H569" s="262">
        <v>45</v>
      </c>
      <c r="I569" s="263"/>
      <c r="J569" s="259"/>
      <c r="K569" s="259"/>
      <c r="L569" s="264"/>
      <c r="M569" s="265"/>
      <c r="N569" s="266"/>
      <c r="O569" s="266"/>
      <c r="P569" s="266"/>
      <c r="Q569" s="266"/>
      <c r="R569" s="266"/>
      <c r="S569" s="266"/>
      <c r="T569" s="266"/>
      <c r="U569" s="267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T569" s="268" t="s">
        <v>160</v>
      </c>
      <c r="AU569" s="268" t="s">
        <v>154</v>
      </c>
      <c r="AV569" s="15" t="s">
        <v>153</v>
      </c>
      <c r="AW569" s="15" t="s">
        <v>30</v>
      </c>
      <c r="AX569" s="15" t="s">
        <v>81</v>
      </c>
      <c r="AY569" s="268" t="s">
        <v>146</v>
      </c>
    </row>
    <row r="570" s="2" customFormat="1" ht="37.8" customHeight="1">
      <c r="A570" s="38"/>
      <c r="B570" s="39"/>
      <c r="C570" s="217" t="s">
        <v>721</v>
      </c>
      <c r="D570" s="217" t="s">
        <v>148</v>
      </c>
      <c r="E570" s="218" t="s">
        <v>722</v>
      </c>
      <c r="F570" s="219" t="s">
        <v>723</v>
      </c>
      <c r="G570" s="220" t="s">
        <v>260</v>
      </c>
      <c r="H570" s="221">
        <v>45</v>
      </c>
      <c r="I570" s="222"/>
      <c r="J570" s="223">
        <f>ROUND(I570*H570,2)</f>
        <v>0</v>
      </c>
      <c r="K570" s="219" t="s">
        <v>152</v>
      </c>
      <c r="L570" s="44"/>
      <c r="M570" s="224" t="s">
        <v>1</v>
      </c>
      <c r="N570" s="225" t="s">
        <v>39</v>
      </c>
      <c r="O570" s="91"/>
      <c r="P570" s="226">
        <f>O570*H570</f>
        <v>0</v>
      </c>
      <c r="Q570" s="226">
        <v>0.0043200000000000001</v>
      </c>
      <c r="R570" s="226">
        <f>Q570*H570</f>
        <v>0.19439999999999999</v>
      </c>
      <c r="S570" s="226">
        <v>0</v>
      </c>
      <c r="T570" s="226">
        <f>S570*H570</f>
        <v>0</v>
      </c>
      <c r="U570" s="227" t="s">
        <v>1</v>
      </c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R570" s="228" t="s">
        <v>153</v>
      </c>
      <c r="AT570" s="228" t="s">
        <v>148</v>
      </c>
      <c r="AU570" s="228" t="s">
        <v>154</v>
      </c>
      <c r="AY570" s="17" t="s">
        <v>146</v>
      </c>
      <c r="BE570" s="229">
        <f>IF(N570="základní",J570,0)</f>
        <v>0</v>
      </c>
      <c r="BF570" s="229">
        <f>IF(N570="snížená",J570,0)</f>
        <v>0</v>
      </c>
      <c r="BG570" s="229">
        <f>IF(N570="zákl. přenesená",J570,0)</f>
        <v>0</v>
      </c>
      <c r="BH570" s="229">
        <f>IF(N570="sníž. přenesená",J570,0)</f>
        <v>0</v>
      </c>
      <c r="BI570" s="229">
        <f>IF(N570="nulová",J570,0)</f>
        <v>0</v>
      </c>
      <c r="BJ570" s="17" t="s">
        <v>154</v>
      </c>
      <c r="BK570" s="229">
        <f>ROUND(I570*H570,2)</f>
        <v>0</v>
      </c>
      <c r="BL570" s="17" t="s">
        <v>153</v>
      </c>
      <c r="BM570" s="228" t="s">
        <v>724</v>
      </c>
    </row>
    <row r="571" s="2" customFormat="1">
      <c r="A571" s="38"/>
      <c r="B571" s="39"/>
      <c r="C571" s="40"/>
      <c r="D571" s="230" t="s">
        <v>156</v>
      </c>
      <c r="E571" s="40"/>
      <c r="F571" s="231" t="s">
        <v>725</v>
      </c>
      <c r="G571" s="40"/>
      <c r="H571" s="40"/>
      <c r="I571" s="232"/>
      <c r="J571" s="40"/>
      <c r="K571" s="40"/>
      <c r="L571" s="44"/>
      <c r="M571" s="233"/>
      <c r="N571" s="234"/>
      <c r="O571" s="91"/>
      <c r="P571" s="91"/>
      <c r="Q571" s="91"/>
      <c r="R571" s="91"/>
      <c r="S571" s="91"/>
      <c r="T571" s="91"/>
      <c r="U571" s="92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T571" s="17" t="s">
        <v>156</v>
      </c>
      <c r="AU571" s="17" t="s">
        <v>154</v>
      </c>
    </row>
    <row r="572" s="2" customFormat="1">
      <c r="A572" s="38"/>
      <c r="B572" s="39"/>
      <c r="C572" s="40"/>
      <c r="D572" s="235" t="s">
        <v>158</v>
      </c>
      <c r="E572" s="40"/>
      <c r="F572" s="236" t="s">
        <v>726</v>
      </c>
      <c r="G572" s="40"/>
      <c r="H572" s="40"/>
      <c r="I572" s="232"/>
      <c r="J572" s="40"/>
      <c r="K572" s="40"/>
      <c r="L572" s="44"/>
      <c r="M572" s="233"/>
      <c r="N572" s="234"/>
      <c r="O572" s="91"/>
      <c r="P572" s="91"/>
      <c r="Q572" s="91"/>
      <c r="R572" s="91"/>
      <c r="S572" s="91"/>
      <c r="T572" s="91"/>
      <c r="U572" s="92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T572" s="17" t="s">
        <v>158</v>
      </c>
      <c r="AU572" s="17" t="s">
        <v>154</v>
      </c>
    </row>
    <row r="573" s="2" customFormat="1" ht="24.15" customHeight="1">
      <c r="A573" s="38"/>
      <c r="B573" s="39"/>
      <c r="C573" s="217" t="s">
        <v>727</v>
      </c>
      <c r="D573" s="217" t="s">
        <v>148</v>
      </c>
      <c r="E573" s="218" t="s">
        <v>728</v>
      </c>
      <c r="F573" s="219" t="s">
        <v>729</v>
      </c>
      <c r="G573" s="220" t="s">
        <v>228</v>
      </c>
      <c r="H573" s="221">
        <v>281.98099999999999</v>
      </c>
      <c r="I573" s="222"/>
      <c r="J573" s="223">
        <f>ROUND(I573*H573,2)</f>
        <v>0</v>
      </c>
      <c r="K573" s="219" t="s">
        <v>152</v>
      </c>
      <c r="L573" s="44"/>
      <c r="M573" s="224" t="s">
        <v>1</v>
      </c>
      <c r="N573" s="225" t="s">
        <v>39</v>
      </c>
      <c r="O573" s="91"/>
      <c r="P573" s="226">
        <f>O573*H573</f>
        <v>0</v>
      </c>
      <c r="Q573" s="226">
        <v>0</v>
      </c>
      <c r="R573" s="226">
        <f>Q573*H573</f>
        <v>0</v>
      </c>
      <c r="S573" s="226">
        <v>0</v>
      </c>
      <c r="T573" s="226">
        <f>S573*H573</f>
        <v>0</v>
      </c>
      <c r="U573" s="227" t="s">
        <v>1</v>
      </c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R573" s="228" t="s">
        <v>153</v>
      </c>
      <c r="AT573" s="228" t="s">
        <v>148</v>
      </c>
      <c r="AU573" s="228" t="s">
        <v>154</v>
      </c>
      <c r="AY573" s="17" t="s">
        <v>146</v>
      </c>
      <c r="BE573" s="229">
        <f>IF(N573="základní",J573,0)</f>
        <v>0</v>
      </c>
      <c r="BF573" s="229">
        <f>IF(N573="snížená",J573,0)</f>
        <v>0</v>
      </c>
      <c r="BG573" s="229">
        <f>IF(N573="zákl. přenesená",J573,0)</f>
        <v>0</v>
      </c>
      <c r="BH573" s="229">
        <f>IF(N573="sníž. přenesená",J573,0)</f>
        <v>0</v>
      </c>
      <c r="BI573" s="229">
        <f>IF(N573="nulová",J573,0)</f>
        <v>0</v>
      </c>
      <c r="BJ573" s="17" t="s">
        <v>154</v>
      </c>
      <c r="BK573" s="229">
        <f>ROUND(I573*H573,2)</f>
        <v>0</v>
      </c>
      <c r="BL573" s="17" t="s">
        <v>153</v>
      </c>
      <c r="BM573" s="228" t="s">
        <v>730</v>
      </c>
    </row>
    <row r="574" s="2" customFormat="1">
      <c r="A574" s="38"/>
      <c r="B574" s="39"/>
      <c r="C574" s="40"/>
      <c r="D574" s="230" t="s">
        <v>156</v>
      </c>
      <c r="E574" s="40"/>
      <c r="F574" s="231" t="s">
        <v>731</v>
      </c>
      <c r="G574" s="40"/>
      <c r="H574" s="40"/>
      <c r="I574" s="232"/>
      <c r="J574" s="40"/>
      <c r="K574" s="40"/>
      <c r="L574" s="44"/>
      <c r="M574" s="233"/>
      <c r="N574" s="234"/>
      <c r="O574" s="91"/>
      <c r="P574" s="91"/>
      <c r="Q574" s="91"/>
      <c r="R574" s="91"/>
      <c r="S574" s="91"/>
      <c r="T574" s="91"/>
      <c r="U574" s="92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T574" s="17" t="s">
        <v>156</v>
      </c>
      <c r="AU574" s="17" t="s">
        <v>154</v>
      </c>
    </row>
    <row r="575" s="2" customFormat="1">
      <c r="A575" s="38"/>
      <c r="B575" s="39"/>
      <c r="C575" s="40"/>
      <c r="D575" s="235" t="s">
        <v>158</v>
      </c>
      <c r="E575" s="40"/>
      <c r="F575" s="236" t="s">
        <v>732</v>
      </c>
      <c r="G575" s="40"/>
      <c r="H575" s="40"/>
      <c r="I575" s="232"/>
      <c r="J575" s="40"/>
      <c r="K575" s="40"/>
      <c r="L575" s="44"/>
      <c r="M575" s="233"/>
      <c r="N575" s="234"/>
      <c r="O575" s="91"/>
      <c r="P575" s="91"/>
      <c r="Q575" s="91"/>
      <c r="R575" s="91"/>
      <c r="S575" s="91"/>
      <c r="T575" s="91"/>
      <c r="U575" s="92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T575" s="17" t="s">
        <v>158</v>
      </c>
      <c r="AU575" s="17" t="s">
        <v>154</v>
      </c>
    </row>
    <row r="576" s="13" customFormat="1">
      <c r="A576" s="13"/>
      <c r="B576" s="237"/>
      <c r="C576" s="238"/>
      <c r="D576" s="230" t="s">
        <v>160</v>
      </c>
      <c r="E576" s="239" t="s">
        <v>1</v>
      </c>
      <c r="F576" s="240" t="s">
        <v>315</v>
      </c>
      <c r="G576" s="238"/>
      <c r="H576" s="239" t="s">
        <v>1</v>
      </c>
      <c r="I576" s="241"/>
      <c r="J576" s="238"/>
      <c r="K576" s="238"/>
      <c r="L576" s="242"/>
      <c r="M576" s="243"/>
      <c r="N576" s="244"/>
      <c r="O576" s="244"/>
      <c r="P576" s="244"/>
      <c r="Q576" s="244"/>
      <c r="R576" s="244"/>
      <c r="S576" s="244"/>
      <c r="T576" s="244"/>
      <c r="U576" s="245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6" t="s">
        <v>160</v>
      </c>
      <c r="AU576" s="246" t="s">
        <v>154</v>
      </c>
      <c r="AV576" s="13" t="s">
        <v>81</v>
      </c>
      <c r="AW576" s="13" t="s">
        <v>30</v>
      </c>
      <c r="AX576" s="13" t="s">
        <v>73</v>
      </c>
      <c r="AY576" s="246" t="s">
        <v>146</v>
      </c>
    </row>
    <row r="577" s="14" customFormat="1">
      <c r="A577" s="14"/>
      <c r="B577" s="247"/>
      <c r="C577" s="248"/>
      <c r="D577" s="230" t="s">
        <v>160</v>
      </c>
      <c r="E577" s="249" t="s">
        <v>1</v>
      </c>
      <c r="F577" s="250" t="s">
        <v>733</v>
      </c>
      <c r="G577" s="248"/>
      <c r="H577" s="251">
        <v>245.20099999999999</v>
      </c>
      <c r="I577" s="252"/>
      <c r="J577" s="248"/>
      <c r="K577" s="248"/>
      <c r="L577" s="253"/>
      <c r="M577" s="254"/>
      <c r="N577" s="255"/>
      <c r="O577" s="255"/>
      <c r="P577" s="255"/>
      <c r="Q577" s="255"/>
      <c r="R577" s="255"/>
      <c r="S577" s="255"/>
      <c r="T577" s="255"/>
      <c r="U577" s="256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7" t="s">
        <v>160</v>
      </c>
      <c r="AU577" s="257" t="s">
        <v>154</v>
      </c>
      <c r="AV577" s="14" t="s">
        <v>154</v>
      </c>
      <c r="AW577" s="14" t="s">
        <v>30</v>
      </c>
      <c r="AX577" s="14" t="s">
        <v>73</v>
      </c>
      <c r="AY577" s="257" t="s">
        <v>146</v>
      </c>
    </row>
    <row r="578" s="13" customFormat="1">
      <c r="A578" s="13"/>
      <c r="B578" s="237"/>
      <c r="C578" s="238"/>
      <c r="D578" s="230" t="s">
        <v>160</v>
      </c>
      <c r="E578" s="239" t="s">
        <v>1</v>
      </c>
      <c r="F578" s="240" t="s">
        <v>734</v>
      </c>
      <c r="G578" s="238"/>
      <c r="H578" s="239" t="s">
        <v>1</v>
      </c>
      <c r="I578" s="241"/>
      <c r="J578" s="238"/>
      <c r="K578" s="238"/>
      <c r="L578" s="242"/>
      <c r="M578" s="243"/>
      <c r="N578" s="244"/>
      <c r="O578" s="244"/>
      <c r="P578" s="244"/>
      <c r="Q578" s="244"/>
      <c r="R578" s="244"/>
      <c r="S578" s="244"/>
      <c r="T578" s="244"/>
      <c r="U578" s="245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6" t="s">
        <v>160</v>
      </c>
      <c r="AU578" s="246" t="s">
        <v>154</v>
      </c>
      <c r="AV578" s="13" t="s">
        <v>81</v>
      </c>
      <c r="AW578" s="13" t="s">
        <v>30</v>
      </c>
      <c r="AX578" s="13" t="s">
        <v>73</v>
      </c>
      <c r="AY578" s="246" t="s">
        <v>146</v>
      </c>
    </row>
    <row r="579" s="14" customFormat="1">
      <c r="A579" s="14"/>
      <c r="B579" s="247"/>
      <c r="C579" s="248"/>
      <c r="D579" s="230" t="s">
        <v>160</v>
      </c>
      <c r="E579" s="249" t="s">
        <v>1</v>
      </c>
      <c r="F579" s="250" t="s">
        <v>735</v>
      </c>
      <c r="G579" s="248"/>
      <c r="H579" s="251">
        <v>36.780000000000001</v>
      </c>
      <c r="I579" s="252"/>
      <c r="J579" s="248"/>
      <c r="K579" s="248"/>
      <c r="L579" s="253"/>
      <c r="M579" s="254"/>
      <c r="N579" s="255"/>
      <c r="O579" s="255"/>
      <c r="P579" s="255"/>
      <c r="Q579" s="255"/>
      <c r="R579" s="255"/>
      <c r="S579" s="255"/>
      <c r="T579" s="255"/>
      <c r="U579" s="256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7" t="s">
        <v>160</v>
      </c>
      <c r="AU579" s="257" t="s">
        <v>154</v>
      </c>
      <c r="AV579" s="14" t="s">
        <v>154</v>
      </c>
      <c r="AW579" s="14" t="s">
        <v>30</v>
      </c>
      <c r="AX579" s="14" t="s">
        <v>73</v>
      </c>
      <c r="AY579" s="257" t="s">
        <v>146</v>
      </c>
    </row>
    <row r="580" s="15" customFormat="1">
      <c r="A580" s="15"/>
      <c r="B580" s="258"/>
      <c r="C580" s="259"/>
      <c r="D580" s="230" t="s">
        <v>160</v>
      </c>
      <c r="E580" s="260" t="s">
        <v>1</v>
      </c>
      <c r="F580" s="261" t="s">
        <v>163</v>
      </c>
      <c r="G580" s="259"/>
      <c r="H580" s="262">
        <v>281.98099999999999</v>
      </c>
      <c r="I580" s="263"/>
      <c r="J580" s="259"/>
      <c r="K580" s="259"/>
      <c r="L580" s="264"/>
      <c r="M580" s="265"/>
      <c r="N580" s="266"/>
      <c r="O580" s="266"/>
      <c r="P580" s="266"/>
      <c r="Q580" s="266"/>
      <c r="R580" s="266"/>
      <c r="S580" s="266"/>
      <c r="T580" s="266"/>
      <c r="U580" s="267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T580" s="268" t="s">
        <v>160</v>
      </c>
      <c r="AU580" s="268" t="s">
        <v>154</v>
      </c>
      <c r="AV580" s="15" t="s">
        <v>153</v>
      </c>
      <c r="AW580" s="15" t="s">
        <v>30</v>
      </c>
      <c r="AX580" s="15" t="s">
        <v>81</v>
      </c>
      <c r="AY580" s="268" t="s">
        <v>146</v>
      </c>
    </row>
    <row r="581" s="2" customFormat="1" ht="24.15" customHeight="1">
      <c r="A581" s="38"/>
      <c r="B581" s="39"/>
      <c r="C581" s="217" t="s">
        <v>736</v>
      </c>
      <c r="D581" s="217" t="s">
        <v>148</v>
      </c>
      <c r="E581" s="218" t="s">
        <v>737</v>
      </c>
      <c r="F581" s="219" t="s">
        <v>738</v>
      </c>
      <c r="G581" s="220" t="s">
        <v>228</v>
      </c>
      <c r="H581" s="221">
        <v>281.98099999999999</v>
      </c>
      <c r="I581" s="222"/>
      <c r="J581" s="223">
        <f>ROUND(I581*H581,2)</f>
        <v>0</v>
      </c>
      <c r="K581" s="219" t="s">
        <v>152</v>
      </c>
      <c r="L581" s="44"/>
      <c r="M581" s="224" t="s">
        <v>1</v>
      </c>
      <c r="N581" s="225" t="s">
        <v>39</v>
      </c>
      <c r="O581" s="91"/>
      <c r="P581" s="226">
        <f>O581*H581</f>
        <v>0</v>
      </c>
      <c r="Q581" s="226">
        <v>0</v>
      </c>
      <c r="R581" s="226">
        <f>Q581*H581</f>
        <v>0</v>
      </c>
      <c r="S581" s="226">
        <v>0.037499999999999999</v>
      </c>
      <c r="T581" s="226">
        <f>S581*H581</f>
        <v>10.574287499999999</v>
      </c>
      <c r="U581" s="227" t="s">
        <v>1</v>
      </c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R581" s="228" t="s">
        <v>153</v>
      </c>
      <c r="AT581" s="228" t="s">
        <v>148</v>
      </c>
      <c r="AU581" s="228" t="s">
        <v>154</v>
      </c>
      <c r="AY581" s="17" t="s">
        <v>146</v>
      </c>
      <c r="BE581" s="229">
        <f>IF(N581="základní",J581,0)</f>
        <v>0</v>
      </c>
      <c r="BF581" s="229">
        <f>IF(N581="snížená",J581,0)</f>
        <v>0</v>
      </c>
      <c r="BG581" s="229">
        <f>IF(N581="zákl. přenesená",J581,0)</f>
        <v>0</v>
      </c>
      <c r="BH581" s="229">
        <f>IF(N581="sníž. přenesená",J581,0)</f>
        <v>0</v>
      </c>
      <c r="BI581" s="229">
        <f>IF(N581="nulová",J581,0)</f>
        <v>0</v>
      </c>
      <c r="BJ581" s="17" t="s">
        <v>154</v>
      </c>
      <c r="BK581" s="229">
        <f>ROUND(I581*H581,2)</f>
        <v>0</v>
      </c>
      <c r="BL581" s="17" t="s">
        <v>153</v>
      </c>
      <c r="BM581" s="228" t="s">
        <v>739</v>
      </c>
    </row>
    <row r="582" s="2" customFormat="1">
      <c r="A582" s="38"/>
      <c r="B582" s="39"/>
      <c r="C582" s="40"/>
      <c r="D582" s="230" t="s">
        <v>156</v>
      </c>
      <c r="E582" s="40"/>
      <c r="F582" s="231" t="s">
        <v>740</v>
      </c>
      <c r="G582" s="40"/>
      <c r="H582" s="40"/>
      <c r="I582" s="232"/>
      <c r="J582" s="40"/>
      <c r="K582" s="40"/>
      <c r="L582" s="44"/>
      <c r="M582" s="233"/>
      <c r="N582" s="234"/>
      <c r="O582" s="91"/>
      <c r="P582" s="91"/>
      <c r="Q582" s="91"/>
      <c r="R582" s="91"/>
      <c r="S582" s="91"/>
      <c r="T582" s="91"/>
      <c r="U582" s="92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T582" s="17" t="s">
        <v>156</v>
      </c>
      <c r="AU582" s="17" t="s">
        <v>154</v>
      </c>
    </row>
    <row r="583" s="2" customFormat="1">
      <c r="A583" s="38"/>
      <c r="B583" s="39"/>
      <c r="C583" s="40"/>
      <c r="D583" s="235" t="s">
        <v>158</v>
      </c>
      <c r="E583" s="40"/>
      <c r="F583" s="236" t="s">
        <v>741</v>
      </c>
      <c r="G583" s="40"/>
      <c r="H583" s="40"/>
      <c r="I583" s="232"/>
      <c r="J583" s="40"/>
      <c r="K583" s="40"/>
      <c r="L583" s="44"/>
      <c r="M583" s="233"/>
      <c r="N583" s="234"/>
      <c r="O583" s="91"/>
      <c r="P583" s="91"/>
      <c r="Q583" s="91"/>
      <c r="R583" s="91"/>
      <c r="S583" s="91"/>
      <c r="T583" s="91"/>
      <c r="U583" s="92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T583" s="17" t="s">
        <v>158</v>
      </c>
      <c r="AU583" s="17" t="s">
        <v>154</v>
      </c>
    </row>
    <row r="584" s="13" customFormat="1">
      <c r="A584" s="13"/>
      <c r="B584" s="237"/>
      <c r="C584" s="238"/>
      <c r="D584" s="230" t="s">
        <v>160</v>
      </c>
      <c r="E584" s="239" t="s">
        <v>1</v>
      </c>
      <c r="F584" s="240" t="s">
        <v>315</v>
      </c>
      <c r="G584" s="238"/>
      <c r="H584" s="239" t="s">
        <v>1</v>
      </c>
      <c r="I584" s="241"/>
      <c r="J584" s="238"/>
      <c r="K584" s="238"/>
      <c r="L584" s="242"/>
      <c r="M584" s="243"/>
      <c r="N584" s="244"/>
      <c r="O584" s="244"/>
      <c r="P584" s="244"/>
      <c r="Q584" s="244"/>
      <c r="R584" s="244"/>
      <c r="S584" s="244"/>
      <c r="T584" s="244"/>
      <c r="U584" s="245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6" t="s">
        <v>160</v>
      </c>
      <c r="AU584" s="246" t="s">
        <v>154</v>
      </c>
      <c r="AV584" s="13" t="s">
        <v>81</v>
      </c>
      <c r="AW584" s="13" t="s">
        <v>30</v>
      </c>
      <c r="AX584" s="13" t="s">
        <v>73</v>
      </c>
      <c r="AY584" s="246" t="s">
        <v>146</v>
      </c>
    </row>
    <row r="585" s="14" customFormat="1">
      <c r="A585" s="14"/>
      <c r="B585" s="247"/>
      <c r="C585" s="248"/>
      <c r="D585" s="230" t="s">
        <v>160</v>
      </c>
      <c r="E585" s="249" t="s">
        <v>1</v>
      </c>
      <c r="F585" s="250" t="s">
        <v>733</v>
      </c>
      <c r="G585" s="248"/>
      <c r="H585" s="251">
        <v>245.20099999999999</v>
      </c>
      <c r="I585" s="252"/>
      <c r="J585" s="248"/>
      <c r="K585" s="248"/>
      <c r="L585" s="253"/>
      <c r="M585" s="254"/>
      <c r="N585" s="255"/>
      <c r="O585" s="255"/>
      <c r="P585" s="255"/>
      <c r="Q585" s="255"/>
      <c r="R585" s="255"/>
      <c r="S585" s="255"/>
      <c r="T585" s="255"/>
      <c r="U585" s="256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7" t="s">
        <v>160</v>
      </c>
      <c r="AU585" s="257" t="s">
        <v>154</v>
      </c>
      <c r="AV585" s="14" t="s">
        <v>154</v>
      </c>
      <c r="AW585" s="14" t="s">
        <v>30</v>
      </c>
      <c r="AX585" s="14" t="s">
        <v>73</v>
      </c>
      <c r="AY585" s="257" t="s">
        <v>146</v>
      </c>
    </row>
    <row r="586" s="13" customFormat="1">
      <c r="A586" s="13"/>
      <c r="B586" s="237"/>
      <c r="C586" s="238"/>
      <c r="D586" s="230" t="s">
        <v>160</v>
      </c>
      <c r="E586" s="239" t="s">
        <v>1</v>
      </c>
      <c r="F586" s="240" t="s">
        <v>734</v>
      </c>
      <c r="G586" s="238"/>
      <c r="H586" s="239" t="s">
        <v>1</v>
      </c>
      <c r="I586" s="241"/>
      <c r="J586" s="238"/>
      <c r="K586" s="238"/>
      <c r="L586" s="242"/>
      <c r="M586" s="243"/>
      <c r="N586" s="244"/>
      <c r="O586" s="244"/>
      <c r="P586" s="244"/>
      <c r="Q586" s="244"/>
      <c r="R586" s="244"/>
      <c r="S586" s="244"/>
      <c r="T586" s="244"/>
      <c r="U586" s="245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6" t="s">
        <v>160</v>
      </c>
      <c r="AU586" s="246" t="s">
        <v>154</v>
      </c>
      <c r="AV586" s="13" t="s">
        <v>81</v>
      </c>
      <c r="AW586" s="13" t="s">
        <v>30</v>
      </c>
      <c r="AX586" s="13" t="s">
        <v>73</v>
      </c>
      <c r="AY586" s="246" t="s">
        <v>146</v>
      </c>
    </row>
    <row r="587" s="14" customFormat="1">
      <c r="A587" s="14"/>
      <c r="B587" s="247"/>
      <c r="C587" s="248"/>
      <c r="D587" s="230" t="s">
        <v>160</v>
      </c>
      <c r="E587" s="249" t="s">
        <v>1</v>
      </c>
      <c r="F587" s="250" t="s">
        <v>735</v>
      </c>
      <c r="G587" s="248"/>
      <c r="H587" s="251">
        <v>36.780000000000001</v>
      </c>
      <c r="I587" s="252"/>
      <c r="J587" s="248"/>
      <c r="K587" s="248"/>
      <c r="L587" s="253"/>
      <c r="M587" s="254"/>
      <c r="N587" s="255"/>
      <c r="O587" s="255"/>
      <c r="P587" s="255"/>
      <c r="Q587" s="255"/>
      <c r="R587" s="255"/>
      <c r="S587" s="255"/>
      <c r="T587" s="255"/>
      <c r="U587" s="256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7" t="s">
        <v>160</v>
      </c>
      <c r="AU587" s="257" t="s">
        <v>154</v>
      </c>
      <c r="AV587" s="14" t="s">
        <v>154</v>
      </c>
      <c r="AW587" s="14" t="s">
        <v>30</v>
      </c>
      <c r="AX587" s="14" t="s">
        <v>73</v>
      </c>
      <c r="AY587" s="257" t="s">
        <v>146</v>
      </c>
    </row>
    <row r="588" s="15" customFormat="1">
      <c r="A588" s="15"/>
      <c r="B588" s="258"/>
      <c r="C588" s="259"/>
      <c r="D588" s="230" t="s">
        <v>160</v>
      </c>
      <c r="E588" s="260" t="s">
        <v>1</v>
      </c>
      <c r="F588" s="261" t="s">
        <v>163</v>
      </c>
      <c r="G588" s="259"/>
      <c r="H588" s="262">
        <v>281.98099999999999</v>
      </c>
      <c r="I588" s="263"/>
      <c r="J588" s="259"/>
      <c r="K588" s="259"/>
      <c r="L588" s="264"/>
      <c r="M588" s="265"/>
      <c r="N588" s="266"/>
      <c r="O588" s="266"/>
      <c r="P588" s="266"/>
      <c r="Q588" s="266"/>
      <c r="R588" s="266"/>
      <c r="S588" s="266"/>
      <c r="T588" s="266"/>
      <c r="U588" s="267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68" t="s">
        <v>160</v>
      </c>
      <c r="AU588" s="268" t="s">
        <v>154</v>
      </c>
      <c r="AV588" s="15" t="s">
        <v>153</v>
      </c>
      <c r="AW588" s="15" t="s">
        <v>30</v>
      </c>
      <c r="AX588" s="15" t="s">
        <v>81</v>
      </c>
      <c r="AY588" s="268" t="s">
        <v>146</v>
      </c>
    </row>
    <row r="589" s="2" customFormat="1" ht="24.15" customHeight="1">
      <c r="A589" s="38"/>
      <c r="B589" s="39"/>
      <c r="C589" s="217" t="s">
        <v>742</v>
      </c>
      <c r="D589" s="217" t="s">
        <v>148</v>
      </c>
      <c r="E589" s="218" t="s">
        <v>743</v>
      </c>
      <c r="F589" s="219" t="s">
        <v>744</v>
      </c>
      <c r="G589" s="220" t="s">
        <v>228</v>
      </c>
      <c r="H589" s="221">
        <v>281.98099999999999</v>
      </c>
      <c r="I589" s="222"/>
      <c r="J589" s="223">
        <f>ROUND(I589*H589,2)</f>
        <v>0</v>
      </c>
      <c r="K589" s="219" t="s">
        <v>152</v>
      </c>
      <c r="L589" s="44"/>
      <c r="M589" s="224" t="s">
        <v>1</v>
      </c>
      <c r="N589" s="225" t="s">
        <v>39</v>
      </c>
      <c r="O589" s="91"/>
      <c r="P589" s="226">
        <f>O589*H589</f>
        <v>0</v>
      </c>
      <c r="Q589" s="226">
        <v>0.030779999999999998</v>
      </c>
      <c r="R589" s="226">
        <f>Q589*H589</f>
        <v>8.6793751799999992</v>
      </c>
      <c r="S589" s="226">
        <v>0</v>
      </c>
      <c r="T589" s="226">
        <f>S589*H589</f>
        <v>0</v>
      </c>
      <c r="U589" s="227" t="s">
        <v>1</v>
      </c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R589" s="228" t="s">
        <v>153</v>
      </c>
      <c r="AT589" s="228" t="s">
        <v>148</v>
      </c>
      <c r="AU589" s="228" t="s">
        <v>154</v>
      </c>
      <c r="AY589" s="17" t="s">
        <v>146</v>
      </c>
      <c r="BE589" s="229">
        <f>IF(N589="základní",J589,0)</f>
        <v>0</v>
      </c>
      <c r="BF589" s="229">
        <f>IF(N589="snížená",J589,0)</f>
        <v>0</v>
      </c>
      <c r="BG589" s="229">
        <f>IF(N589="zákl. přenesená",J589,0)</f>
        <v>0</v>
      </c>
      <c r="BH589" s="229">
        <f>IF(N589="sníž. přenesená",J589,0)</f>
        <v>0</v>
      </c>
      <c r="BI589" s="229">
        <f>IF(N589="nulová",J589,0)</f>
        <v>0</v>
      </c>
      <c r="BJ589" s="17" t="s">
        <v>154</v>
      </c>
      <c r="BK589" s="229">
        <f>ROUND(I589*H589,2)</f>
        <v>0</v>
      </c>
      <c r="BL589" s="17" t="s">
        <v>153</v>
      </c>
      <c r="BM589" s="228" t="s">
        <v>745</v>
      </c>
    </row>
    <row r="590" s="2" customFormat="1">
      <c r="A590" s="38"/>
      <c r="B590" s="39"/>
      <c r="C590" s="40"/>
      <c r="D590" s="230" t="s">
        <v>156</v>
      </c>
      <c r="E590" s="40"/>
      <c r="F590" s="231" t="s">
        <v>746</v>
      </c>
      <c r="G590" s="40"/>
      <c r="H590" s="40"/>
      <c r="I590" s="232"/>
      <c r="J590" s="40"/>
      <c r="K590" s="40"/>
      <c r="L590" s="44"/>
      <c r="M590" s="233"/>
      <c r="N590" s="234"/>
      <c r="O590" s="91"/>
      <c r="P590" s="91"/>
      <c r="Q590" s="91"/>
      <c r="R590" s="91"/>
      <c r="S590" s="91"/>
      <c r="T590" s="91"/>
      <c r="U590" s="92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T590" s="17" t="s">
        <v>156</v>
      </c>
      <c r="AU590" s="17" t="s">
        <v>154</v>
      </c>
    </row>
    <row r="591" s="2" customFormat="1">
      <c r="A591" s="38"/>
      <c r="B591" s="39"/>
      <c r="C591" s="40"/>
      <c r="D591" s="235" t="s">
        <v>158</v>
      </c>
      <c r="E591" s="40"/>
      <c r="F591" s="236" t="s">
        <v>747</v>
      </c>
      <c r="G591" s="40"/>
      <c r="H591" s="40"/>
      <c r="I591" s="232"/>
      <c r="J591" s="40"/>
      <c r="K591" s="40"/>
      <c r="L591" s="44"/>
      <c r="M591" s="233"/>
      <c r="N591" s="234"/>
      <c r="O591" s="91"/>
      <c r="P591" s="91"/>
      <c r="Q591" s="91"/>
      <c r="R591" s="91"/>
      <c r="S591" s="91"/>
      <c r="T591" s="91"/>
      <c r="U591" s="92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T591" s="17" t="s">
        <v>158</v>
      </c>
      <c r="AU591" s="17" t="s">
        <v>154</v>
      </c>
    </row>
    <row r="592" s="13" customFormat="1">
      <c r="A592" s="13"/>
      <c r="B592" s="237"/>
      <c r="C592" s="238"/>
      <c r="D592" s="230" t="s">
        <v>160</v>
      </c>
      <c r="E592" s="239" t="s">
        <v>1</v>
      </c>
      <c r="F592" s="240" t="s">
        <v>315</v>
      </c>
      <c r="G592" s="238"/>
      <c r="H592" s="239" t="s">
        <v>1</v>
      </c>
      <c r="I592" s="241"/>
      <c r="J592" s="238"/>
      <c r="K592" s="238"/>
      <c r="L592" s="242"/>
      <c r="M592" s="243"/>
      <c r="N592" s="244"/>
      <c r="O592" s="244"/>
      <c r="P592" s="244"/>
      <c r="Q592" s="244"/>
      <c r="R592" s="244"/>
      <c r="S592" s="244"/>
      <c r="T592" s="244"/>
      <c r="U592" s="245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6" t="s">
        <v>160</v>
      </c>
      <c r="AU592" s="246" t="s">
        <v>154</v>
      </c>
      <c r="AV592" s="13" t="s">
        <v>81</v>
      </c>
      <c r="AW592" s="13" t="s">
        <v>30</v>
      </c>
      <c r="AX592" s="13" t="s">
        <v>73</v>
      </c>
      <c r="AY592" s="246" t="s">
        <v>146</v>
      </c>
    </row>
    <row r="593" s="14" customFormat="1">
      <c r="A593" s="14"/>
      <c r="B593" s="247"/>
      <c r="C593" s="248"/>
      <c r="D593" s="230" t="s">
        <v>160</v>
      </c>
      <c r="E593" s="249" t="s">
        <v>1</v>
      </c>
      <c r="F593" s="250" t="s">
        <v>733</v>
      </c>
      <c r="G593" s="248"/>
      <c r="H593" s="251">
        <v>245.20099999999999</v>
      </c>
      <c r="I593" s="252"/>
      <c r="J593" s="248"/>
      <c r="K593" s="248"/>
      <c r="L593" s="253"/>
      <c r="M593" s="254"/>
      <c r="N593" s="255"/>
      <c r="O593" s="255"/>
      <c r="P593" s="255"/>
      <c r="Q593" s="255"/>
      <c r="R593" s="255"/>
      <c r="S593" s="255"/>
      <c r="T593" s="255"/>
      <c r="U593" s="256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7" t="s">
        <v>160</v>
      </c>
      <c r="AU593" s="257" t="s">
        <v>154</v>
      </c>
      <c r="AV593" s="14" t="s">
        <v>154</v>
      </c>
      <c r="AW593" s="14" t="s">
        <v>30</v>
      </c>
      <c r="AX593" s="14" t="s">
        <v>73</v>
      </c>
      <c r="AY593" s="257" t="s">
        <v>146</v>
      </c>
    </row>
    <row r="594" s="13" customFormat="1">
      <c r="A594" s="13"/>
      <c r="B594" s="237"/>
      <c r="C594" s="238"/>
      <c r="D594" s="230" t="s">
        <v>160</v>
      </c>
      <c r="E594" s="239" t="s">
        <v>1</v>
      </c>
      <c r="F594" s="240" t="s">
        <v>734</v>
      </c>
      <c r="G594" s="238"/>
      <c r="H594" s="239" t="s">
        <v>1</v>
      </c>
      <c r="I594" s="241"/>
      <c r="J594" s="238"/>
      <c r="K594" s="238"/>
      <c r="L594" s="242"/>
      <c r="M594" s="243"/>
      <c r="N594" s="244"/>
      <c r="O594" s="244"/>
      <c r="P594" s="244"/>
      <c r="Q594" s="244"/>
      <c r="R594" s="244"/>
      <c r="S594" s="244"/>
      <c r="T594" s="244"/>
      <c r="U594" s="245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6" t="s">
        <v>160</v>
      </c>
      <c r="AU594" s="246" t="s">
        <v>154</v>
      </c>
      <c r="AV594" s="13" t="s">
        <v>81</v>
      </c>
      <c r="AW594" s="13" t="s">
        <v>30</v>
      </c>
      <c r="AX594" s="13" t="s">
        <v>73</v>
      </c>
      <c r="AY594" s="246" t="s">
        <v>146</v>
      </c>
    </row>
    <row r="595" s="14" customFormat="1">
      <c r="A595" s="14"/>
      <c r="B595" s="247"/>
      <c r="C595" s="248"/>
      <c r="D595" s="230" t="s">
        <v>160</v>
      </c>
      <c r="E595" s="249" t="s">
        <v>1</v>
      </c>
      <c r="F595" s="250" t="s">
        <v>735</v>
      </c>
      <c r="G595" s="248"/>
      <c r="H595" s="251">
        <v>36.780000000000001</v>
      </c>
      <c r="I595" s="252"/>
      <c r="J595" s="248"/>
      <c r="K595" s="248"/>
      <c r="L595" s="253"/>
      <c r="M595" s="254"/>
      <c r="N595" s="255"/>
      <c r="O595" s="255"/>
      <c r="P595" s="255"/>
      <c r="Q595" s="255"/>
      <c r="R595" s="255"/>
      <c r="S595" s="255"/>
      <c r="T595" s="255"/>
      <c r="U595" s="256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7" t="s">
        <v>160</v>
      </c>
      <c r="AU595" s="257" t="s">
        <v>154</v>
      </c>
      <c r="AV595" s="14" t="s">
        <v>154</v>
      </c>
      <c r="AW595" s="14" t="s">
        <v>30</v>
      </c>
      <c r="AX595" s="14" t="s">
        <v>73</v>
      </c>
      <c r="AY595" s="257" t="s">
        <v>146</v>
      </c>
    </row>
    <row r="596" s="15" customFormat="1">
      <c r="A596" s="15"/>
      <c r="B596" s="258"/>
      <c r="C596" s="259"/>
      <c r="D596" s="230" t="s">
        <v>160</v>
      </c>
      <c r="E596" s="260" t="s">
        <v>1</v>
      </c>
      <c r="F596" s="261" t="s">
        <v>163</v>
      </c>
      <c r="G596" s="259"/>
      <c r="H596" s="262">
        <v>281.98099999999999</v>
      </c>
      <c r="I596" s="263"/>
      <c r="J596" s="259"/>
      <c r="K596" s="259"/>
      <c r="L596" s="264"/>
      <c r="M596" s="265"/>
      <c r="N596" s="266"/>
      <c r="O596" s="266"/>
      <c r="P596" s="266"/>
      <c r="Q596" s="266"/>
      <c r="R596" s="266"/>
      <c r="S596" s="266"/>
      <c r="T596" s="266"/>
      <c r="U596" s="267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T596" s="268" t="s">
        <v>160</v>
      </c>
      <c r="AU596" s="268" t="s">
        <v>154</v>
      </c>
      <c r="AV596" s="15" t="s">
        <v>153</v>
      </c>
      <c r="AW596" s="15" t="s">
        <v>30</v>
      </c>
      <c r="AX596" s="15" t="s">
        <v>81</v>
      </c>
      <c r="AY596" s="268" t="s">
        <v>146</v>
      </c>
    </row>
    <row r="597" s="2" customFormat="1" ht="24.15" customHeight="1">
      <c r="A597" s="38"/>
      <c r="B597" s="39"/>
      <c r="C597" s="217" t="s">
        <v>748</v>
      </c>
      <c r="D597" s="217" t="s">
        <v>148</v>
      </c>
      <c r="E597" s="218" t="s">
        <v>749</v>
      </c>
      <c r="F597" s="219" t="s">
        <v>750</v>
      </c>
      <c r="G597" s="220" t="s">
        <v>151</v>
      </c>
      <c r="H597" s="221">
        <v>11.034000000000001</v>
      </c>
      <c r="I597" s="222"/>
      <c r="J597" s="223">
        <f>ROUND(I597*H597,2)</f>
        <v>0</v>
      </c>
      <c r="K597" s="219" t="s">
        <v>152</v>
      </c>
      <c r="L597" s="44"/>
      <c r="M597" s="224" t="s">
        <v>1</v>
      </c>
      <c r="N597" s="225" t="s">
        <v>39</v>
      </c>
      <c r="O597" s="91"/>
      <c r="P597" s="226">
        <f>O597*H597</f>
        <v>0</v>
      </c>
      <c r="Q597" s="226">
        <v>0.54034000000000004</v>
      </c>
      <c r="R597" s="226">
        <f>Q597*H597</f>
        <v>5.9621115600000012</v>
      </c>
      <c r="S597" s="226">
        <v>0</v>
      </c>
      <c r="T597" s="226">
        <f>S597*H597</f>
        <v>0</v>
      </c>
      <c r="U597" s="227" t="s">
        <v>1</v>
      </c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R597" s="228" t="s">
        <v>153</v>
      </c>
      <c r="AT597" s="228" t="s">
        <v>148</v>
      </c>
      <c r="AU597" s="228" t="s">
        <v>154</v>
      </c>
      <c r="AY597" s="17" t="s">
        <v>146</v>
      </c>
      <c r="BE597" s="229">
        <f>IF(N597="základní",J597,0)</f>
        <v>0</v>
      </c>
      <c r="BF597" s="229">
        <f>IF(N597="snížená",J597,0)</f>
        <v>0</v>
      </c>
      <c r="BG597" s="229">
        <f>IF(N597="zákl. přenesená",J597,0)</f>
        <v>0</v>
      </c>
      <c r="BH597" s="229">
        <f>IF(N597="sníž. přenesená",J597,0)</f>
        <v>0</v>
      </c>
      <c r="BI597" s="229">
        <f>IF(N597="nulová",J597,0)</f>
        <v>0</v>
      </c>
      <c r="BJ597" s="17" t="s">
        <v>154</v>
      </c>
      <c r="BK597" s="229">
        <f>ROUND(I597*H597,2)</f>
        <v>0</v>
      </c>
      <c r="BL597" s="17" t="s">
        <v>153</v>
      </c>
      <c r="BM597" s="228" t="s">
        <v>751</v>
      </c>
    </row>
    <row r="598" s="2" customFormat="1">
      <c r="A598" s="38"/>
      <c r="B598" s="39"/>
      <c r="C598" s="40"/>
      <c r="D598" s="230" t="s">
        <v>156</v>
      </c>
      <c r="E598" s="40"/>
      <c r="F598" s="231" t="s">
        <v>752</v>
      </c>
      <c r="G598" s="40"/>
      <c r="H598" s="40"/>
      <c r="I598" s="232"/>
      <c r="J598" s="40"/>
      <c r="K598" s="40"/>
      <c r="L598" s="44"/>
      <c r="M598" s="233"/>
      <c r="N598" s="234"/>
      <c r="O598" s="91"/>
      <c r="P598" s="91"/>
      <c r="Q598" s="91"/>
      <c r="R598" s="91"/>
      <c r="S598" s="91"/>
      <c r="T598" s="91"/>
      <c r="U598" s="92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T598" s="17" t="s">
        <v>156</v>
      </c>
      <c r="AU598" s="17" t="s">
        <v>154</v>
      </c>
    </row>
    <row r="599" s="2" customFormat="1">
      <c r="A599" s="38"/>
      <c r="B599" s="39"/>
      <c r="C599" s="40"/>
      <c r="D599" s="235" t="s">
        <v>158</v>
      </c>
      <c r="E599" s="40"/>
      <c r="F599" s="236" t="s">
        <v>753</v>
      </c>
      <c r="G599" s="40"/>
      <c r="H599" s="40"/>
      <c r="I599" s="232"/>
      <c r="J599" s="40"/>
      <c r="K599" s="40"/>
      <c r="L599" s="44"/>
      <c r="M599" s="233"/>
      <c r="N599" s="234"/>
      <c r="O599" s="91"/>
      <c r="P599" s="91"/>
      <c r="Q599" s="91"/>
      <c r="R599" s="91"/>
      <c r="S599" s="91"/>
      <c r="T599" s="91"/>
      <c r="U599" s="92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T599" s="17" t="s">
        <v>158</v>
      </c>
      <c r="AU599" s="17" t="s">
        <v>154</v>
      </c>
    </row>
    <row r="600" s="13" customFormat="1">
      <c r="A600" s="13"/>
      <c r="B600" s="237"/>
      <c r="C600" s="238"/>
      <c r="D600" s="230" t="s">
        <v>160</v>
      </c>
      <c r="E600" s="239" t="s">
        <v>1</v>
      </c>
      <c r="F600" s="240" t="s">
        <v>754</v>
      </c>
      <c r="G600" s="238"/>
      <c r="H600" s="239" t="s">
        <v>1</v>
      </c>
      <c r="I600" s="241"/>
      <c r="J600" s="238"/>
      <c r="K600" s="238"/>
      <c r="L600" s="242"/>
      <c r="M600" s="243"/>
      <c r="N600" s="244"/>
      <c r="O600" s="244"/>
      <c r="P600" s="244"/>
      <c r="Q600" s="244"/>
      <c r="R600" s="244"/>
      <c r="S600" s="244"/>
      <c r="T600" s="244"/>
      <c r="U600" s="245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6" t="s">
        <v>160</v>
      </c>
      <c r="AU600" s="246" t="s">
        <v>154</v>
      </c>
      <c r="AV600" s="13" t="s">
        <v>81</v>
      </c>
      <c r="AW600" s="13" t="s">
        <v>30</v>
      </c>
      <c r="AX600" s="13" t="s">
        <v>73</v>
      </c>
      <c r="AY600" s="246" t="s">
        <v>146</v>
      </c>
    </row>
    <row r="601" s="14" customFormat="1">
      <c r="A601" s="14"/>
      <c r="B601" s="247"/>
      <c r="C601" s="248"/>
      <c r="D601" s="230" t="s">
        <v>160</v>
      </c>
      <c r="E601" s="249" t="s">
        <v>1</v>
      </c>
      <c r="F601" s="250" t="s">
        <v>755</v>
      </c>
      <c r="G601" s="248"/>
      <c r="H601" s="251">
        <v>11.034000000000001</v>
      </c>
      <c r="I601" s="252"/>
      <c r="J601" s="248"/>
      <c r="K601" s="248"/>
      <c r="L601" s="253"/>
      <c r="M601" s="254"/>
      <c r="N601" s="255"/>
      <c r="O601" s="255"/>
      <c r="P601" s="255"/>
      <c r="Q601" s="255"/>
      <c r="R601" s="255"/>
      <c r="S601" s="255"/>
      <c r="T601" s="255"/>
      <c r="U601" s="256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7" t="s">
        <v>160</v>
      </c>
      <c r="AU601" s="257" t="s">
        <v>154</v>
      </c>
      <c r="AV601" s="14" t="s">
        <v>154</v>
      </c>
      <c r="AW601" s="14" t="s">
        <v>30</v>
      </c>
      <c r="AX601" s="14" t="s">
        <v>73</v>
      </c>
      <c r="AY601" s="257" t="s">
        <v>146</v>
      </c>
    </row>
    <row r="602" s="15" customFormat="1">
      <c r="A602" s="15"/>
      <c r="B602" s="258"/>
      <c r="C602" s="259"/>
      <c r="D602" s="230" t="s">
        <v>160</v>
      </c>
      <c r="E602" s="260" t="s">
        <v>1</v>
      </c>
      <c r="F602" s="261" t="s">
        <v>163</v>
      </c>
      <c r="G602" s="259"/>
      <c r="H602" s="262">
        <v>11.034000000000001</v>
      </c>
      <c r="I602" s="263"/>
      <c r="J602" s="259"/>
      <c r="K602" s="259"/>
      <c r="L602" s="264"/>
      <c r="M602" s="265"/>
      <c r="N602" s="266"/>
      <c r="O602" s="266"/>
      <c r="P602" s="266"/>
      <c r="Q602" s="266"/>
      <c r="R602" s="266"/>
      <c r="S602" s="266"/>
      <c r="T602" s="266"/>
      <c r="U602" s="267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T602" s="268" t="s">
        <v>160</v>
      </c>
      <c r="AU602" s="268" t="s">
        <v>154</v>
      </c>
      <c r="AV602" s="15" t="s">
        <v>153</v>
      </c>
      <c r="AW602" s="15" t="s">
        <v>30</v>
      </c>
      <c r="AX602" s="15" t="s">
        <v>81</v>
      </c>
      <c r="AY602" s="268" t="s">
        <v>146</v>
      </c>
    </row>
    <row r="603" s="2" customFormat="1" ht="16.5" customHeight="1">
      <c r="A603" s="38"/>
      <c r="B603" s="39"/>
      <c r="C603" s="269" t="s">
        <v>756</v>
      </c>
      <c r="D603" s="269" t="s">
        <v>289</v>
      </c>
      <c r="E603" s="270" t="s">
        <v>757</v>
      </c>
      <c r="F603" s="271" t="s">
        <v>758</v>
      </c>
      <c r="G603" s="272" t="s">
        <v>207</v>
      </c>
      <c r="H603" s="273">
        <v>35.308999999999997</v>
      </c>
      <c r="I603" s="274"/>
      <c r="J603" s="275">
        <f>ROUND(I603*H603,2)</f>
        <v>0</v>
      </c>
      <c r="K603" s="271" t="s">
        <v>1</v>
      </c>
      <c r="L603" s="276"/>
      <c r="M603" s="277" t="s">
        <v>1</v>
      </c>
      <c r="N603" s="278" t="s">
        <v>39</v>
      </c>
      <c r="O603" s="91"/>
      <c r="P603" s="226">
        <f>O603*H603</f>
        <v>0</v>
      </c>
      <c r="Q603" s="226">
        <v>1</v>
      </c>
      <c r="R603" s="226">
        <f>Q603*H603</f>
        <v>35.308999999999997</v>
      </c>
      <c r="S603" s="226">
        <v>0</v>
      </c>
      <c r="T603" s="226">
        <f>S603*H603</f>
        <v>0</v>
      </c>
      <c r="U603" s="227" t="s">
        <v>1</v>
      </c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R603" s="228" t="s">
        <v>204</v>
      </c>
      <c r="AT603" s="228" t="s">
        <v>289</v>
      </c>
      <c r="AU603" s="228" t="s">
        <v>154</v>
      </c>
      <c r="AY603" s="17" t="s">
        <v>146</v>
      </c>
      <c r="BE603" s="229">
        <f>IF(N603="základní",J603,0)</f>
        <v>0</v>
      </c>
      <c r="BF603" s="229">
        <f>IF(N603="snížená",J603,0)</f>
        <v>0</v>
      </c>
      <c r="BG603" s="229">
        <f>IF(N603="zákl. přenesená",J603,0)</f>
        <v>0</v>
      </c>
      <c r="BH603" s="229">
        <f>IF(N603="sníž. přenesená",J603,0)</f>
        <v>0</v>
      </c>
      <c r="BI603" s="229">
        <f>IF(N603="nulová",J603,0)</f>
        <v>0</v>
      </c>
      <c r="BJ603" s="17" t="s">
        <v>154</v>
      </c>
      <c r="BK603" s="229">
        <f>ROUND(I603*H603,2)</f>
        <v>0</v>
      </c>
      <c r="BL603" s="17" t="s">
        <v>153</v>
      </c>
      <c r="BM603" s="228" t="s">
        <v>759</v>
      </c>
    </row>
    <row r="604" s="2" customFormat="1">
      <c r="A604" s="38"/>
      <c r="B604" s="39"/>
      <c r="C604" s="40"/>
      <c r="D604" s="230" t="s">
        <v>156</v>
      </c>
      <c r="E604" s="40"/>
      <c r="F604" s="231" t="s">
        <v>758</v>
      </c>
      <c r="G604" s="40"/>
      <c r="H604" s="40"/>
      <c r="I604" s="232"/>
      <c r="J604" s="40"/>
      <c r="K604" s="40"/>
      <c r="L604" s="44"/>
      <c r="M604" s="233"/>
      <c r="N604" s="234"/>
      <c r="O604" s="91"/>
      <c r="P604" s="91"/>
      <c r="Q604" s="91"/>
      <c r="R604" s="91"/>
      <c r="S604" s="91"/>
      <c r="T604" s="91"/>
      <c r="U604" s="92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T604" s="17" t="s">
        <v>156</v>
      </c>
      <c r="AU604" s="17" t="s">
        <v>154</v>
      </c>
    </row>
    <row r="605" s="14" customFormat="1">
      <c r="A605" s="14"/>
      <c r="B605" s="247"/>
      <c r="C605" s="248"/>
      <c r="D605" s="230" t="s">
        <v>160</v>
      </c>
      <c r="E605" s="248"/>
      <c r="F605" s="250" t="s">
        <v>760</v>
      </c>
      <c r="G605" s="248"/>
      <c r="H605" s="251">
        <v>35.308999999999997</v>
      </c>
      <c r="I605" s="252"/>
      <c r="J605" s="248"/>
      <c r="K605" s="248"/>
      <c r="L605" s="253"/>
      <c r="M605" s="254"/>
      <c r="N605" s="255"/>
      <c r="O605" s="255"/>
      <c r="P605" s="255"/>
      <c r="Q605" s="255"/>
      <c r="R605" s="255"/>
      <c r="S605" s="255"/>
      <c r="T605" s="255"/>
      <c r="U605" s="256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57" t="s">
        <v>160</v>
      </c>
      <c r="AU605" s="257" t="s">
        <v>154</v>
      </c>
      <c r="AV605" s="14" t="s">
        <v>154</v>
      </c>
      <c r="AW605" s="14" t="s">
        <v>4</v>
      </c>
      <c r="AX605" s="14" t="s">
        <v>81</v>
      </c>
      <c r="AY605" s="257" t="s">
        <v>146</v>
      </c>
    </row>
    <row r="606" s="2" customFormat="1" ht="24.15" customHeight="1">
      <c r="A606" s="38"/>
      <c r="B606" s="39"/>
      <c r="C606" s="217" t="s">
        <v>761</v>
      </c>
      <c r="D606" s="217" t="s">
        <v>148</v>
      </c>
      <c r="E606" s="218" t="s">
        <v>762</v>
      </c>
      <c r="F606" s="219" t="s">
        <v>763</v>
      </c>
      <c r="G606" s="220" t="s">
        <v>228</v>
      </c>
      <c r="H606" s="221">
        <v>281.98099999999999</v>
      </c>
      <c r="I606" s="222"/>
      <c r="J606" s="223">
        <f>ROUND(I606*H606,2)</f>
        <v>0</v>
      </c>
      <c r="K606" s="219" t="s">
        <v>152</v>
      </c>
      <c r="L606" s="44"/>
      <c r="M606" s="224" t="s">
        <v>1</v>
      </c>
      <c r="N606" s="225" t="s">
        <v>39</v>
      </c>
      <c r="O606" s="91"/>
      <c r="P606" s="226">
        <f>O606*H606</f>
        <v>0</v>
      </c>
      <c r="Q606" s="226">
        <v>0.037199999999999997</v>
      </c>
      <c r="R606" s="226">
        <f>Q606*H606</f>
        <v>10.4896932</v>
      </c>
      <c r="S606" s="226">
        <v>0</v>
      </c>
      <c r="T606" s="226">
        <f>S606*H606</f>
        <v>0</v>
      </c>
      <c r="U606" s="227" t="s">
        <v>1</v>
      </c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R606" s="228" t="s">
        <v>153</v>
      </c>
      <c r="AT606" s="228" t="s">
        <v>148</v>
      </c>
      <c r="AU606" s="228" t="s">
        <v>154</v>
      </c>
      <c r="AY606" s="17" t="s">
        <v>146</v>
      </c>
      <c r="BE606" s="229">
        <f>IF(N606="základní",J606,0)</f>
        <v>0</v>
      </c>
      <c r="BF606" s="229">
        <f>IF(N606="snížená",J606,0)</f>
        <v>0</v>
      </c>
      <c r="BG606" s="229">
        <f>IF(N606="zákl. přenesená",J606,0)</f>
        <v>0</v>
      </c>
      <c r="BH606" s="229">
        <f>IF(N606="sníž. přenesená",J606,0)</f>
        <v>0</v>
      </c>
      <c r="BI606" s="229">
        <f>IF(N606="nulová",J606,0)</f>
        <v>0</v>
      </c>
      <c r="BJ606" s="17" t="s">
        <v>154</v>
      </c>
      <c r="BK606" s="229">
        <f>ROUND(I606*H606,2)</f>
        <v>0</v>
      </c>
      <c r="BL606" s="17" t="s">
        <v>153</v>
      </c>
      <c r="BM606" s="228" t="s">
        <v>764</v>
      </c>
    </row>
    <row r="607" s="2" customFormat="1">
      <c r="A607" s="38"/>
      <c r="B607" s="39"/>
      <c r="C607" s="40"/>
      <c r="D607" s="230" t="s">
        <v>156</v>
      </c>
      <c r="E607" s="40"/>
      <c r="F607" s="231" t="s">
        <v>765</v>
      </c>
      <c r="G607" s="40"/>
      <c r="H607" s="40"/>
      <c r="I607" s="232"/>
      <c r="J607" s="40"/>
      <c r="K607" s="40"/>
      <c r="L607" s="44"/>
      <c r="M607" s="233"/>
      <c r="N607" s="234"/>
      <c r="O607" s="91"/>
      <c r="P607" s="91"/>
      <c r="Q607" s="91"/>
      <c r="R607" s="91"/>
      <c r="S607" s="91"/>
      <c r="T607" s="91"/>
      <c r="U607" s="92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T607" s="17" t="s">
        <v>156</v>
      </c>
      <c r="AU607" s="17" t="s">
        <v>154</v>
      </c>
    </row>
    <row r="608" s="2" customFormat="1">
      <c r="A608" s="38"/>
      <c r="B608" s="39"/>
      <c r="C608" s="40"/>
      <c r="D608" s="235" t="s">
        <v>158</v>
      </c>
      <c r="E608" s="40"/>
      <c r="F608" s="236" t="s">
        <v>766</v>
      </c>
      <c r="G608" s="40"/>
      <c r="H608" s="40"/>
      <c r="I608" s="232"/>
      <c r="J608" s="40"/>
      <c r="K608" s="40"/>
      <c r="L608" s="44"/>
      <c r="M608" s="233"/>
      <c r="N608" s="234"/>
      <c r="O608" s="91"/>
      <c r="P608" s="91"/>
      <c r="Q608" s="91"/>
      <c r="R608" s="91"/>
      <c r="S608" s="91"/>
      <c r="T608" s="91"/>
      <c r="U608" s="92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T608" s="17" t="s">
        <v>158</v>
      </c>
      <c r="AU608" s="17" t="s">
        <v>154</v>
      </c>
    </row>
    <row r="609" s="2" customFormat="1" ht="24.15" customHeight="1">
      <c r="A609" s="38"/>
      <c r="B609" s="39"/>
      <c r="C609" s="217" t="s">
        <v>767</v>
      </c>
      <c r="D609" s="217" t="s">
        <v>148</v>
      </c>
      <c r="E609" s="218" t="s">
        <v>768</v>
      </c>
      <c r="F609" s="219" t="s">
        <v>769</v>
      </c>
      <c r="G609" s="220" t="s">
        <v>228</v>
      </c>
      <c r="H609" s="221">
        <v>281.98099999999999</v>
      </c>
      <c r="I609" s="222"/>
      <c r="J609" s="223">
        <f>ROUND(I609*H609,2)</f>
        <v>0</v>
      </c>
      <c r="K609" s="219" t="s">
        <v>152</v>
      </c>
      <c r="L609" s="44"/>
      <c r="M609" s="224" t="s">
        <v>1</v>
      </c>
      <c r="N609" s="225" t="s">
        <v>39</v>
      </c>
      <c r="O609" s="91"/>
      <c r="P609" s="226">
        <f>O609*H609</f>
        <v>0</v>
      </c>
      <c r="Q609" s="226">
        <v>0</v>
      </c>
      <c r="R609" s="226">
        <f>Q609*H609</f>
        <v>0</v>
      </c>
      <c r="S609" s="226">
        <v>0</v>
      </c>
      <c r="T609" s="226">
        <f>S609*H609</f>
        <v>0</v>
      </c>
      <c r="U609" s="227" t="s">
        <v>1</v>
      </c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R609" s="228" t="s">
        <v>153</v>
      </c>
      <c r="AT609" s="228" t="s">
        <v>148</v>
      </c>
      <c r="AU609" s="228" t="s">
        <v>154</v>
      </c>
      <c r="AY609" s="17" t="s">
        <v>146</v>
      </c>
      <c r="BE609" s="229">
        <f>IF(N609="základní",J609,0)</f>
        <v>0</v>
      </c>
      <c r="BF609" s="229">
        <f>IF(N609="snížená",J609,0)</f>
        <v>0</v>
      </c>
      <c r="BG609" s="229">
        <f>IF(N609="zákl. přenesená",J609,0)</f>
        <v>0</v>
      </c>
      <c r="BH609" s="229">
        <f>IF(N609="sníž. přenesená",J609,0)</f>
        <v>0</v>
      </c>
      <c r="BI609" s="229">
        <f>IF(N609="nulová",J609,0)</f>
        <v>0</v>
      </c>
      <c r="BJ609" s="17" t="s">
        <v>154</v>
      </c>
      <c r="BK609" s="229">
        <f>ROUND(I609*H609,2)</f>
        <v>0</v>
      </c>
      <c r="BL609" s="17" t="s">
        <v>153</v>
      </c>
      <c r="BM609" s="228" t="s">
        <v>770</v>
      </c>
    </row>
    <row r="610" s="2" customFormat="1">
      <c r="A610" s="38"/>
      <c r="B610" s="39"/>
      <c r="C610" s="40"/>
      <c r="D610" s="230" t="s">
        <v>156</v>
      </c>
      <c r="E610" s="40"/>
      <c r="F610" s="231" t="s">
        <v>771</v>
      </c>
      <c r="G610" s="40"/>
      <c r="H610" s="40"/>
      <c r="I610" s="232"/>
      <c r="J610" s="40"/>
      <c r="K610" s="40"/>
      <c r="L610" s="44"/>
      <c r="M610" s="233"/>
      <c r="N610" s="234"/>
      <c r="O610" s="91"/>
      <c r="P610" s="91"/>
      <c r="Q610" s="91"/>
      <c r="R610" s="91"/>
      <c r="S610" s="91"/>
      <c r="T610" s="91"/>
      <c r="U610" s="92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T610" s="17" t="s">
        <v>156</v>
      </c>
      <c r="AU610" s="17" t="s">
        <v>154</v>
      </c>
    </row>
    <row r="611" s="2" customFormat="1">
      <c r="A611" s="38"/>
      <c r="B611" s="39"/>
      <c r="C611" s="40"/>
      <c r="D611" s="235" t="s">
        <v>158</v>
      </c>
      <c r="E611" s="40"/>
      <c r="F611" s="236" t="s">
        <v>772</v>
      </c>
      <c r="G611" s="40"/>
      <c r="H611" s="40"/>
      <c r="I611" s="232"/>
      <c r="J611" s="40"/>
      <c r="K611" s="40"/>
      <c r="L611" s="44"/>
      <c r="M611" s="233"/>
      <c r="N611" s="234"/>
      <c r="O611" s="91"/>
      <c r="P611" s="91"/>
      <c r="Q611" s="91"/>
      <c r="R611" s="91"/>
      <c r="S611" s="91"/>
      <c r="T611" s="91"/>
      <c r="U611" s="92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T611" s="17" t="s">
        <v>158</v>
      </c>
      <c r="AU611" s="17" t="s">
        <v>154</v>
      </c>
    </row>
    <row r="612" s="2" customFormat="1" ht="24.15" customHeight="1">
      <c r="A612" s="38"/>
      <c r="B612" s="39"/>
      <c r="C612" s="217" t="s">
        <v>773</v>
      </c>
      <c r="D612" s="217" t="s">
        <v>148</v>
      </c>
      <c r="E612" s="218" t="s">
        <v>774</v>
      </c>
      <c r="F612" s="219" t="s">
        <v>775</v>
      </c>
      <c r="G612" s="220" t="s">
        <v>151</v>
      </c>
      <c r="H612" s="221">
        <v>558.45799999999997</v>
      </c>
      <c r="I612" s="222"/>
      <c r="J612" s="223">
        <f>ROUND(I612*H612,2)</f>
        <v>0</v>
      </c>
      <c r="K612" s="219" t="s">
        <v>152</v>
      </c>
      <c r="L612" s="44"/>
      <c r="M612" s="224" t="s">
        <v>1</v>
      </c>
      <c r="N612" s="225" t="s">
        <v>39</v>
      </c>
      <c r="O612" s="91"/>
      <c r="P612" s="226">
        <f>O612*H612</f>
        <v>0</v>
      </c>
      <c r="Q612" s="226">
        <v>0</v>
      </c>
      <c r="R612" s="226">
        <f>Q612*H612</f>
        <v>0</v>
      </c>
      <c r="S612" s="226">
        <v>0</v>
      </c>
      <c r="T612" s="226">
        <f>S612*H612</f>
        <v>0</v>
      </c>
      <c r="U612" s="227" t="s">
        <v>1</v>
      </c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R612" s="228" t="s">
        <v>153</v>
      </c>
      <c r="AT612" s="228" t="s">
        <v>148</v>
      </c>
      <c r="AU612" s="228" t="s">
        <v>154</v>
      </c>
      <c r="AY612" s="17" t="s">
        <v>146</v>
      </c>
      <c r="BE612" s="229">
        <f>IF(N612="základní",J612,0)</f>
        <v>0</v>
      </c>
      <c r="BF612" s="229">
        <f>IF(N612="snížená",J612,0)</f>
        <v>0</v>
      </c>
      <c r="BG612" s="229">
        <f>IF(N612="zákl. přenesená",J612,0)</f>
        <v>0</v>
      </c>
      <c r="BH612" s="229">
        <f>IF(N612="sníž. přenesená",J612,0)</f>
        <v>0</v>
      </c>
      <c r="BI612" s="229">
        <f>IF(N612="nulová",J612,0)</f>
        <v>0</v>
      </c>
      <c r="BJ612" s="17" t="s">
        <v>154</v>
      </c>
      <c r="BK612" s="229">
        <f>ROUND(I612*H612,2)</f>
        <v>0</v>
      </c>
      <c r="BL612" s="17" t="s">
        <v>153</v>
      </c>
      <c r="BM612" s="228" t="s">
        <v>776</v>
      </c>
    </row>
    <row r="613" s="2" customFormat="1">
      <c r="A613" s="38"/>
      <c r="B613" s="39"/>
      <c r="C613" s="40"/>
      <c r="D613" s="230" t="s">
        <v>156</v>
      </c>
      <c r="E613" s="40"/>
      <c r="F613" s="231" t="s">
        <v>777</v>
      </c>
      <c r="G613" s="40"/>
      <c r="H613" s="40"/>
      <c r="I613" s="232"/>
      <c r="J613" s="40"/>
      <c r="K613" s="40"/>
      <c r="L613" s="44"/>
      <c r="M613" s="233"/>
      <c r="N613" s="234"/>
      <c r="O613" s="91"/>
      <c r="P613" s="91"/>
      <c r="Q613" s="91"/>
      <c r="R613" s="91"/>
      <c r="S613" s="91"/>
      <c r="T613" s="91"/>
      <c r="U613" s="92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T613" s="17" t="s">
        <v>156</v>
      </c>
      <c r="AU613" s="17" t="s">
        <v>154</v>
      </c>
    </row>
    <row r="614" s="2" customFormat="1">
      <c r="A614" s="38"/>
      <c r="B614" s="39"/>
      <c r="C614" s="40"/>
      <c r="D614" s="235" t="s">
        <v>158</v>
      </c>
      <c r="E614" s="40"/>
      <c r="F614" s="236" t="s">
        <v>778</v>
      </c>
      <c r="G614" s="40"/>
      <c r="H614" s="40"/>
      <c r="I614" s="232"/>
      <c r="J614" s="40"/>
      <c r="K614" s="40"/>
      <c r="L614" s="44"/>
      <c r="M614" s="233"/>
      <c r="N614" s="234"/>
      <c r="O614" s="91"/>
      <c r="P614" s="91"/>
      <c r="Q614" s="91"/>
      <c r="R614" s="91"/>
      <c r="S614" s="91"/>
      <c r="T614" s="91"/>
      <c r="U614" s="92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T614" s="17" t="s">
        <v>158</v>
      </c>
      <c r="AU614" s="17" t="s">
        <v>154</v>
      </c>
    </row>
    <row r="615" s="14" customFormat="1">
      <c r="A615" s="14"/>
      <c r="B615" s="247"/>
      <c r="C615" s="248"/>
      <c r="D615" s="230" t="s">
        <v>160</v>
      </c>
      <c r="E615" s="248"/>
      <c r="F615" s="250" t="s">
        <v>779</v>
      </c>
      <c r="G615" s="248"/>
      <c r="H615" s="251">
        <v>558.45799999999997</v>
      </c>
      <c r="I615" s="252"/>
      <c r="J615" s="248"/>
      <c r="K615" s="248"/>
      <c r="L615" s="253"/>
      <c r="M615" s="254"/>
      <c r="N615" s="255"/>
      <c r="O615" s="255"/>
      <c r="P615" s="255"/>
      <c r="Q615" s="255"/>
      <c r="R615" s="255"/>
      <c r="S615" s="255"/>
      <c r="T615" s="255"/>
      <c r="U615" s="256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7" t="s">
        <v>160</v>
      </c>
      <c r="AU615" s="257" t="s">
        <v>154</v>
      </c>
      <c r="AV615" s="14" t="s">
        <v>154</v>
      </c>
      <c r="AW615" s="14" t="s">
        <v>4</v>
      </c>
      <c r="AX615" s="14" t="s">
        <v>81</v>
      </c>
      <c r="AY615" s="257" t="s">
        <v>146</v>
      </c>
    </row>
    <row r="616" s="2" customFormat="1" ht="24.15" customHeight="1">
      <c r="A616" s="38"/>
      <c r="B616" s="39"/>
      <c r="C616" s="217" t="s">
        <v>780</v>
      </c>
      <c r="D616" s="217" t="s">
        <v>148</v>
      </c>
      <c r="E616" s="218" t="s">
        <v>781</v>
      </c>
      <c r="F616" s="219" t="s">
        <v>782</v>
      </c>
      <c r="G616" s="220" t="s">
        <v>151</v>
      </c>
      <c r="H616" s="221">
        <v>558.45799999999997</v>
      </c>
      <c r="I616" s="222"/>
      <c r="J616" s="223">
        <f>ROUND(I616*H616,2)</f>
        <v>0</v>
      </c>
      <c r="K616" s="219" t="s">
        <v>152</v>
      </c>
      <c r="L616" s="44"/>
      <c r="M616" s="224" t="s">
        <v>1</v>
      </c>
      <c r="N616" s="225" t="s">
        <v>39</v>
      </c>
      <c r="O616" s="91"/>
      <c r="P616" s="226">
        <f>O616*H616</f>
        <v>0</v>
      </c>
      <c r="Q616" s="226">
        <v>0</v>
      </c>
      <c r="R616" s="226">
        <f>Q616*H616</f>
        <v>0</v>
      </c>
      <c r="S616" s="226">
        <v>0</v>
      </c>
      <c r="T616" s="226">
        <f>S616*H616</f>
        <v>0</v>
      </c>
      <c r="U616" s="227" t="s">
        <v>1</v>
      </c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R616" s="228" t="s">
        <v>153</v>
      </c>
      <c r="AT616" s="228" t="s">
        <v>148</v>
      </c>
      <c r="AU616" s="228" t="s">
        <v>154</v>
      </c>
      <c r="AY616" s="17" t="s">
        <v>146</v>
      </c>
      <c r="BE616" s="229">
        <f>IF(N616="základní",J616,0)</f>
        <v>0</v>
      </c>
      <c r="BF616" s="229">
        <f>IF(N616="snížená",J616,0)</f>
        <v>0</v>
      </c>
      <c r="BG616" s="229">
        <f>IF(N616="zákl. přenesená",J616,0)</f>
        <v>0</v>
      </c>
      <c r="BH616" s="229">
        <f>IF(N616="sníž. přenesená",J616,0)</f>
        <v>0</v>
      </c>
      <c r="BI616" s="229">
        <f>IF(N616="nulová",J616,0)</f>
        <v>0</v>
      </c>
      <c r="BJ616" s="17" t="s">
        <v>154</v>
      </c>
      <c r="BK616" s="229">
        <f>ROUND(I616*H616,2)</f>
        <v>0</v>
      </c>
      <c r="BL616" s="17" t="s">
        <v>153</v>
      </c>
      <c r="BM616" s="228" t="s">
        <v>783</v>
      </c>
    </row>
    <row r="617" s="2" customFormat="1">
      <c r="A617" s="38"/>
      <c r="B617" s="39"/>
      <c r="C617" s="40"/>
      <c r="D617" s="230" t="s">
        <v>156</v>
      </c>
      <c r="E617" s="40"/>
      <c r="F617" s="231" t="s">
        <v>784</v>
      </c>
      <c r="G617" s="40"/>
      <c r="H617" s="40"/>
      <c r="I617" s="232"/>
      <c r="J617" s="40"/>
      <c r="K617" s="40"/>
      <c r="L617" s="44"/>
      <c r="M617" s="233"/>
      <c r="N617" s="234"/>
      <c r="O617" s="91"/>
      <c r="P617" s="91"/>
      <c r="Q617" s="91"/>
      <c r="R617" s="91"/>
      <c r="S617" s="91"/>
      <c r="T617" s="91"/>
      <c r="U617" s="92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T617" s="17" t="s">
        <v>156</v>
      </c>
      <c r="AU617" s="17" t="s">
        <v>154</v>
      </c>
    </row>
    <row r="618" s="2" customFormat="1">
      <c r="A618" s="38"/>
      <c r="B618" s="39"/>
      <c r="C618" s="40"/>
      <c r="D618" s="235" t="s">
        <v>158</v>
      </c>
      <c r="E618" s="40"/>
      <c r="F618" s="236" t="s">
        <v>785</v>
      </c>
      <c r="G618" s="40"/>
      <c r="H618" s="40"/>
      <c r="I618" s="232"/>
      <c r="J618" s="40"/>
      <c r="K618" s="40"/>
      <c r="L618" s="44"/>
      <c r="M618" s="233"/>
      <c r="N618" s="234"/>
      <c r="O618" s="91"/>
      <c r="P618" s="91"/>
      <c r="Q618" s="91"/>
      <c r="R618" s="91"/>
      <c r="S618" s="91"/>
      <c r="T618" s="91"/>
      <c r="U618" s="92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T618" s="17" t="s">
        <v>158</v>
      </c>
      <c r="AU618" s="17" t="s">
        <v>154</v>
      </c>
    </row>
    <row r="619" s="14" customFormat="1">
      <c r="A619" s="14"/>
      <c r="B619" s="247"/>
      <c r="C619" s="248"/>
      <c r="D619" s="230" t="s">
        <v>160</v>
      </c>
      <c r="E619" s="248"/>
      <c r="F619" s="250" t="s">
        <v>779</v>
      </c>
      <c r="G619" s="248"/>
      <c r="H619" s="251">
        <v>558.45799999999997</v>
      </c>
      <c r="I619" s="252"/>
      <c r="J619" s="248"/>
      <c r="K619" s="248"/>
      <c r="L619" s="253"/>
      <c r="M619" s="254"/>
      <c r="N619" s="255"/>
      <c r="O619" s="255"/>
      <c r="P619" s="255"/>
      <c r="Q619" s="255"/>
      <c r="R619" s="255"/>
      <c r="S619" s="255"/>
      <c r="T619" s="255"/>
      <c r="U619" s="256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57" t="s">
        <v>160</v>
      </c>
      <c r="AU619" s="257" t="s">
        <v>154</v>
      </c>
      <c r="AV619" s="14" t="s">
        <v>154</v>
      </c>
      <c r="AW619" s="14" t="s">
        <v>4</v>
      </c>
      <c r="AX619" s="14" t="s">
        <v>81</v>
      </c>
      <c r="AY619" s="257" t="s">
        <v>146</v>
      </c>
    </row>
    <row r="620" s="12" customFormat="1" ht="22.8" customHeight="1">
      <c r="A620" s="12"/>
      <c r="B620" s="201"/>
      <c r="C620" s="202"/>
      <c r="D620" s="203" t="s">
        <v>72</v>
      </c>
      <c r="E620" s="215" t="s">
        <v>786</v>
      </c>
      <c r="F620" s="215" t="s">
        <v>787</v>
      </c>
      <c r="G620" s="202"/>
      <c r="H620" s="202"/>
      <c r="I620" s="205"/>
      <c r="J620" s="216">
        <f>BK620</f>
        <v>0</v>
      </c>
      <c r="K620" s="202"/>
      <c r="L620" s="207"/>
      <c r="M620" s="208"/>
      <c r="N620" s="209"/>
      <c r="O620" s="209"/>
      <c r="P620" s="210">
        <f>SUM(P621:P656)</f>
        <v>0</v>
      </c>
      <c r="Q620" s="209"/>
      <c r="R620" s="210">
        <f>SUM(R621:R656)</f>
        <v>0</v>
      </c>
      <c r="S620" s="209"/>
      <c r="T620" s="210">
        <f>SUM(T621:T656)</f>
        <v>27</v>
      </c>
      <c r="U620" s="211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R620" s="212" t="s">
        <v>81</v>
      </c>
      <c r="AT620" s="213" t="s">
        <v>72</v>
      </c>
      <c r="AU620" s="213" t="s">
        <v>81</v>
      </c>
      <c r="AY620" s="212" t="s">
        <v>146</v>
      </c>
      <c r="BK620" s="214">
        <f>SUM(BK621:BK656)</f>
        <v>0</v>
      </c>
    </row>
    <row r="621" s="2" customFormat="1" ht="24.15" customHeight="1">
      <c r="A621" s="38"/>
      <c r="B621" s="39"/>
      <c r="C621" s="217" t="s">
        <v>788</v>
      </c>
      <c r="D621" s="217" t="s">
        <v>148</v>
      </c>
      <c r="E621" s="218" t="s">
        <v>789</v>
      </c>
      <c r="F621" s="219" t="s">
        <v>790</v>
      </c>
      <c r="G621" s="220" t="s">
        <v>151</v>
      </c>
      <c r="H621" s="221">
        <v>18</v>
      </c>
      <c r="I621" s="222"/>
      <c r="J621" s="223">
        <f>ROUND(I621*H621,2)</f>
        <v>0</v>
      </c>
      <c r="K621" s="219" t="s">
        <v>152</v>
      </c>
      <c r="L621" s="44"/>
      <c r="M621" s="224" t="s">
        <v>1</v>
      </c>
      <c r="N621" s="225" t="s">
        <v>39</v>
      </c>
      <c r="O621" s="91"/>
      <c r="P621" s="226">
        <f>O621*H621</f>
        <v>0</v>
      </c>
      <c r="Q621" s="226">
        <v>0</v>
      </c>
      <c r="R621" s="226">
        <f>Q621*H621</f>
        <v>0</v>
      </c>
      <c r="S621" s="226">
        <v>1.5</v>
      </c>
      <c r="T621" s="226">
        <f>S621*H621</f>
        <v>27</v>
      </c>
      <c r="U621" s="227" t="s">
        <v>1</v>
      </c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R621" s="228" t="s">
        <v>153</v>
      </c>
      <c r="AT621" s="228" t="s">
        <v>148</v>
      </c>
      <c r="AU621" s="228" t="s">
        <v>154</v>
      </c>
      <c r="AY621" s="17" t="s">
        <v>146</v>
      </c>
      <c r="BE621" s="229">
        <f>IF(N621="základní",J621,0)</f>
        <v>0</v>
      </c>
      <c r="BF621" s="229">
        <f>IF(N621="snížená",J621,0)</f>
        <v>0</v>
      </c>
      <c r="BG621" s="229">
        <f>IF(N621="zákl. přenesená",J621,0)</f>
        <v>0</v>
      </c>
      <c r="BH621" s="229">
        <f>IF(N621="sníž. přenesená",J621,0)</f>
        <v>0</v>
      </c>
      <c r="BI621" s="229">
        <f>IF(N621="nulová",J621,0)</f>
        <v>0</v>
      </c>
      <c r="BJ621" s="17" t="s">
        <v>154</v>
      </c>
      <c r="BK621" s="229">
        <f>ROUND(I621*H621,2)</f>
        <v>0</v>
      </c>
      <c r="BL621" s="17" t="s">
        <v>153</v>
      </c>
      <c r="BM621" s="228" t="s">
        <v>791</v>
      </c>
    </row>
    <row r="622" s="2" customFormat="1">
      <c r="A622" s="38"/>
      <c r="B622" s="39"/>
      <c r="C622" s="40"/>
      <c r="D622" s="230" t="s">
        <v>156</v>
      </c>
      <c r="E622" s="40"/>
      <c r="F622" s="231" t="s">
        <v>792</v>
      </c>
      <c r="G622" s="40"/>
      <c r="H622" s="40"/>
      <c r="I622" s="232"/>
      <c r="J622" s="40"/>
      <c r="K622" s="40"/>
      <c r="L622" s="44"/>
      <c r="M622" s="233"/>
      <c r="N622" s="234"/>
      <c r="O622" s="91"/>
      <c r="P622" s="91"/>
      <c r="Q622" s="91"/>
      <c r="R622" s="91"/>
      <c r="S622" s="91"/>
      <c r="T622" s="91"/>
      <c r="U622" s="92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T622" s="17" t="s">
        <v>156</v>
      </c>
      <c r="AU622" s="17" t="s">
        <v>154</v>
      </c>
    </row>
    <row r="623" s="2" customFormat="1">
      <c r="A623" s="38"/>
      <c r="B623" s="39"/>
      <c r="C623" s="40"/>
      <c r="D623" s="235" t="s">
        <v>158</v>
      </c>
      <c r="E623" s="40"/>
      <c r="F623" s="236" t="s">
        <v>793</v>
      </c>
      <c r="G623" s="40"/>
      <c r="H623" s="40"/>
      <c r="I623" s="232"/>
      <c r="J623" s="40"/>
      <c r="K623" s="40"/>
      <c r="L623" s="44"/>
      <c r="M623" s="233"/>
      <c r="N623" s="234"/>
      <c r="O623" s="91"/>
      <c r="P623" s="91"/>
      <c r="Q623" s="91"/>
      <c r="R623" s="91"/>
      <c r="S623" s="91"/>
      <c r="T623" s="91"/>
      <c r="U623" s="92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T623" s="17" t="s">
        <v>158</v>
      </c>
      <c r="AU623" s="17" t="s">
        <v>154</v>
      </c>
    </row>
    <row r="624" s="13" customFormat="1">
      <c r="A624" s="13"/>
      <c r="B624" s="237"/>
      <c r="C624" s="238"/>
      <c r="D624" s="230" t="s">
        <v>160</v>
      </c>
      <c r="E624" s="239" t="s">
        <v>1</v>
      </c>
      <c r="F624" s="240" t="s">
        <v>794</v>
      </c>
      <c r="G624" s="238"/>
      <c r="H624" s="239" t="s">
        <v>1</v>
      </c>
      <c r="I624" s="241"/>
      <c r="J624" s="238"/>
      <c r="K624" s="238"/>
      <c r="L624" s="242"/>
      <c r="M624" s="243"/>
      <c r="N624" s="244"/>
      <c r="O624" s="244"/>
      <c r="P624" s="244"/>
      <c r="Q624" s="244"/>
      <c r="R624" s="244"/>
      <c r="S624" s="244"/>
      <c r="T624" s="244"/>
      <c r="U624" s="245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6" t="s">
        <v>160</v>
      </c>
      <c r="AU624" s="246" t="s">
        <v>154</v>
      </c>
      <c r="AV624" s="13" t="s">
        <v>81</v>
      </c>
      <c r="AW624" s="13" t="s">
        <v>30</v>
      </c>
      <c r="AX624" s="13" t="s">
        <v>73</v>
      </c>
      <c r="AY624" s="246" t="s">
        <v>146</v>
      </c>
    </row>
    <row r="625" s="14" customFormat="1">
      <c r="A625" s="14"/>
      <c r="B625" s="247"/>
      <c r="C625" s="248"/>
      <c r="D625" s="230" t="s">
        <v>160</v>
      </c>
      <c r="E625" s="249" t="s">
        <v>1</v>
      </c>
      <c r="F625" s="250" t="s">
        <v>795</v>
      </c>
      <c r="G625" s="248"/>
      <c r="H625" s="251">
        <v>18</v>
      </c>
      <c r="I625" s="252"/>
      <c r="J625" s="248"/>
      <c r="K625" s="248"/>
      <c r="L625" s="253"/>
      <c r="M625" s="254"/>
      <c r="N625" s="255"/>
      <c r="O625" s="255"/>
      <c r="P625" s="255"/>
      <c r="Q625" s="255"/>
      <c r="R625" s="255"/>
      <c r="S625" s="255"/>
      <c r="T625" s="255"/>
      <c r="U625" s="256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57" t="s">
        <v>160</v>
      </c>
      <c r="AU625" s="257" t="s">
        <v>154</v>
      </c>
      <c r="AV625" s="14" t="s">
        <v>154</v>
      </c>
      <c r="AW625" s="14" t="s">
        <v>30</v>
      </c>
      <c r="AX625" s="14" t="s">
        <v>73</v>
      </c>
      <c r="AY625" s="257" t="s">
        <v>146</v>
      </c>
    </row>
    <row r="626" s="15" customFormat="1">
      <c r="A626" s="15"/>
      <c r="B626" s="258"/>
      <c r="C626" s="259"/>
      <c r="D626" s="230" t="s">
        <v>160</v>
      </c>
      <c r="E626" s="260" t="s">
        <v>1</v>
      </c>
      <c r="F626" s="261" t="s">
        <v>163</v>
      </c>
      <c r="G626" s="259"/>
      <c r="H626" s="262">
        <v>18</v>
      </c>
      <c r="I626" s="263"/>
      <c r="J626" s="259"/>
      <c r="K626" s="259"/>
      <c r="L626" s="264"/>
      <c r="M626" s="265"/>
      <c r="N626" s="266"/>
      <c r="O626" s="266"/>
      <c r="P626" s="266"/>
      <c r="Q626" s="266"/>
      <c r="R626" s="266"/>
      <c r="S626" s="266"/>
      <c r="T626" s="266"/>
      <c r="U626" s="267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T626" s="268" t="s">
        <v>160</v>
      </c>
      <c r="AU626" s="268" t="s">
        <v>154</v>
      </c>
      <c r="AV626" s="15" t="s">
        <v>153</v>
      </c>
      <c r="AW626" s="15" t="s">
        <v>30</v>
      </c>
      <c r="AX626" s="15" t="s">
        <v>81</v>
      </c>
      <c r="AY626" s="268" t="s">
        <v>146</v>
      </c>
    </row>
    <row r="627" s="2" customFormat="1" ht="24.15" customHeight="1">
      <c r="A627" s="38"/>
      <c r="B627" s="39"/>
      <c r="C627" s="217" t="s">
        <v>796</v>
      </c>
      <c r="D627" s="217" t="s">
        <v>148</v>
      </c>
      <c r="E627" s="218" t="s">
        <v>797</v>
      </c>
      <c r="F627" s="219" t="s">
        <v>798</v>
      </c>
      <c r="G627" s="220" t="s">
        <v>207</v>
      </c>
      <c r="H627" s="221">
        <v>62.838999999999999</v>
      </c>
      <c r="I627" s="222"/>
      <c r="J627" s="223">
        <f>ROUND(I627*H627,2)</f>
        <v>0</v>
      </c>
      <c r="K627" s="219" t="s">
        <v>152</v>
      </c>
      <c r="L627" s="44"/>
      <c r="M627" s="224" t="s">
        <v>1</v>
      </c>
      <c r="N627" s="225" t="s">
        <v>39</v>
      </c>
      <c r="O627" s="91"/>
      <c r="P627" s="226">
        <f>O627*H627</f>
        <v>0</v>
      </c>
      <c r="Q627" s="226">
        <v>0</v>
      </c>
      <c r="R627" s="226">
        <f>Q627*H627</f>
        <v>0</v>
      </c>
      <c r="S627" s="226">
        <v>0</v>
      </c>
      <c r="T627" s="226">
        <f>S627*H627</f>
        <v>0</v>
      </c>
      <c r="U627" s="227" t="s">
        <v>1</v>
      </c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R627" s="228" t="s">
        <v>153</v>
      </c>
      <c r="AT627" s="228" t="s">
        <v>148</v>
      </c>
      <c r="AU627" s="228" t="s">
        <v>154</v>
      </c>
      <c r="AY627" s="17" t="s">
        <v>146</v>
      </c>
      <c r="BE627" s="229">
        <f>IF(N627="základní",J627,0)</f>
        <v>0</v>
      </c>
      <c r="BF627" s="229">
        <f>IF(N627="snížená",J627,0)</f>
        <v>0</v>
      </c>
      <c r="BG627" s="229">
        <f>IF(N627="zákl. přenesená",J627,0)</f>
        <v>0</v>
      </c>
      <c r="BH627" s="229">
        <f>IF(N627="sníž. přenesená",J627,0)</f>
        <v>0</v>
      </c>
      <c r="BI627" s="229">
        <f>IF(N627="nulová",J627,0)</f>
        <v>0</v>
      </c>
      <c r="BJ627" s="17" t="s">
        <v>154</v>
      </c>
      <c r="BK627" s="229">
        <f>ROUND(I627*H627,2)</f>
        <v>0</v>
      </c>
      <c r="BL627" s="17" t="s">
        <v>153</v>
      </c>
      <c r="BM627" s="228" t="s">
        <v>799</v>
      </c>
    </row>
    <row r="628" s="2" customFormat="1">
      <c r="A628" s="38"/>
      <c r="B628" s="39"/>
      <c r="C628" s="40"/>
      <c r="D628" s="230" t="s">
        <v>156</v>
      </c>
      <c r="E628" s="40"/>
      <c r="F628" s="231" t="s">
        <v>800</v>
      </c>
      <c r="G628" s="40"/>
      <c r="H628" s="40"/>
      <c r="I628" s="232"/>
      <c r="J628" s="40"/>
      <c r="K628" s="40"/>
      <c r="L628" s="44"/>
      <c r="M628" s="233"/>
      <c r="N628" s="234"/>
      <c r="O628" s="91"/>
      <c r="P628" s="91"/>
      <c r="Q628" s="91"/>
      <c r="R628" s="91"/>
      <c r="S628" s="91"/>
      <c r="T628" s="91"/>
      <c r="U628" s="92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T628" s="17" t="s">
        <v>156</v>
      </c>
      <c r="AU628" s="17" t="s">
        <v>154</v>
      </c>
    </row>
    <row r="629" s="2" customFormat="1">
      <c r="A629" s="38"/>
      <c r="B629" s="39"/>
      <c r="C629" s="40"/>
      <c r="D629" s="235" t="s">
        <v>158</v>
      </c>
      <c r="E629" s="40"/>
      <c r="F629" s="236" t="s">
        <v>801</v>
      </c>
      <c r="G629" s="40"/>
      <c r="H629" s="40"/>
      <c r="I629" s="232"/>
      <c r="J629" s="40"/>
      <c r="K629" s="40"/>
      <c r="L629" s="44"/>
      <c r="M629" s="233"/>
      <c r="N629" s="234"/>
      <c r="O629" s="91"/>
      <c r="P629" s="91"/>
      <c r="Q629" s="91"/>
      <c r="R629" s="91"/>
      <c r="S629" s="91"/>
      <c r="T629" s="91"/>
      <c r="U629" s="92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T629" s="17" t="s">
        <v>158</v>
      </c>
      <c r="AU629" s="17" t="s">
        <v>154</v>
      </c>
    </row>
    <row r="630" s="2" customFormat="1" ht="33" customHeight="1">
      <c r="A630" s="38"/>
      <c r="B630" s="39"/>
      <c r="C630" s="217" t="s">
        <v>802</v>
      </c>
      <c r="D630" s="217" t="s">
        <v>148</v>
      </c>
      <c r="E630" s="218" t="s">
        <v>803</v>
      </c>
      <c r="F630" s="219" t="s">
        <v>804</v>
      </c>
      <c r="G630" s="220" t="s">
        <v>207</v>
      </c>
      <c r="H630" s="221">
        <v>251.356</v>
      </c>
      <c r="I630" s="222"/>
      <c r="J630" s="223">
        <f>ROUND(I630*H630,2)</f>
        <v>0</v>
      </c>
      <c r="K630" s="219" t="s">
        <v>152</v>
      </c>
      <c r="L630" s="44"/>
      <c r="M630" s="224" t="s">
        <v>1</v>
      </c>
      <c r="N630" s="225" t="s">
        <v>39</v>
      </c>
      <c r="O630" s="91"/>
      <c r="P630" s="226">
        <f>O630*H630</f>
        <v>0</v>
      </c>
      <c r="Q630" s="226">
        <v>0</v>
      </c>
      <c r="R630" s="226">
        <f>Q630*H630</f>
        <v>0</v>
      </c>
      <c r="S630" s="226">
        <v>0</v>
      </c>
      <c r="T630" s="226">
        <f>S630*H630</f>
        <v>0</v>
      </c>
      <c r="U630" s="227" t="s">
        <v>1</v>
      </c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R630" s="228" t="s">
        <v>153</v>
      </c>
      <c r="AT630" s="228" t="s">
        <v>148</v>
      </c>
      <c r="AU630" s="228" t="s">
        <v>154</v>
      </c>
      <c r="AY630" s="17" t="s">
        <v>146</v>
      </c>
      <c r="BE630" s="229">
        <f>IF(N630="základní",J630,0)</f>
        <v>0</v>
      </c>
      <c r="BF630" s="229">
        <f>IF(N630="snížená",J630,0)</f>
        <v>0</v>
      </c>
      <c r="BG630" s="229">
        <f>IF(N630="zákl. přenesená",J630,0)</f>
        <v>0</v>
      </c>
      <c r="BH630" s="229">
        <f>IF(N630="sníž. přenesená",J630,0)</f>
        <v>0</v>
      </c>
      <c r="BI630" s="229">
        <f>IF(N630="nulová",J630,0)</f>
        <v>0</v>
      </c>
      <c r="BJ630" s="17" t="s">
        <v>154</v>
      </c>
      <c r="BK630" s="229">
        <f>ROUND(I630*H630,2)</f>
        <v>0</v>
      </c>
      <c r="BL630" s="17" t="s">
        <v>153</v>
      </c>
      <c r="BM630" s="228" t="s">
        <v>805</v>
      </c>
    </row>
    <row r="631" s="2" customFormat="1">
      <c r="A631" s="38"/>
      <c r="B631" s="39"/>
      <c r="C631" s="40"/>
      <c r="D631" s="230" t="s">
        <v>156</v>
      </c>
      <c r="E631" s="40"/>
      <c r="F631" s="231" t="s">
        <v>806</v>
      </c>
      <c r="G631" s="40"/>
      <c r="H631" s="40"/>
      <c r="I631" s="232"/>
      <c r="J631" s="40"/>
      <c r="K631" s="40"/>
      <c r="L631" s="44"/>
      <c r="M631" s="233"/>
      <c r="N631" s="234"/>
      <c r="O631" s="91"/>
      <c r="P631" s="91"/>
      <c r="Q631" s="91"/>
      <c r="R631" s="91"/>
      <c r="S631" s="91"/>
      <c r="T631" s="91"/>
      <c r="U631" s="92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T631" s="17" t="s">
        <v>156</v>
      </c>
      <c r="AU631" s="17" t="s">
        <v>154</v>
      </c>
    </row>
    <row r="632" s="2" customFormat="1">
      <c r="A632" s="38"/>
      <c r="B632" s="39"/>
      <c r="C632" s="40"/>
      <c r="D632" s="235" t="s">
        <v>158</v>
      </c>
      <c r="E632" s="40"/>
      <c r="F632" s="236" t="s">
        <v>807</v>
      </c>
      <c r="G632" s="40"/>
      <c r="H632" s="40"/>
      <c r="I632" s="232"/>
      <c r="J632" s="40"/>
      <c r="K632" s="40"/>
      <c r="L632" s="44"/>
      <c r="M632" s="233"/>
      <c r="N632" s="234"/>
      <c r="O632" s="91"/>
      <c r="P632" s="91"/>
      <c r="Q632" s="91"/>
      <c r="R632" s="91"/>
      <c r="S632" s="91"/>
      <c r="T632" s="91"/>
      <c r="U632" s="92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T632" s="17" t="s">
        <v>158</v>
      </c>
      <c r="AU632" s="17" t="s">
        <v>154</v>
      </c>
    </row>
    <row r="633" s="14" customFormat="1">
      <c r="A633" s="14"/>
      <c r="B633" s="247"/>
      <c r="C633" s="248"/>
      <c r="D633" s="230" t="s">
        <v>160</v>
      </c>
      <c r="E633" s="248"/>
      <c r="F633" s="250" t="s">
        <v>808</v>
      </c>
      <c r="G633" s="248"/>
      <c r="H633" s="251">
        <v>251.356</v>
      </c>
      <c r="I633" s="252"/>
      <c r="J633" s="248"/>
      <c r="K633" s="248"/>
      <c r="L633" s="253"/>
      <c r="M633" s="254"/>
      <c r="N633" s="255"/>
      <c r="O633" s="255"/>
      <c r="P633" s="255"/>
      <c r="Q633" s="255"/>
      <c r="R633" s="255"/>
      <c r="S633" s="255"/>
      <c r="T633" s="255"/>
      <c r="U633" s="256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57" t="s">
        <v>160</v>
      </c>
      <c r="AU633" s="257" t="s">
        <v>154</v>
      </c>
      <c r="AV633" s="14" t="s">
        <v>154</v>
      </c>
      <c r="AW633" s="14" t="s">
        <v>4</v>
      </c>
      <c r="AX633" s="14" t="s">
        <v>81</v>
      </c>
      <c r="AY633" s="257" t="s">
        <v>146</v>
      </c>
    </row>
    <row r="634" s="2" customFormat="1" ht="24.15" customHeight="1">
      <c r="A634" s="38"/>
      <c r="B634" s="39"/>
      <c r="C634" s="217" t="s">
        <v>809</v>
      </c>
      <c r="D634" s="217" t="s">
        <v>148</v>
      </c>
      <c r="E634" s="218" t="s">
        <v>810</v>
      </c>
      <c r="F634" s="219" t="s">
        <v>811</v>
      </c>
      <c r="G634" s="220" t="s">
        <v>207</v>
      </c>
      <c r="H634" s="221">
        <v>62.838999999999999</v>
      </c>
      <c r="I634" s="222"/>
      <c r="J634" s="223">
        <f>ROUND(I634*H634,2)</f>
        <v>0</v>
      </c>
      <c r="K634" s="219" t="s">
        <v>152</v>
      </c>
      <c r="L634" s="44"/>
      <c r="M634" s="224" t="s">
        <v>1</v>
      </c>
      <c r="N634" s="225" t="s">
        <v>39</v>
      </c>
      <c r="O634" s="91"/>
      <c r="P634" s="226">
        <f>O634*H634</f>
        <v>0</v>
      </c>
      <c r="Q634" s="226">
        <v>0</v>
      </c>
      <c r="R634" s="226">
        <f>Q634*H634</f>
        <v>0</v>
      </c>
      <c r="S634" s="226">
        <v>0</v>
      </c>
      <c r="T634" s="226">
        <f>S634*H634</f>
        <v>0</v>
      </c>
      <c r="U634" s="227" t="s">
        <v>1</v>
      </c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R634" s="228" t="s">
        <v>153</v>
      </c>
      <c r="AT634" s="228" t="s">
        <v>148</v>
      </c>
      <c r="AU634" s="228" t="s">
        <v>154</v>
      </c>
      <c r="AY634" s="17" t="s">
        <v>146</v>
      </c>
      <c r="BE634" s="229">
        <f>IF(N634="základní",J634,0)</f>
        <v>0</v>
      </c>
      <c r="BF634" s="229">
        <f>IF(N634="snížená",J634,0)</f>
        <v>0</v>
      </c>
      <c r="BG634" s="229">
        <f>IF(N634="zákl. přenesená",J634,0)</f>
        <v>0</v>
      </c>
      <c r="BH634" s="229">
        <f>IF(N634="sníž. přenesená",J634,0)</f>
        <v>0</v>
      </c>
      <c r="BI634" s="229">
        <f>IF(N634="nulová",J634,0)</f>
        <v>0</v>
      </c>
      <c r="BJ634" s="17" t="s">
        <v>154</v>
      </c>
      <c r="BK634" s="229">
        <f>ROUND(I634*H634,2)</f>
        <v>0</v>
      </c>
      <c r="BL634" s="17" t="s">
        <v>153</v>
      </c>
      <c r="BM634" s="228" t="s">
        <v>812</v>
      </c>
    </row>
    <row r="635" s="2" customFormat="1">
      <c r="A635" s="38"/>
      <c r="B635" s="39"/>
      <c r="C635" s="40"/>
      <c r="D635" s="230" t="s">
        <v>156</v>
      </c>
      <c r="E635" s="40"/>
      <c r="F635" s="231" t="s">
        <v>813</v>
      </c>
      <c r="G635" s="40"/>
      <c r="H635" s="40"/>
      <c r="I635" s="232"/>
      <c r="J635" s="40"/>
      <c r="K635" s="40"/>
      <c r="L635" s="44"/>
      <c r="M635" s="233"/>
      <c r="N635" s="234"/>
      <c r="O635" s="91"/>
      <c r="P635" s="91"/>
      <c r="Q635" s="91"/>
      <c r="R635" s="91"/>
      <c r="S635" s="91"/>
      <c r="T635" s="91"/>
      <c r="U635" s="92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T635" s="17" t="s">
        <v>156</v>
      </c>
      <c r="AU635" s="17" t="s">
        <v>154</v>
      </c>
    </row>
    <row r="636" s="2" customFormat="1">
      <c r="A636" s="38"/>
      <c r="B636" s="39"/>
      <c r="C636" s="40"/>
      <c r="D636" s="235" t="s">
        <v>158</v>
      </c>
      <c r="E636" s="40"/>
      <c r="F636" s="236" t="s">
        <v>814</v>
      </c>
      <c r="G636" s="40"/>
      <c r="H636" s="40"/>
      <c r="I636" s="232"/>
      <c r="J636" s="40"/>
      <c r="K636" s="40"/>
      <c r="L636" s="44"/>
      <c r="M636" s="233"/>
      <c r="N636" s="234"/>
      <c r="O636" s="91"/>
      <c r="P636" s="91"/>
      <c r="Q636" s="91"/>
      <c r="R636" s="91"/>
      <c r="S636" s="91"/>
      <c r="T636" s="91"/>
      <c r="U636" s="92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T636" s="17" t="s">
        <v>158</v>
      </c>
      <c r="AU636" s="17" t="s">
        <v>154</v>
      </c>
    </row>
    <row r="637" s="2" customFormat="1" ht="24.15" customHeight="1">
      <c r="A637" s="38"/>
      <c r="B637" s="39"/>
      <c r="C637" s="217" t="s">
        <v>815</v>
      </c>
      <c r="D637" s="217" t="s">
        <v>148</v>
      </c>
      <c r="E637" s="218" t="s">
        <v>816</v>
      </c>
      <c r="F637" s="219" t="s">
        <v>817</v>
      </c>
      <c r="G637" s="220" t="s">
        <v>207</v>
      </c>
      <c r="H637" s="221">
        <v>942.58500000000004</v>
      </c>
      <c r="I637" s="222"/>
      <c r="J637" s="223">
        <f>ROUND(I637*H637,2)</f>
        <v>0</v>
      </c>
      <c r="K637" s="219" t="s">
        <v>152</v>
      </c>
      <c r="L637" s="44"/>
      <c r="M637" s="224" t="s">
        <v>1</v>
      </c>
      <c r="N637" s="225" t="s">
        <v>39</v>
      </c>
      <c r="O637" s="91"/>
      <c r="P637" s="226">
        <f>O637*H637</f>
        <v>0</v>
      </c>
      <c r="Q637" s="226">
        <v>0</v>
      </c>
      <c r="R637" s="226">
        <f>Q637*H637</f>
        <v>0</v>
      </c>
      <c r="S637" s="226">
        <v>0</v>
      </c>
      <c r="T637" s="226">
        <f>S637*H637</f>
        <v>0</v>
      </c>
      <c r="U637" s="227" t="s">
        <v>1</v>
      </c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R637" s="228" t="s">
        <v>153</v>
      </c>
      <c r="AT637" s="228" t="s">
        <v>148</v>
      </c>
      <c r="AU637" s="228" t="s">
        <v>154</v>
      </c>
      <c r="AY637" s="17" t="s">
        <v>146</v>
      </c>
      <c r="BE637" s="229">
        <f>IF(N637="základní",J637,0)</f>
        <v>0</v>
      </c>
      <c r="BF637" s="229">
        <f>IF(N637="snížená",J637,0)</f>
        <v>0</v>
      </c>
      <c r="BG637" s="229">
        <f>IF(N637="zákl. přenesená",J637,0)</f>
        <v>0</v>
      </c>
      <c r="BH637" s="229">
        <f>IF(N637="sníž. přenesená",J637,0)</f>
        <v>0</v>
      </c>
      <c r="BI637" s="229">
        <f>IF(N637="nulová",J637,0)</f>
        <v>0</v>
      </c>
      <c r="BJ637" s="17" t="s">
        <v>154</v>
      </c>
      <c r="BK637" s="229">
        <f>ROUND(I637*H637,2)</f>
        <v>0</v>
      </c>
      <c r="BL637" s="17" t="s">
        <v>153</v>
      </c>
      <c r="BM637" s="228" t="s">
        <v>818</v>
      </c>
    </row>
    <row r="638" s="2" customFormat="1">
      <c r="A638" s="38"/>
      <c r="B638" s="39"/>
      <c r="C638" s="40"/>
      <c r="D638" s="230" t="s">
        <v>156</v>
      </c>
      <c r="E638" s="40"/>
      <c r="F638" s="231" t="s">
        <v>819</v>
      </c>
      <c r="G638" s="40"/>
      <c r="H638" s="40"/>
      <c r="I638" s="232"/>
      <c r="J638" s="40"/>
      <c r="K638" s="40"/>
      <c r="L638" s="44"/>
      <c r="M638" s="233"/>
      <c r="N638" s="234"/>
      <c r="O638" s="91"/>
      <c r="P638" s="91"/>
      <c r="Q638" s="91"/>
      <c r="R638" s="91"/>
      <c r="S638" s="91"/>
      <c r="T638" s="91"/>
      <c r="U638" s="92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T638" s="17" t="s">
        <v>156</v>
      </c>
      <c r="AU638" s="17" t="s">
        <v>154</v>
      </c>
    </row>
    <row r="639" s="2" customFormat="1">
      <c r="A639" s="38"/>
      <c r="B639" s="39"/>
      <c r="C639" s="40"/>
      <c r="D639" s="235" t="s">
        <v>158</v>
      </c>
      <c r="E639" s="40"/>
      <c r="F639" s="236" t="s">
        <v>820</v>
      </c>
      <c r="G639" s="40"/>
      <c r="H639" s="40"/>
      <c r="I639" s="232"/>
      <c r="J639" s="40"/>
      <c r="K639" s="40"/>
      <c r="L639" s="44"/>
      <c r="M639" s="233"/>
      <c r="N639" s="234"/>
      <c r="O639" s="91"/>
      <c r="P639" s="91"/>
      <c r="Q639" s="91"/>
      <c r="R639" s="91"/>
      <c r="S639" s="91"/>
      <c r="T639" s="91"/>
      <c r="U639" s="92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T639" s="17" t="s">
        <v>158</v>
      </c>
      <c r="AU639" s="17" t="s">
        <v>154</v>
      </c>
    </row>
    <row r="640" s="14" customFormat="1">
      <c r="A640" s="14"/>
      <c r="B640" s="247"/>
      <c r="C640" s="248"/>
      <c r="D640" s="230" t="s">
        <v>160</v>
      </c>
      <c r="E640" s="248"/>
      <c r="F640" s="250" t="s">
        <v>821</v>
      </c>
      <c r="G640" s="248"/>
      <c r="H640" s="251">
        <v>942.58500000000004</v>
      </c>
      <c r="I640" s="252"/>
      <c r="J640" s="248"/>
      <c r="K640" s="248"/>
      <c r="L640" s="253"/>
      <c r="M640" s="254"/>
      <c r="N640" s="255"/>
      <c r="O640" s="255"/>
      <c r="P640" s="255"/>
      <c r="Q640" s="255"/>
      <c r="R640" s="255"/>
      <c r="S640" s="255"/>
      <c r="T640" s="255"/>
      <c r="U640" s="256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57" t="s">
        <v>160</v>
      </c>
      <c r="AU640" s="257" t="s">
        <v>154</v>
      </c>
      <c r="AV640" s="14" t="s">
        <v>154</v>
      </c>
      <c r="AW640" s="14" t="s">
        <v>4</v>
      </c>
      <c r="AX640" s="14" t="s">
        <v>81</v>
      </c>
      <c r="AY640" s="257" t="s">
        <v>146</v>
      </c>
    </row>
    <row r="641" s="2" customFormat="1" ht="24.15" customHeight="1">
      <c r="A641" s="38"/>
      <c r="B641" s="39"/>
      <c r="C641" s="269" t="s">
        <v>822</v>
      </c>
      <c r="D641" s="269" t="s">
        <v>289</v>
      </c>
      <c r="E641" s="270" t="s">
        <v>823</v>
      </c>
      <c r="F641" s="271" t="s">
        <v>824</v>
      </c>
      <c r="G641" s="272" t="s">
        <v>207</v>
      </c>
      <c r="H641" s="273">
        <v>6.3319999999999999</v>
      </c>
      <c r="I641" s="274"/>
      <c r="J641" s="275">
        <f>ROUND(I641*H641,2)</f>
        <v>0</v>
      </c>
      <c r="K641" s="271" t="s">
        <v>152</v>
      </c>
      <c r="L641" s="276"/>
      <c r="M641" s="277" t="s">
        <v>1</v>
      </c>
      <c r="N641" s="278" t="s">
        <v>39</v>
      </c>
      <c r="O641" s="91"/>
      <c r="P641" s="226">
        <f>O641*H641</f>
        <v>0</v>
      </c>
      <c r="Q641" s="226">
        <v>0</v>
      </c>
      <c r="R641" s="226">
        <f>Q641*H641</f>
        <v>0</v>
      </c>
      <c r="S641" s="226">
        <v>0</v>
      </c>
      <c r="T641" s="226">
        <f>S641*H641</f>
        <v>0</v>
      </c>
      <c r="U641" s="227" t="s">
        <v>1</v>
      </c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R641" s="228" t="s">
        <v>204</v>
      </c>
      <c r="AT641" s="228" t="s">
        <v>289</v>
      </c>
      <c r="AU641" s="228" t="s">
        <v>154</v>
      </c>
      <c r="AY641" s="17" t="s">
        <v>146</v>
      </c>
      <c r="BE641" s="229">
        <f>IF(N641="základní",J641,0)</f>
        <v>0</v>
      </c>
      <c r="BF641" s="229">
        <f>IF(N641="snížená",J641,0)</f>
        <v>0</v>
      </c>
      <c r="BG641" s="229">
        <f>IF(N641="zákl. přenesená",J641,0)</f>
        <v>0</v>
      </c>
      <c r="BH641" s="229">
        <f>IF(N641="sníž. přenesená",J641,0)</f>
        <v>0</v>
      </c>
      <c r="BI641" s="229">
        <f>IF(N641="nulová",J641,0)</f>
        <v>0</v>
      </c>
      <c r="BJ641" s="17" t="s">
        <v>154</v>
      </c>
      <c r="BK641" s="229">
        <f>ROUND(I641*H641,2)</f>
        <v>0</v>
      </c>
      <c r="BL641" s="17" t="s">
        <v>153</v>
      </c>
      <c r="BM641" s="228" t="s">
        <v>825</v>
      </c>
    </row>
    <row r="642" s="2" customFormat="1">
      <c r="A642" s="38"/>
      <c r="B642" s="39"/>
      <c r="C642" s="40"/>
      <c r="D642" s="230" t="s">
        <v>156</v>
      </c>
      <c r="E642" s="40"/>
      <c r="F642" s="231" t="s">
        <v>824</v>
      </c>
      <c r="G642" s="40"/>
      <c r="H642" s="40"/>
      <c r="I642" s="232"/>
      <c r="J642" s="40"/>
      <c r="K642" s="40"/>
      <c r="L642" s="44"/>
      <c r="M642" s="233"/>
      <c r="N642" s="234"/>
      <c r="O642" s="91"/>
      <c r="P642" s="91"/>
      <c r="Q642" s="91"/>
      <c r="R642" s="91"/>
      <c r="S642" s="91"/>
      <c r="T642" s="91"/>
      <c r="U642" s="92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T642" s="17" t="s">
        <v>156</v>
      </c>
      <c r="AU642" s="17" t="s">
        <v>154</v>
      </c>
    </row>
    <row r="643" s="14" customFormat="1">
      <c r="A643" s="14"/>
      <c r="B643" s="247"/>
      <c r="C643" s="248"/>
      <c r="D643" s="230" t="s">
        <v>160</v>
      </c>
      <c r="E643" s="248"/>
      <c r="F643" s="250" t="s">
        <v>826</v>
      </c>
      <c r="G643" s="248"/>
      <c r="H643" s="251">
        <v>6.3319999999999999</v>
      </c>
      <c r="I643" s="252"/>
      <c r="J643" s="248"/>
      <c r="K643" s="248"/>
      <c r="L643" s="253"/>
      <c r="M643" s="254"/>
      <c r="N643" s="255"/>
      <c r="O643" s="255"/>
      <c r="P643" s="255"/>
      <c r="Q643" s="255"/>
      <c r="R643" s="255"/>
      <c r="S643" s="255"/>
      <c r="T643" s="255"/>
      <c r="U643" s="256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57" t="s">
        <v>160</v>
      </c>
      <c r="AU643" s="257" t="s">
        <v>154</v>
      </c>
      <c r="AV643" s="14" t="s">
        <v>154</v>
      </c>
      <c r="AW643" s="14" t="s">
        <v>4</v>
      </c>
      <c r="AX643" s="14" t="s">
        <v>81</v>
      </c>
      <c r="AY643" s="257" t="s">
        <v>146</v>
      </c>
    </row>
    <row r="644" s="2" customFormat="1" ht="37.8" customHeight="1">
      <c r="A644" s="38"/>
      <c r="B644" s="39"/>
      <c r="C644" s="269" t="s">
        <v>827</v>
      </c>
      <c r="D644" s="269" t="s">
        <v>289</v>
      </c>
      <c r="E644" s="270" t="s">
        <v>828</v>
      </c>
      <c r="F644" s="271" t="s">
        <v>829</v>
      </c>
      <c r="G644" s="272" t="s">
        <v>207</v>
      </c>
      <c r="H644" s="273">
        <v>14.773999999999999</v>
      </c>
      <c r="I644" s="274"/>
      <c r="J644" s="275">
        <f>ROUND(I644*H644,2)</f>
        <v>0</v>
      </c>
      <c r="K644" s="271" t="s">
        <v>152</v>
      </c>
      <c r="L644" s="276"/>
      <c r="M644" s="277" t="s">
        <v>1</v>
      </c>
      <c r="N644" s="278" t="s">
        <v>39</v>
      </c>
      <c r="O644" s="91"/>
      <c r="P644" s="226">
        <f>O644*H644</f>
        <v>0</v>
      </c>
      <c r="Q644" s="226">
        <v>0</v>
      </c>
      <c r="R644" s="226">
        <f>Q644*H644</f>
        <v>0</v>
      </c>
      <c r="S644" s="226">
        <v>0</v>
      </c>
      <c r="T644" s="226">
        <f>S644*H644</f>
        <v>0</v>
      </c>
      <c r="U644" s="227" t="s">
        <v>1</v>
      </c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R644" s="228" t="s">
        <v>204</v>
      </c>
      <c r="AT644" s="228" t="s">
        <v>289</v>
      </c>
      <c r="AU644" s="228" t="s">
        <v>154</v>
      </c>
      <c r="AY644" s="17" t="s">
        <v>146</v>
      </c>
      <c r="BE644" s="229">
        <f>IF(N644="základní",J644,0)</f>
        <v>0</v>
      </c>
      <c r="BF644" s="229">
        <f>IF(N644="snížená",J644,0)</f>
        <v>0</v>
      </c>
      <c r="BG644" s="229">
        <f>IF(N644="zákl. přenesená",J644,0)</f>
        <v>0</v>
      </c>
      <c r="BH644" s="229">
        <f>IF(N644="sníž. přenesená",J644,0)</f>
        <v>0</v>
      </c>
      <c r="BI644" s="229">
        <f>IF(N644="nulová",J644,0)</f>
        <v>0</v>
      </c>
      <c r="BJ644" s="17" t="s">
        <v>154</v>
      </c>
      <c r="BK644" s="229">
        <f>ROUND(I644*H644,2)</f>
        <v>0</v>
      </c>
      <c r="BL644" s="17" t="s">
        <v>153</v>
      </c>
      <c r="BM644" s="228" t="s">
        <v>830</v>
      </c>
    </row>
    <row r="645" s="2" customFormat="1">
      <c r="A645" s="38"/>
      <c r="B645" s="39"/>
      <c r="C645" s="40"/>
      <c r="D645" s="230" t="s">
        <v>156</v>
      </c>
      <c r="E645" s="40"/>
      <c r="F645" s="231" t="s">
        <v>829</v>
      </c>
      <c r="G645" s="40"/>
      <c r="H645" s="40"/>
      <c r="I645" s="232"/>
      <c r="J645" s="40"/>
      <c r="K645" s="40"/>
      <c r="L645" s="44"/>
      <c r="M645" s="233"/>
      <c r="N645" s="234"/>
      <c r="O645" s="91"/>
      <c r="P645" s="91"/>
      <c r="Q645" s="91"/>
      <c r="R645" s="91"/>
      <c r="S645" s="91"/>
      <c r="T645" s="91"/>
      <c r="U645" s="92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T645" s="17" t="s">
        <v>156</v>
      </c>
      <c r="AU645" s="17" t="s">
        <v>154</v>
      </c>
    </row>
    <row r="646" s="14" customFormat="1">
      <c r="A646" s="14"/>
      <c r="B646" s="247"/>
      <c r="C646" s="248"/>
      <c r="D646" s="230" t="s">
        <v>160</v>
      </c>
      <c r="E646" s="248"/>
      <c r="F646" s="250" t="s">
        <v>831</v>
      </c>
      <c r="G646" s="248"/>
      <c r="H646" s="251">
        <v>14.773999999999999</v>
      </c>
      <c r="I646" s="252"/>
      <c r="J646" s="248"/>
      <c r="K646" s="248"/>
      <c r="L646" s="253"/>
      <c r="M646" s="254"/>
      <c r="N646" s="255"/>
      <c r="O646" s="255"/>
      <c r="P646" s="255"/>
      <c r="Q646" s="255"/>
      <c r="R646" s="255"/>
      <c r="S646" s="255"/>
      <c r="T646" s="255"/>
      <c r="U646" s="256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57" t="s">
        <v>160</v>
      </c>
      <c r="AU646" s="257" t="s">
        <v>154</v>
      </c>
      <c r="AV646" s="14" t="s">
        <v>154</v>
      </c>
      <c r="AW646" s="14" t="s">
        <v>4</v>
      </c>
      <c r="AX646" s="14" t="s">
        <v>81</v>
      </c>
      <c r="AY646" s="257" t="s">
        <v>146</v>
      </c>
    </row>
    <row r="647" s="2" customFormat="1" ht="24.15" customHeight="1">
      <c r="A647" s="38"/>
      <c r="B647" s="39"/>
      <c r="C647" s="269" t="s">
        <v>832</v>
      </c>
      <c r="D647" s="269" t="s">
        <v>289</v>
      </c>
      <c r="E647" s="270" t="s">
        <v>833</v>
      </c>
      <c r="F647" s="271" t="s">
        <v>834</v>
      </c>
      <c r="G647" s="272" t="s">
        <v>207</v>
      </c>
      <c r="H647" s="273">
        <v>1.3999999999999999</v>
      </c>
      <c r="I647" s="274"/>
      <c r="J647" s="275">
        <f>ROUND(I647*H647,2)</f>
        <v>0</v>
      </c>
      <c r="K647" s="271" t="s">
        <v>152</v>
      </c>
      <c r="L647" s="276"/>
      <c r="M647" s="277" t="s">
        <v>1</v>
      </c>
      <c r="N647" s="278" t="s">
        <v>39</v>
      </c>
      <c r="O647" s="91"/>
      <c r="P647" s="226">
        <f>O647*H647</f>
        <v>0</v>
      </c>
      <c r="Q647" s="226">
        <v>0</v>
      </c>
      <c r="R647" s="226">
        <f>Q647*H647</f>
        <v>0</v>
      </c>
      <c r="S647" s="226">
        <v>0</v>
      </c>
      <c r="T647" s="226">
        <f>S647*H647</f>
        <v>0</v>
      </c>
      <c r="U647" s="227" t="s">
        <v>1</v>
      </c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R647" s="228" t="s">
        <v>204</v>
      </c>
      <c r="AT647" s="228" t="s">
        <v>289</v>
      </c>
      <c r="AU647" s="228" t="s">
        <v>154</v>
      </c>
      <c r="AY647" s="17" t="s">
        <v>146</v>
      </c>
      <c r="BE647" s="229">
        <f>IF(N647="základní",J647,0)</f>
        <v>0</v>
      </c>
      <c r="BF647" s="229">
        <f>IF(N647="snížená",J647,0)</f>
        <v>0</v>
      </c>
      <c r="BG647" s="229">
        <f>IF(N647="zákl. přenesená",J647,0)</f>
        <v>0</v>
      </c>
      <c r="BH647" s="229">
        <f>IF(N647="sníž. přenesená",J647,0)</f>
        <v>0</v>
      </c>
      <c r="BI647" s="229">
        <f>IF(N647="nulová",J647,0)</f>
        <v>0</v>
      </c>
      <c r="BJ647" s="17" t="s">
        <v>154</v>
      </c>
      <c r="BK647" s="229">
        <f>ROUND(I647*H647,2)</f>
        <v>0</v>
      </c>
      <c r="BL647" s="17" t="s">
        <v>153</v>
      </c>
      <c r="BM647" s="228" t="s">
        <v>835</v>
      </c>
    </row>
    <row r="648" s="2" customFormat="1">
      <c r="A648" s="38"/>
      <c r="B648" s="39"/>
      <c r="C648" s="40"/>
      <c r="D648" s="230" t="s">
        <v>156</v>
      </c>
      <c r="E648" s="40"/>
      <c r="F648" s="231" t="s">
        <v>834</v>
      </c>
      <c r="G648" s="40"/>
      <c r="H648" s="40"/>
      <c r="I648" s="232"/>
      <c r="J648" s="40"/>
      <c r="K648" s="40"/>
      <c r="L648" s="44"/>
      <c r="M648" s="233"/>
      <c r="N648" s="234"/>
      <c r="O648" s="91"/>
      <c r="P648" s="91"/>
      <c r="Q648" s="91"/>
      <c r="R648" s="91"/>
      <c r="S648" s="91"/>
      <c r="T648" s="91"/>
      <c r="U648" s="92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T648" s="17" t="s">
        <v>156</v>
      </c>
      <c r="AU648" s="17" t="s">
        <v>154</v>
      </c>
    </row>
    <row r="649" s="2" customFormat="1" ht="24.15" customHeight="1">
      <c r="A649" s="38"/>
      <c r="B649" s="39"/>
      <c r="C649" s="269" t="s">
        <v>95</v>
      </c>
      <c r="D649" s="269" t="s">
        <v>289</v>
      </c>
      <c r="E649" s="270" t="s">
        <v>836</v>
      </c>
      <c r="F649" s="271" t="s">
        <v>837</v>
      </c>
      <c r="G649" s="272" t="s">
        <v>207</v>
      </c>
      <c r="H649" s="273">
        <v>9.7370000000000001</v>
      </c>
      <c r="I649" s="274"/>
      <c r="J649" s="275">
        <f>ROUND(I649*H649,2)</f>
        <v>0</v>
      </c>
      <c r="K649" s="271" t="s">
        <v>152</v>
      </c>
      <c r="L649" s="276"/>
      <c r="M649" s="277" t="s">
        <v>1</v>
      </c>
      <c r="N649" s="278" t="s">
        <v>39</v>
      </c>
      <c r="O649" s="91"/>
      <c r="P649" s="226">
        <f>O649*H649</f>
        <v>0</v>
      </c>
      <c r="Q649" s="226">
        <v>0</v>
      </c>
      <c r="R649" s="226">
        <f>Q649*H649</f>
        <v>0</v>
      </c>
      <c r="S649" s="226">
        <v>0</v>
      </c>
      <c r="T649" s="226">
        <f>S649*H649</f>
        <v>0</v>
      </c>
      <c r="U649" s="227" t="s">
        <v>1</v>
      </c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R649" s="228" t="s">
        <v>204</v>
      </c>
      <c r="AT649" s="228" t="s">
        <v>289</v>
      </c>
      <c r="AU649" s="228" t="s">
        <v>154</v>
      </c>
      <c r="AY649" s="17" t="s">
        <v>146</v>
      </c>
      <c r="BE649" s="229">
        <f>IF(N649="základní",J649,0)</f>
        <v>0</v>
      </c>
      <c r="BF649" s="229">
        <f>IF(N649="snížená",J649,0)</f>
        <v>0</v>
      </c>
      <c r="BG649" s="229">
        <f>IF(N649="zákl. přenesená",J649,0)</f>
        <v>0</v>
      </c>
      <c r="BH649" s="229">
        <f>IF(N649="sníž. přenesená",J649,0)</f>
        <v>0</v>
      </c>
      <c r="BI649" s="229">
        <f>IF(N649="nulová",J649,0)</f>
        <v>0</v>
      </c>
      <c r="BJ649" s="17" t="s">
        <v>154</v>
      </c>
      <c r="BK649" s="229">
        <f>ROUND(I649*H649,2)</f>
        <v>0</v>
      </c>
      <c r="BL649" s="17" t="s">
        <v>153</v>
      </c>
      <c r="BM649" s="228" t="s">
        <v>838</v>
      </c>
    </row>
    <row r="650" s="2" customFormat="1">
      <c r="A650" s="38"/>
      <c r="B650" s="39"/>
      <c r="C650" s="40"/>
      <c r="D650" s="230" t="s">
        <v>156</v>
      </c>
      <c r="E650" s="40"/>
      <c r="F650" s="231" t="s">
        <v>837</v>
      </c>
      <c r="G650" s="40"/>
      <c r="H650" s="40"/>
      <c r="I650" s="232"/>
      <c r="J650" s="40"/>
      <c r="K650" s="40"/>
      <c r="L650" s="44"/>
      <c r="M650" s="233"/>
      <c r="N650" s="234"/>
      <c r="O650" s="91"/>
      <c r="P650" s="91"/>
      <c r="Q650" s="91"/>
      <c r="R650" s="91"/>
      <c r="S650" s="91"/>
      <c r="T650" s="91"/>
      <c r="U650" s="92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T650" s="17" t="s">
        <v>156</v>
      </c>
      <c r="AU650" s="17" t="s">
        <v>154</v>
      </c>
    </row>
    <row r="651" s="14" customFormat="1">
      <c r="A651" s="14"/>
      <c r="B651" s="247"/>
      <c r="C651" s="248"/>
      <c r="D651" s="230" t="s">
        <v>160</v>
      </c>
      <c r="E651" s="248"/>
      <c r="F651" s="250" t="s">
        <v>839</v>
      </c>
      <c r="G651" s="248"/>
      <c r="H651" s="251">
        <v>9.7370000000000001</v>
      </c>
      <c r="I651" s="252"/>
      <c r="J651" s="248"/>
      <c r="K651" s="248"/>
      <c r="L651" s="253"/>
      <c r="M651" s="254"/>
      <c r="N651" s="255"/>
      <c r="O651" s="255"/>
      <c r="P651" s="255"/>
      <c r="Q651" s="255"/>
      <c r="R651" s="255"/>
      <c r="S651" s="255"/>
      <c r="T651" s="255"/>
      <c r="U651" s="256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57" t="s">
        <v>160</v>
      </c>
      <c r="AU651" s="257" t="s">
        <v>154</v>
      </c>
      <c r="AV651" s="14" t="s">
        <v>154</v>
      </c>
      <c r="AW651" s="14" t="s">
        <v>4</v>
      </c>
      <c r="AX651" s="14" t="s">
        <v>81</v>
      </c>
      <c r="AY651" s="257" t="s">
        <v>146</v>
      </c>
    </row>
    <row r="652" s="2" customFormat="1" ht="33" customHeight="1">
      <c r="A652" s="38"/>
      <c r="B652" s="39"/>
      <c r="C652" s="269" t="s">
        <v>840</v>
      </c>
      <c r="D652" s="269" t="s">
        <v>289</v>
      </c>
      <c r="E652" s="270" t="s">
        <v>841</v>
      </c>
      <c r="F652" s="271" t="s">
        <v>842</v>
      </c>
      <c r="G652" s="272" t="s">
        <v>207</v>
      </c>
      <c r="H652" s="273">
        <v>22.719999999999999</v>
      </c>
      <c r="I652" s="274"/>
      <c r="J652" s="275">
        <f>ROUND(I652*H652,2)</f>
        <v>0</v>
      </c>
      <c r="K652" s="271" t="s">
        <v>152</v>
      </c>
      <c r="L652" s="276"/>
      <c r="M652" s="277" t="s">
        <v>1</v>
      </c>
      <c r="N652" s="278" t="s">
        <v>39</v>
      </c>
      <c r="O652" s="91"/>
      <c r="P652" s="226">
        <f>O652*H652</f>
        <v>0</v>
      </c>
      <c r="Q652" s="226">
        <v>0</v>
      </c>
      <c r="R652" s="226">
        <f>Q652*H652</f>
        <v>0</v>
      </c>
      <c r="S652" s="226">
        <v>0</v>
      </c>
      <c r="T652" s="226">
        <f>S652*H652</f>
        <v>0</v>
      </c>
      <c r="U652" s="227" t="s">
        <v>1</v>
      </c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R652" s="228" t="s">
        <v>204</v>
      </c>
      <c r="AT652" s="228" t="s">
        <v>289</v>
      </c>
      <c r="AU652" s="228" t="s">
        <v>154</v>
      </c>
      <c r="AY652" s="17" t="s">
        <v>146</v>
      </c>
      <c r="BE652" s="229">
        <f>IF(N652="základní",J652,0)</f>
        <v>0</v>
      </c>
      <c r="BF652" s="229">
        <f>IF(N652="snížená",J652,0)</f>
        <v>0</v>
      </c>
      <c r="BG652" s="229">
        <f>IF(N652="zákl. přenesená",J652,0)</f>
        <v>0</v>
      </c>
      <c r="BH652" s="229">
        <f>IF(N652="sníž. přenesená",J652,0)</f>
        <v>0</v>
      </c>
      <c r="BI652" s="229">
        <f>IF(N652="nulová",J652,0)</f>
        <v>0</v>
      </c>
      <c r="BJ652" s="17" t="s">
        <v>154</v>
      </c>
      <c r="BK652" s="229">
        <f>ROUND(I652*H652,2)</f>
        <v>0</v>
      </c>
      <c r="BL652" s="17" t="s">
        <v>153</v>
      </c>
      <c r="BM652" s="228" t="s">
        <v>843</v>
      </c>
    </row>
    <row r="653" s="2" customFormat="1">
      <c r="A653" s="38"/>
      <c r="B653" s="39"/>
      <c r="C653" s="40"/>
      <c r="D653" s="230" t="s">
        <v>156</v>
      </c>
      <c r="E653" s="40"/>
      <c r="F653" s="231" t="s">
        <v>842</v>
      </c>
      <c r="G653" s="40"/>
      <c r="H653" s="40"/>
      <c r="I653" s="232"/>
      <c r="J653" s="40"/>
      <c r="K653" s="40"/>
      <c r="L653" s="44"/>
      <c r="M653" s="233"/>
      <c r="N653" s="234"/>
      <c r="O653" s="91"/>
      <c r="P653" s="91"/>
      <c r="Q653" s="91"/>
      <c r="R653" s="91"/>
      <c r="S653" s="91"/>
      <c r="T653" s="91"/>
      <c r="U653" s="92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T653" s="17" t="s">
        <v>156</v>
      </c>
      <c r="AU653" s="17" t="s">
        <v>154</v>
      </c>
    </row>
    <row r="654" s="14" customFormat="1">
      <c r="A654" s="14"/>
      <c r="B654" s="247"/>
      <c r="C654" s="248"/>
      <c r="D654" s="230" t="s">
        <v>160</v>
      </c>
      <c r="E654" s="248"/>
      <c r="F654" s="250" t="s">
        <v>844</v>
      </c>
      <c r="G654" s="248"/>
      <c r="H654" s="251">
        <v>22.719999999999999</v>
      </c>
      <c r="I654" s="252"/>
      <c r="J654" s="248"/>
      <c r="K654" s="248"/>
      <c r="L654" s="253"/>
      <c r="M654" s="254"/>
      <c r="N654" s="255"/>
      <c r="O654" s="255"/>
      <c r="P654" s="255"/>
      <c r="Q654" s="255"/>
      <c r="R654" s="255"/>
      <c r="S654" s="255"/>
      <c r="T654" s="255"/>
      <c r="U654" s="256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57" t="s">
        <v>160</v>
      </c>
      <c r="AU654" s="257" t="s">
        <v>154</v>
      </c>
      <c r="AV654" s="14" t="s">
        <v>154</v>
      </c>
      <c r="AW654" s="14" t="s">
        <v>4</v>
      </c>
      <c r="AX654" s="14" t="s">
        <v>81</v>
      </c>
      <c r="AY654" s="257" t="s">
        <v>146</v>
      </c>
    </row>
    <row r="655" s="2" customFormat="1" ht="24.15" customHeight="1">
      <c r="A655" s="38"/>
      <c r="B655" s="39"/>
      <c r="C655" s="269" t="s">
        <v>845</v>
      </c>
      <c r="D655" s="269" t="s">
        <v>289</v>
      </c>
      <c r="E655" s="270" t="s">
        <v>846</v>
      </c>
      <c r="F655" s="271" t="s">
        <v>847</v>
      </c>
      <c r="G655" s="272" t="s">
        <v>207</v>
      </c>
      <c r="H655" s="273">
        <v>4.54</v>
      </c>
      <c r="I655" s="274"/>
      <c r="J655" s="275">
        <f>ROUND(I655*H655,2)</f>
        <v>0</v>
      </c>
      <c r="K655" s="271" t="s">
        <v>152</v>
      </c>
      <c r="L655" s="276"/>
      <c r="M655" s="277" t="s">
        <v>1</v>
      </c>
      <c r="N655" s="278" t="s">
        <v>39</v>
      </c>
      <c r="O655" s="91"/>
      <c r="P655" s="226">
        <f>O655*H655</f>
        <v>0</v>
      </c>
      <c r="Q655" s="226">
        <v>0</v>
      </c>
      <c r="R655" s="226">
        <f>Q655*H655</f>
        <v>0</v>
      </c>
      <c r="S655" s="226">
        <v>0</v>
      </c>
      <c r="T655" s="226">
        <f>S655*H655</f>
        <v>0</v>
      </c>
      <c r="U655" s="227" t="s">
        <v>1</v>
      </c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R655" s="228" t="s">
        <v>204</v>
      </c>
      <c r="AT655" s="228" t="s">
        <v>289</v>
      </c>
      <c r="AU655" s="228" t="s">
        <v>154</v>
      </c>
      <c r="AY655" s="17" t="s">
        <v>146</v>
      </c>
      <c r="BE655" s="229">
        <f>IF(N655="základní",J655,0)</f>
        <v>0</v>
      </c>
      <c r="BF655" s="229">
        <f>IF(N655="snížená",J655,0)</f>
        <v>0</v>
      </c>
      <c r="BG655" s="229">
        <f>IF(N655="zákl. přenesená",J655,0)</f>
        <v>0</v>
      </c>
      <c r="BH655" s="229">
        <f>IF(N655="sníž. přenesená",J655,0)</f>
        <v>0</v>
      </c>
      <c r="BI655" s="229">
        <f>IF(N655="nulová",J655,0)</f>
        <v>0</v>
      </c>
      <c r="BJ655" s="17" t="s">
        <v>154</v>
      </c>
      <c r="BK655" s="229">
        <f>ROUND(I655*H655,2)</f>
        <v>0</v>
      </c>
      <c r="BL655" s="17" t="s">
        <v>153</v>
      </c>
      <c r="BM655" s="228" t="s">
        <v>848</v>
      </c>
    </row>
    <row r="656" s="2" customFormat="1">
      <c r="A656" s="38"/>
      <c r="B656" s="39"/>
      <c r="C656" s="40"/>
      <c r="D656" s="230" t="s">
        <v>156</v>
      </c>
      <c r="E656" s="40"/>
      <c r="F656" s="231" t="s">
        <v>847</v>
      </c>
      <c r="G656" s="40"/>
      <c r="H656" s="40"/>
      <c r="I656" s="232"/>
      <c r="J656" s="40"/>
      <c r="K656" s="40"/>
      <c r="L656" s="44"/>
      <c r="M656" s="233"/>
      <c r="N656" s="234"/>
      <c r="O656" s="91"/>
      <c r="P656" s="91"/>
      <c r="Q656" s="91"/>
      <c r="R656" s="91"/>
      <c r="S656" s="91"/>
      <c r="T656" s="91"/>
      <c r="U656" s="92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T656" s="17" t="s">
        <v>156</v>
      </c>
      <c r="AU656" s="17" t="s">
        <v>154</v>
      </c>
    </row>
    <row r="657" s="12" customFormat="1" ht="22.8" customHeight="1">
      <c r="A657" s="12"/>
      <c r="B657" s="201"/>
      <c r="C657" s="202"/>
      <c r="D657" s="203" t="s">
        <v>72</v>
      </c>
      <c r="E657" s="215" t="s">
        <v>849</v>
      </c>
      <c r="F657" s="215" t="s">
        <v>850</v>
      </c>
      <c r="G657" s="202"/>
      <c r="H657" s="202"/>
      <c r="I657" s="205"/>
      <c r="J657" s="216">
        <f>BK657</f>
        <v>0</v>
      </c>
      <c r="K657" s="202"/>
      <c r="L657" s="207"/>
      <c r="M657" s="208"/>
      <c r="N657" s="209"/>
      <c r="O657" s="209"/>
      <c r="P657" s="210">
        <f>SUM(P658:P663)</f>
        <v>0</v>
      </c>
      <c r="Q657" s="209"/>
      <c r="R657" s="210">
        <f>SUM(R658:R663)</f>
        <v>0</v>
      </c>
      <c r="S657" s="209"/>
      <c r="T657" s="210">
        <f>SUM(T658:T663)</f>
        <v>0</v>
      </c>
      <c r="U657" s="211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R657" s="212" t="s">
        <v>81</v>
      </c>
      <c r="AT657" s="213" t="s">
        <v>72</v>
      </c>
      <c r="AU657" s="213" t="s">
        <v>81</v>
      </c>
      <c r="AY657" s="212" t="s">
        <v>146</v>
      </c>
      <c r="BK657" s="214">
        <f>SUM(BK658:BK663)</f>
        <v>0</v>
      </c>
    </row>
    <row r="658" s="2" customFormat="1" ht="24.15" customHeight="1">
      <c r="A658" s="38"/>
      <c r="B658" s="39"/>
      <c r="C658" s="217" t="s">
        <v>851</v>
      </c>
      <c r="D658" s="217" t="s">
        <v>148</v>
      </c>
      <c r="E658" s="218" t="s">
        <v>852</v>
      </c>
      <c r="F658" s="219" t="s">
        <v>853</v>
      </c>
      <c r="G658" s="220" t="s">
        <v>207</v>
      </c>
      <c r="H658" s="221">
        <v>134.221</v>
      </c>
      <c r="I658" s="222"/>
      <c r="J658" s="223">
        <f>ROUND(I658*H658,2)</f>
        <v>0</v>
      </c>
      <c r="K658" s="219" t="s">
        <v>152</v>
      </c>
      <c r="L658" s="44"/>
      <c r="M658" s="224" t="s">
        <v>1</v>
      </c>
      <c r="N658" s="225" t="s">
        <v>39</v>
      </c>
      <c r="O658" s="91"/>
      <c r="P658" s="226">
        <f>O658*H658</f>
        <v>0</v>
      </c>
      <c r="Q658" s="226">
        <v>0</v>
      </c>
      <c r="R658" s="226">
        <f>Q658*H658</f>
        <v>0</v>
      </c>
      <c r="S658" s="226">
        <v>0</v>
      </c>
      <c r="T658" s="226">
        <f>S658*H658</f>
        <v>0</v>
      </c>
      <c r="U658" s="227" t="s">
        <v>1</v>
      </c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R658" s="228" t="s">
        <v>153</v>
      </c>
      <c r="AT658" s="228" t="s">
        <v>148</v>
      </c>
      <c r="AU658" s="228" t="s">
        <v>154</v>
      </c>
      <c r="AY658" s="17" t="s">
        <v>146</v>
      </c>
      <c r="BE658" s="229">
        <f>IF(N658="základní",J658,0)</f>
        <v>0</v>
      </c>
      <c r="BF658" s="229">
        <f>IF(N658="snížená",J658,0)</f>
        <v>0</v>
      </c>
      <c r="BG658" s="229">
        <f>IF(N658="zákl. přenesená",J658,0)</f>
        <v>0</v>
      </c>
      <c r="BH658" s="229">
        <f>IF(N658="sníž. přenesená",J658,0)</f>
        <v>0</v>
      </c>
      <c r="BI658" s="229">
        <f>IF(N658="nulová",J658,0)</f>
        <v>0</v>
      </c>
      <c r="BJ658" s="17" t="s">
        <v>154</v>
      </c>
      <c r="BK658" s="229">
        <f>ROUND(I658*H658,2)</f>
        <v>0</v>
      </c>
      <c r="BL658" s="17" t="s">
        <v>153</v>
      </c>
      <c r="BM658" s="228" t="s">
        <v>854</v>
      </c>
    </row>
    <row r="659" s="2" customFormat="1">
      <c r="A659" s="38"/>
      <c r="B659" s="39"/>
      <c r="C659" s="40"/>
      <c r="D659" s="230" t="s">
        <v>156</v>
      </c>
      <c r="E659" s="40"/>
      <c r="F659" s="231" t="s">
        <v>855</v>
      </c>
      <c r="G659" s="40"/>
      <c r="H659" s="40"/>
      <c r="I659" s="232"/>
      <c r="J659" s="40"/>
      <c r="K659" s="40"/>
      <c r="L659" s="44"/>
      <c r="M659" s="233"/>
      <c r="N659" s="234"/>
      <c r="O659" s="91"/>
      <c r="P659" s="91"/>
      <c r="Q659" s="91"/>
      <c r="R659" s="91"/>
      <c r="S659" s="91"/>
      <c r="T659" s="91"/>
      <c r="U659" s="92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T659" s="17" t="s">
        <v>156</v>
      </c>
      <c r="AU659" s="17" t="s">
        <v>154</v>
      </c>
    </row>
    <row r="660" s="2" customFormat="1">
      <c r="A660" s="38"/>
      <c r="B660" s="39"/>
      <c r="C660" s="40"/>
      <c r="D660" s="235" t="s">
        <v>158</v>
      </c>
      <c r="E660" s="40"/>
      <c r="F660" s="236" t="s">
        <v>856</v>
      </c>
      <c r="G660" s="40"/>
      <c r="H660" s="40"/>
      <c r="I660" s="232"/>
      <c r="J660" s="40"/>
      <c r="K660" s="40"/>
      <c r="L660" s="44"/>
      <c r="M660" s="233"/>
      <c r="N660" s="234"/>
      <c r="O660" s="91"/>
      <c r="P660" s="91"/>
      <c r="Q660" s="91"/>
      <c r="R660" s="91"/>
      <c r="S660" s="91"/>
      <c r="T660" s="91"/>
      <c r="U660" s="92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T660" s="17" t="s">
        <v>158</v>
      </c>
      <c r="AU660" s="17" t="s">
        <v>154</v>
      </c>
    </row>
    <row r="661" s="2" customFormat="1" ht="24.15" customHeight="1">
      <c r="A661" s="38"/>
      <c r="B661" s="39"/>
      <c r="C661" s="217" t="s">
        <v>857</v>
      </c>
      <c r="D661" s="217" t="s">
        <v>148</v>
      </c>
      <c r="E661" s="218" t="s">
        <v>858</v>
      </c>
      <c r="F661" s="219" t="s">
        <v>859</v>
      </c>
      <c r="G661" s="220" t="s">
        <v>207</v>
      </c>
      <c r="H661" s="221">
        <v>134.221</v>
      </c>
      <c r="I661" s="222"/>
      <c r="J661" s="223">
        <f>ROUND(I661*H661,2)</f>
        <v>0</v>
      </c>
      <c r="K661" s="219" t="s">
        <v>152</v>
      </c>
      <c r="L661" s="44"/>
      <c r="M661" s="224" t="s">
        <v>1</v>
      </c>
      <c r="N661" s="225" t="s">
        <v>39</v>
      </c>
      <c r="O661" s="91"/>
      <c r="P661" s="226">
        <f>O661*H661</f>
        <v>0</v>
      </c>
      <c r="Q661" s="226">
        <v>0</v>
      </c>
      <c r="R661" s="226">
        <f>Q661*H661</f>
        <v>0</v>
      </c>
      <c r="S661" s="226">
        <v>0</v>
      </c>
      <c r="T661" s="226">
        <f>S661*H661</f>
        <v>0</v>
      </c>
      <c r="U661" s="227" t="s">
        <v>1</v>
      </c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R661" s="228" t="s">
        <v>153</v>
      </c>
      <c r="AT661" s="228" t="s">
        <v>148</v>
      </c>
      <c r="AU661" s="228" t="s">
        <v>154</v>
      </c>
      <c r="AY661" s="17" t="s">
        <v>146</v>
      </c>
      <c r="BE661" s="229">
        <f>IF(N661="základní",J661,0)</f>
        <v>0</v>
      </c>
      <c r="BF661" s="229">
        <f>IF(N661="snížená",J661,0)</f>
        <v>0</v>
      </c>
      <c r="BG661" s="229">
        <f>IF(N661="zákl. přenesená",J661,0)</f>
        <v>0</v>
      </c>
      <c r="BH661" s="229">
        <f>IF(N661="sníž. přenesená",J661,0)</f>
        <v>0</v>
      </c>
      <c r="BI661" s="229">
        <f>IF(N661="nulová",J661,0)</f>
        <v>0</v>
      </c>
      <c r="BJ661" s="17" t="s">
        <v>154</v>
      </c>
      <c r="BK661" s="229">
        <f>ROUND(I661*H661,2)</f>
        <v>0</v>
      </c>
      <c r="BL661" s="17" t="s">
        <v>153</v>
      </c>
      <c r="BM661" s="228" t="s">
        <v>860</v>
      </c>
    </row>
    <row r="662" s="2" customFormat="1">
      <c r="A662" s="38"/>
      <c r="B662" s="39"/>
      <c r="C662" s="40"/>
      <c r="D662" s="230" t="s">
        <v>156</v>
      </c>
      <c r="E662" s="40"/>
      <c r="F662" s="231" t="s">
        <v>861</v>
      </c>
      <c r="G662" s="40"/>
      <c r="H662" s="40"/>
      <c r="I662" s="232"/>
      <c r="J662" s="40"/>
      <c r="K662" s="40"/>
      <c r="L662" s="44"/>
      <c r="M662" s="233"/>
      <c r="N662" s="234"/>
      <c r="O662" s="91"/>
      <c r="P662" s="91"/>
      <c r="Q662" s="91"/>
      <c r="R662" s="91"/>
      <c r="S662" s="91"/>
      <c r="T662" s="91"/>
      <c r="U662" s="92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T662" s="17" t="s">
        <v>156</v>
      </c>
      <c r="AU662" s="17" t="s">
        <v>154</v>
      </c>
    </row>
    <row r="663" s="2" customFormat="1">
      <c r="A663" s="38"/>
      <c r="B663" s="39"/>
      <c r="C663" s="40"/>
      <c r="D663" s="235" t="s">
        <v>158</v>
      </c>
      <c r="E663" s="40"/>
      <c r="F663" s="236" t="s">
        <v>862</v>
      </c>
      <c r="G663" s="40"/>
      <c r="H663" s="40"/>
      <c r="I663" s="232"/>
      <c r="J663" s="40"/>
      <c r="K663" s="40"/>
      <c r="L663" s="44"/>
      <c r="M663" s="233"/>
      <c r="N663" s="234"/>
      <c r="O663" s="91"/>
      <c r="P663" s="91"/>
      <c r="Q663" s="91"/>
      <c r="R663" s="91"/>
      <c r="S663" s="91"/>
      <c r="T663" s="91"/>
      <c r="U663" s="92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T663" s="17" t="s">
        <v>158</v>
      </c>
      <c r="AU663" s="17" t="s">
        <v>154</v>
      </c>
    </row>
    <row r="664" s="12" customFormat="1" ht="25.92" customHeight="1">
      <c r="A664" s="12"/>
      <c r="B664" s="201"/>
      <c r="C664" s="202"/>
      <c r="D664" s="203" t="s">
        <v>72</v>
      </c>
      <c r="E664" s="204" t="s">
        <v>863</v>
      </c>
      <c r="F664" s="204" t="s">
        <v>864</v>
      </c>
      <c r="G664" s="202"/>
      <c r="H664" s="202"/>
      <c r="I664" s="205"/>
      <c r="J664" s="206">
        <f>BK664</f>
        <v>0</v>
      </c>
      <c r="K664" s="202"/>
      <c r="L664" s="207"/>
      <c r="M664" s="208"/>
      <c r="N664" s="209"/>
      <c r="O664" s="209"/>
      <c r="P664" s="210">
        <f>P665+P689+P721+P876+P1036+P1095+P1195+P1346+P1425+P1502+P1540+P1582+P1606</f>
        <v>0</v>
      </c>
      <c r="Q664" s="209"/>
      <c r="R664" s="210">
        <f>R665+R689+R721+R876+R1036+R1095+R1195+R1346+R1425+R1502+R1540+R1582+R1606</f>
        <v>58.353425539999996</v>
      </c>
      <c r="S664" s="209"/>
      <c r="T664" s="210">
        <f>T665+T689+T721+T876+T1036+T1095+T1195+T1346+T1425+T1502+T1540+T1582+T1606</f>
        <v>12.943160000000001</v>
      </c>
      <c r="U664" s="211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R664" s="212" t="s">
        <v>154</v>
      </c>
      <c r="AT664" s="213" t="s">
        <v>72</v>
      </c>
      <c r="AU664" s="213" t="s">
        <v>73</v>
      </c>
      <c r="AY664" s="212" t="s">
        <v>146</v>
      </c>
      <c r="BK664" s="214">
        <f>BK665+BK689+BK721+BK876+BK1036+BK1095+BK1195+BK1346+BK1425+BK1502+BK1540+BK1582+BK1606</f>
        <v>0</v>
      </c>
    </row>
    <row r="665" s="12" customFormat="1" ht="22.8" customHeight="1">
      <c r="A665" s="12"/>
      <c r="B665" s="201"/>
      <c r="C665" s="202"/>
      <c r="D665" s="203" t="s">
        <v>72</v>
      </c>
      <c r="E665" s="215" t="s">
        <v>865</v>
      </c>
      <c r="F665" s="215" t="s">
        <v>866</v>
      </c>
      <c r="G665" s="202"/>
      <c r="H665" s="202"/>
      <c r="I665" s="205"/>
      <c r="J665" s="216">
        <f>BK665</f>
        <v>0</v>
      </c>
      <c r="K665" s="202"/>
      <c r="L665" s="207"/>
      <c r="M665" s="208"/>
      <c r="N665" s="209"/>
      <c r="O665" s="209"/>
      <c r="P665" s="210">
        <f>SUM(P666:P688)</f>
        <v>0</v>
      </c>
      <c r="Q665" s="209"/>
      <c r="R665" s="210">
        <f>SUM(R666:R688)</f>
        <v>0.25660723000000002</v>
      </c>
      <c r="S665" s="209"/>
      <c r="T665" s="210">
        <f>SUM(T666:T688)</f>
        <v>0</v>
      </c>
      <c r="U665" s="211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R665" s="212" t="s">
        <v>154</v>
      </c>
      <c r="AT665" s="213" t="s">
        <v>72</v>
      </c>
      <c r="AU665" s="213" t="s">
        <v>81</v>
      </c>
      <c r="AY665" s="212" t="s">
        <v>146</v>
      </c>
      <c r="BK665" s="214">
        <f>SUM(BK666:BK688)</f>
        <v>0</v>
      </c>
    </row>
    <row r="666" s="2" customFormat="1" ht="33" customHeight="1">
      <c r="A666" s="38"/>
      <c r="B666" s="39"/>
      <c r="C666" s="217" t="s">
        <v>867</v>
      </c>
      <c r="D666" s="217" t="s">
        <v>148</v>
      </c>
      <c r="E666" s="218" t="s">
        <v>868</v>
      </c>
      <c r="F666" s="219" t="s">
        <v>869</v>
      </c>
      <c r="G666" s="220" t="s">
        <v>228</v>
      </c>
      <c r="H666" s="221">
        <v>31.425000000000001</v>
      </c>
      <c r="I666" s="222"/>
      <c r="J666" s="223">
        <f>ROUND(I666*H666,2)</f>
        <v>0</v>
      </c>
      <c r="K666" s="219" t="s">
        <v>152</v>
      </c>
      <c r="L666" s="44"/>
      <c r="M666" s="224" t="s">
        <v>1</v>
      </c>
      <c r="N666" s="225" t="s">
        <v>39</v>
      </c>
      <c r="O666" s="91"/>
      <c r="P666" s="226">
        <f>O666*H666</f>
        <v>0</v>
      </c>
      <c r="Q666" s="226">
        <v>0.0047299999999999998</v>
      </c>
      <c r="R666" s="226">
        <f>Q666*H666</f>
        <v>0.14864025</v>
      </c>
      <c r="S666" s="226">
        <v>0</v>
      </c>
      <c r="T666" s="226">
        <f>S666*H666</f>
        <v>0</v>
      </c>
      <c r="U666" s="227" t="s">
        <v>1</v>
      </c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R666" s="228" t="s">
        <v>265</v>
      </c>
      <c r="AT666" s="228" t="s">
        <v>148</v>
      </c>
      <c r="AU666" s="228" t="s">
        <v>154</v>
      </c>
      <c r="AY666" s="17" t="s">
        <v>146</v>
      </c>
      <c r="BE666" s="229">
        <f>IF(N666="základní",J666,0)</f>
        <v>0</v>
      </c>
      <c r="BF666" s="229">
        <f>IF(N666="snížená",J666,0)</f>
        <v>0</v>
      </c>
      <c r="BG666" s="229">
        <f>IF(N666="zákl. přenesená",J666,0)</f>
        <v>0</v>
      </c>
      <c r="BH666" s="229">
        <f>IF(N666="sníž. přenesená",J666,0)</f>
        <v>0</v>
      </c>
      <c r="BI666" s="229">
        <f>IF(N666="nulová",J666,0)</f>
        <v>0</v>
      </c>
      <c r="BJ666" s="17" t="s">
        <v>154</v>
      </c>
      <c r="BK666" s="229">
        <f>ROUND(I666*H666,2)</f>
        <v>0</v>
      </c>
      <c r="BL666" s="17" t="s">
        <v>265</v>
      </c>
      <c r="BM666" s="228" t="s">
        <v>870</v>
      </c>
    </row>
    <row r="667" s="2" customFormat="1">
      <c r="A667" s="38"/>
      <c r="B667" s="39"/>
      <c r="C667" s="40"/>
      <c r="D667" s="230" t="s">
        <v>156</v>
      </c>
      <c r="E667" s="40"/>
      <c r="F667" s="231" t="s">
        <v>871</v>
      </c>
      <c r="G667" s="40"/>
      <c r="H667" s="40"/>
      <c r="I667" s="232"/>
      <c r="J667" s="40"/>
      <c r="K667" s="40"/>
      <c r="L667" s="44"/>
      <c r="M667" s="233"/>
      <c r="N667" s="234"/>
      <c r="O667" s="91"/>
      <c r="P667" s="91"/>
      <c r="Q667" s="91"/>
      <c r="R667" s="91"/>
      <c r="S667" s="91"/>
      <c r="T667" s="91"/>
      <c r="U667" s="92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T667" s="17" t="s">
        <v>156</v>
      </c>
      <c r="AU667" s="17" t="s">
        <v>154</v>
      </c>
    </row>
    <row r="668" s="2" customFormat="1">
      <c r="A668" s="38"/>
      <c r="B668" s="39"/>
      <c r="C668" s="40"/>
      <c r="D668" s="235" t="s">
        <v>158</v>
      </c>
      <c r="E668" s="40"/>
      <c r="F668" s="236" t="s">
        <v>872</v>
      </c>
      <c r="G668" s="40"/>
      <c r="H668" s="40"/>
      <c r="I668" s="232"/>
      <c r="J668" s="40"/>
      <c r="K668" s="40"/>
      <c r="L668" s="44"/>
      <c r="M668" s="233"/>
      <c r="N668" s="234"/>
      <c r="O668" s="91"/>
      <c r="P668" s="91"/>
      <c r="Q668" s="91"/>
      <c r="R668" s="91"/>
      <c r="S668" s="91"/>
      <c r="T668" s="91"/>
      <c r="U668" s="92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T668" s="17" t="s">
        <v>158</v>
      </c>
      <c r="AU668" s="17" t="s">
        <v>154</v>
      </c>
    </row>
    <row r="669" s="13" customFormat="1">
      <c r="A669" s="13"/>
      <c r="B669" s="237"/>
      <c r="C669" s="238"/>
      <c r="D669" s="230" t="s">
        <v>160</v>
      </c>
      <c r="E669" s="239" t="s">
        <v>1</v>
      </c>
      <c r="F669" s="240" t="s">
        <v>331</v>
      </c>
      <c r="G669" s="238"/>
      <c r="H669" s="239" t="s">
        <v>1</v>
      </c>
      <c r="I669" s="241"/>
      <c r="J669" s="238"/>
      <c r="K669" s="238"/>
      <c r="L669" s="242"/>
      <c r="M669" s="243"/>
      <c r="N669" s="244"/>
      <c r="O669" s="244"/>
      <c r="P669" s="244"/>
      <c r="Q669" s="244"/>
      <c r="R669" s="244"/>
      <c r="S669" s="244"/>
      <c r="T669" s="244"/>
      <c r="U669" s="245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46" t="s">
        <v>160</v>
      </c>
      <c r="AU669" s="246" t="s">
        <v>154</v>
      </c>
      <c r="AV669" s="13" t="s">
        <v>81</v>
      </c>
      <c r="AW669" s="13" t="s">
        <v>30</v>
      </c>
      <c r="AX669" s="13" t="s">
        <v>73</v>
      </c>
      <c r="AY669" s="246" t="s">
        <v>146</v>
      </c>
    </row>
    <row r="670" s="14" customFormat="1">
      <c r="A670" s="14"/>
      <c r="B670" s="247"/>
      <c r="C670" s="248"/>
      <c r="D670" s="230" t="s">
        <v>160</v>
      </c>
      <c r="E670" s="249" t="s">
        <v>1</v>
      </c>
      <c r="F670" s="250" t="s">
        <v>873</v>
      </c>
      <c r="G670" s="248"/>
      <c r="H670" s="251">
        <v>3.6749999999999998</v>
      </c>
      <c r="I670" s="252"/>
      <c r="J670" s="248"/>
      <c r="K670" s="248"/>
      <c r="L670" s="253"/>
      <c r="M670" s="254"/>
      <c r="N670" s="255"/>
      <c r="O670" s="255"/>
      <c r="P670" s="255"/>
      <c r="Q670" s="255"/>
      <c r="R670" s="255"/>
      <c r="S670" s="255"/>
      <c r="T670" s="255"/>
      <c r="U670" s="256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57" t="s">
        <v>160</v>
      </c>
      <c r="AU670" s="257" t="s">
        <v>154</v>
      </c>
      <c r="AV670" s="14" t="s">
        <v>154</v>
      </c>
      <c r="AW670" s="14" t="s">
        <v>30</v>
      </c>
      <c r="AX670" s="14" t="s">
        <v>73</v>
      </c>
      <c r="AY670" s="257" t="s">
        <v>146</v>
      </c>
    </row>
    <row r="671" s="13" customFormat="1">
      <c r="A671" s="13"/>
      <c r="B671" s="237"/>
      <c r="C671" s="238"/>
      <c r="D671" s="230" t="s">
        <v>160</v>
      </c>
      <c r="E671" s="239" t="s">
        <v>1</v>
      </c>
      <c r="F671" s="240" t="s">
        <v>874</v>
      </c>
      <c r="G671" s="238"/>
      <c r="H671" s="239" t="s">
        <v>1</v>
      </c>
      <c r="I671" s="241"/>
      <c r="J671" s="238"/>
      <c r="K671" s="238"/>
      <c r="L671" s="242"/>
      <c r="M671" s="243"/>
      <c r="N671" s="244"/>
      <c r="O671" s="244"/>
      <c r="P671" s="244"/>
      <c r="Q671" s="244"/>
      <c r="R671" s="244"/>
      <c r="S671" s="244"/>
      <c r="T671" s="244"/>
      <c r="U671" s="245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46" t="s">
        <v>160</v>
      </c>
      <c r="AU671" s="246" t="s">
        <v>154</v>
      </c>
      <c r="AV671" s="13" t="s">
        <v>81</v>
      </c>
      <c r="AW671" s="13" t="s">
        <v>30</v>
      </c>
      <c r="AX671" s="13" t="s">
        <v>73</v>
      </c>
      <c r="AY671" s="246" t="s">
        <v>146</v>
      </c>
    </row>
    <row r="672" s="14" customFormat="1">
      <c r="A672" s="14"/>
      <c r="B672" s="247"/>
      <c r="C672" s="248"/>
      <c r="D672" s="230" t="s">
        <v>160</v>
      </c>
      <c r="E672" s="249" t="s">
        <v>1</v>
      </c>
      <c r="F672" s="250" t="s">
        <v>875</v>
      </c>
      <c r="G672" s="248"/>
      <c r="H672" s="251">
        <v>6.7199999999999998</v>
      </c>
      <c r="I672" s="252"/>
      <c r="J672" s="248"/>
      <c r="K672" s="248"/>
      <c r="L672" s="253"/>
      <c r="M672" s="254"/>
      <c r="N672" s="255"/>
      <c r="O672" s="255"/>
      <c r="P672" s="255"/>
      <c r="Q672" s="255"/>
      <c r="R672" s="255"/>
      <c r="S672" s="255"/>
      <c r="T672" s="255"/>
      <c r="U672" s="256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57" t="s">
        <v>160</v>
      </c>
      <c r="AU672" s="257" t="s">
        <v>154</v>
      </c>
      <c r="AV672" s="14" t="s">
        <v>154</v>
      </c>
      <c r="AW672" s="14" t="s">
        <v>30</v>
      </c>
      <c r="AX672" s="14" t="s">
        <v>73</v>
      </c>
      <c r="AY672" s="257" t="s">
        <v>146</v>
      </c>
    </row>
    <row r="673" s="13" customFormat="1">
      <c r="A673" s="13"/>
      <c r="B673" s="237"/>
      <c r="C673" s="238"/>
      <c r="D673" s="230" t="s">
        <v>160</v>
      </c>
      <c r="E673" s="239" t="s">
        <v>1</v>
      </c>
      <c r="F673" s="240" t="s">
        <v>530</v>
      </c>
      <c r="G673" s="238"/>
      <c r="H673" s="239" t="s">
        <v>1</v>
      </c>
      <c r="I673" s="241"/>
      <c r="J673" s="238"/>
      <c r="K673" s="238"/>
      <c r="L673" s="242"/>
      <c r="M673" s="243"/>
      <c r="N673" s="244"/>
      <c r="O673" s="244"/>
      <c r="P673" s="244"/>
      <c r="Q673" s="244"/>
      <c r="R673" s="244"/>
      <c r="S673" s="244"/>
      <c r="T673" s="244"/>
      <c r="U673" s="245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46" t="s">
        <v>160</v>
      </c>
      <c r="AU673" s="246" t="s">
        <v>154</v>
      </c>
      <c r="AV673" s="13" t="s">
        <v>81</v>
      </c>
      <c r="AW673" s="13" t="s">
        <v>30</v>
      </c>
      <c r="AX673" s="13" t="s">
        <v>73</v>
      </c>
      <c r="AY673" s="246" t="s">
        <v>146</v>
      </c>
    </row>
    <row r="674" s="14" customFormat="1">
      <c r="A674" s="14"/>
      <c r="B674" s="247"/>
      <c r="C674" s="248"/>
      <c r="D674" s="230" t="s">
        <v>160</v>
      </c>
      <c r="E674" s="249" t="s">
        <v>1</v>
      </c>
      <c r="F674" s="250" t="s">
        <v>876</v>
      </c>
      <c r="G674" s="248"/>
      <c r="H674" s="251">
        <v>5.5700000000000003</v>
      </c>
      <c r="I674" s="252"/>
      <c r="J674" s="248"/>
      <c r="K674" s="248"/>
      <c r="L674" s="253"/>
      <c r="M674" s="254"/>
      <c r="N674" s="255"/>
      <c r="O674" s="255"/>
      <c r="P674" s="255"/>
      <c r="Q674" s="255"/>
      <c r="R674" s="255"/>
      <c r="S674" s="255"/>
      <c r="T674" s="255"/>
      <c r="U674" s="256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57" t="s">
        <v>160</v>
      </c>
      <c r="AU674" s="257" t="s">
        <v>154</v>
      </c>
      <c r="AV674" s="14" t="s">
        <v>154</v>
      </c>
      <c r="AW674" s="14" t="s">
        <v>30</v>
      </c>
      <c r="AX674" s="14" t="s">
        <v>73</v>
      </c>
      <c r="AY674" s="257" t="s">
        <v>146</v>
      </c>
    </row>
    <row r="675" s="13" customFormat="1">
      <c r="A675" s="13"/>
      <c r="B675" s="237"/>
      <c r="C675" s="238"/>
      <c r="D675" s="230" t="s">
        <v>160</v>
      </c>
      <c r="E675" s="239" t="s">
        <v>1</v>
      </c>
      <c r="F675" s="240" t="s">
        <v>877</v>
      </c>
      <c r="G675" s="238"/>
      <c r="H675" s="239" t="s">
        <v>1</v>
      </c>
      <c r="I675" s="241"/>
      <c r="J675" s="238"/>
      <c r="K675" s="238"/>
      <c r="L675" s="242"/>
      <c r="M675" s="243"/>
      <c r="N675" s="244"/>
      <c r="O675" s="244"/>
      <c r="P675" s="244"/>
      <c r="Q675" s="244"/>
      <c r="R675" s="244"/>
      <c r="S675" s="244"/>
      <c r="T675" s="244"/>
      <c r="U675" s="245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6" t="s">
        <v>160</v>
      </c>
      <c r="AU675" s="246" t="s">
        <v>154</v>
      </c>
      <c r="AV675" s="13" t="s">
        <v>81</v>
      </c>
      <c r="AW675" s="13" t="s">
        <v>30</v>
      </c>
      <c r="AX675" s="13" t="s">
        <v>73</v>
      </c>
      <c r="AY675" s="246" t="s">
        <v>146</v>
      </c>
    </row>
    <row r="676" s="14" customFormat="1">
      <c r="A676" s="14"/>
      <c r="B676" s="247"/>
      <c r="C676" s="248"/>
      <c r="D676" s="230" t="s">
        <v>160</v>
      </c>
      <c r="E676" s="249" t="s">
        <v>1</v>
      </c>
      <c r="F676" s="250" t="s">
        <v>878</v>
      </c>
      <c r="G676" s="248"/>
      <c r="H676" s="251">
        <v>15.460000000000001</v>
      </c>
      <c r="I676" s="252"/>
      <c r="J676" s="248"/>
      <c r="K676" s="248"/>
      <c r="L676" s="253"/>
      <c r="M676" s="254"/>
      <c r="N676" s="255"/>
      <c r="O676" s="255"/>
      <c r="P676" s="255"/>
      <c r="Q676" s="255"/>
      <c r="R676" s="255"/>
      <c r="S676" s="255"/>
      <c r="T676" s="255"/>
      <c r="U676" s="256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57" t="s">
        <v>160</v>
      </c>
      <c r="AU676" s="257" t="s">
        <v>154</v>
      </c>
      <c r="AV676" s="14" t="s">
        <v>154</v>
      </c>
      <c r="AW676" s="14" t="s">
        <v>30</v>
      </c>
      <c r="AX676" s="14" t="s">
        <v>73</v>
      </c>
      <c r="AY676" s="257" t="s">
        <v>146</v>
      </c>
    </row>
    <row r="677" s="15" customFormat="1">
      <c r="A677" s="15"/>
      <c r="B677" s="258"/>
      <c r="C677" s="259"/>
      <c r="D677" s="230" t="s">
        <v>160</v>
      </c>
      <c r="E677" s="260" t="s">
        <v>1</v>
      </c>
      <c r="F677" s="261" t="s">
        <v>163</v>
      </c>
      <c r="G677" s="259"/>
      <c r="H677" s="262">
        <v>31.425000000000001</v>
      </c>
      <c r="I677" s="263"/>
      <c r="J677" s="259"/>
      <c r="K677" s="259"/>
      <c r="L677" s="264"/>
      <c r="M677" s="265"/>
      <c r="N677" s="266"/>
      <c r="O677" s="266"/>
      <c r="P677" s="266"/>
      <c r="Q677" s="266"/>
      <c r="R677" s="266"/>
      <c r="S677" s="266"/>
      <c r="T677" s="266"/>
      <c r="U677" s="267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T677" s="268" t="s">
        <v>160</v>
      </c>
      <c r="AU677" s="268" t="s">
        <v>154</v>
      </c>
      <c r="AV677" s="15" t="s">
        <v>153</v>
      </c>
      <c r="AW677" s="15" t="s">
        <v>30</v>
      </c>
      <c r="AX677" s="15" t="s">
        <v>81</v>
      </c>
      <c r="AY677" s="268" t="s">
        <v>146</v>
      </c>
    </row>
    <row r="678" s="2" customFormat="1" ht="24.15" customHeight="1">
      <c r="A678" s="38"/>
      <c r="B678" s="39"/>
      <c r="C678" s="217" t="s">
        <v>879</v>
      </c>
      <c r="D678" s="217" t="s">
        <v>148</v>
      </c>
      <c r="E678" s="218" t="s">
        <v>880</v>
      </c>
      <c r="F678" s="219" t="s">
        <v>881</v>
      </c>
      <c r="G678" s="220" t="s">
        <v>228</v>
      </c>
      <c r="H678" s="221">
        <v>22.826000000000001</v>
      </c>
      <c r="I678" s="222"/>
      <c r="J678" s="223">
        <f>ROUND(I678*H678,2)</f>
        <v>0</v>
      </c>
      <c r="K678" s="219" t="s">
        <v>152</v>
      </c>
      <c r="L678" s="44"/>
      <c r="M678" s="224" t="s">
        <v>1</v>
      </c>
      <c r="N678" s="225" t="s">
        <v>39</v>
      </c>
      <c r="O678" s="91"/>
      <c r="P678" s="226">
        <f>O678*H678</f>
        <v>0</v>
      </c>
      <c r="Q678" s="226">
        <v>0.0047299999999999998</v>
      </c>
      <c r="R678" s="226">
        <f>Q678*H678</f>
        <v>0.10796698</v>
      </c>
      <c r="S678" s="226">
        <v>0</v>
      </c>
      <c r="T678" s="226">
        <f>S678*H678</f>
        <v>0</v>
      </c>
      <c r="U678" s="227" t="s">
        <v>1</v>
      </c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R678" s="228" t="s">
        <v>265</v>
      </c>
      <c r="AT678" s="228" t="s">
        <v>148</v>
      </c>
      <c r="AU678" s="228" t="s">
        <v>154</v>
      </c>
      <c r="AY678" s="17" t="s">
        <v>146</v>
      </c>
      <c r="BE678" s="229">
        <f>IF(N678="základní",J678,0)</f>
        <v>0</v>
      </c>
      <c r="BF678" s="229">
        <f>IF(N678="snížená",J678,0)</f>
        <v>0</v>
      </c>
      <c r="BG678" s="229">
        <f>IF(N678="zákl. přenesená",J678,0)</f>
        <v>0</v>
      </c>
      <c r="BH678" s="229">
        <f>IF(N678="sníž. přenesená",J678,0)</f>
        <v>0</v>
      </c>
      <c r="BI678" s="229">
        <f>IF(N678="nulová",J678,0)</f>
        <v>0</v>
      </c>
      <c r="BJ678" s="17" t="s">
        <v>154</v>
      </c>
      <c r="BK678" s="229">
        <f>ROUND(I678*H678,2)</f>
        <v>0</v>
      </c>
      <c r="BL678" s="17" t="s">
        <v>265</v>
      </c>
      <c r="BM678" s="228" t="s">
        <v>882</v>
      </c>
    </row>
    <row r="679" s="2" customFormat="1">
      <c r="A679" s="38"/>
      <c r="B679" s="39"/>
      <c r="C679" s="40"/>
      <c r="D679" s="230" t="s">
        <v>156</v>
      </c>
      <c r="E679" s="40"/>
      <c r="F679" s="231" t="s">
        <v>883</v>
      </c>
      <c r="G679" s="40"/>
      <c r="H679" s="40"/>
      <c r="I679" s="232"/>
      <c r="J679" s="40"/>
      <c r="K679" s="40"/>
      <c r="L679" s="44"/>
      <c r="M679" s="233"/>
      <c r="N679" s="234"/>
      <c r="O679" s="91"/>
      <c r="P679" s="91"/>
      <c r="Q679" s="91"/>
      <c r="R679" s="91"/>
      <c r="S679" s="91"/>
      <c r="T679" s="91"/>
      <c r="U679" s="92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T679" s="17" t="s">
        <v>156</v>
      </c>
      <c r="AU679" s="17" t="s">
        <v>154</v>
      </c>
    </row>
    <row r="680" s="2" customFormat="1">
      <c r="A680" s="38"/>
      <c r="B680" s="39"/>
      <c r="C680" s="40"/>
      <c r="D680" s="235" t="s">
        <v>158</v>
      </c>
      <c r="E680" s="40"/>
      <c r="F680" s="236" t="s">
        <v>884</v>
      </c>
      <c r="G680" s="40"/>
      <c r="H680" s="40"/>
      <c r="I680" s="232"/>
      <c r="J680" s="40"/>
      <c r="K680" s="40"/>
      <c r="L680" s="44"/>
      <c r="M680" s="233"/>
      <c r="N680" s="234"/>
      <c r="O680" s="91"/>
      <c r="P680" s="91"/>
      <c r="Q680" s="91"/>
      <c r="R680" s="91"/>
      <c r="S680" s="91"/>
      <c r="T680" s="91"/>
      <c r="U680" s="92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T680" s="17" t="s">
        <v>158</v>
      </c>
      <c r="AU680" s="17" t="s">
        <v>154</v>
      </c>
    </row>
    <row r="681" s="13" customFormat="1">
      <c r="A681" s="13"/>
      <c r="B681" s="237"/>
      <c r="C681" s="238"/>
      <c r="D681" s="230" t="s">
        <v>160</v>
      </c>
      <c r="E681" s="239" t="s">
        <v>1</v>
      </c>
      <c r="F681" s="240" t="s">
        <v>885</v>
      </c>
      <c r="G681" s="238"/>
      <c r="H681" s="239" t="s">
        <v>1</v>
      </c>
      <c r="I681" s="241"/>
      <c r="J681" s="238"/>
      <c r="K681" s="238"/>
      <c r="L681" s="242"/>
      <c r="M681" s="243"/>
      <c r="N681" s="244"/>
      <c r="O681" s="244"/>
      <c r="P681" s="244"/>
      <c r="Q681" s="244"/>
      <c r="R681" s="244"/>
      <c r="S681" s="244"/>
      <c r="T681" s="244"/>
      <c r="U681" s="245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6" t="s">
        <v>160</v>
      </c>
      <c r="AU681" s="246" t="s">
        <v>154</v>
      </c>
      <c r="AV681" s="13" t="s">
        <v>81</v>
      </c>
      <c r="AW681" s="13" t="s">
        <v>30</v>
      </c>
      <c r="AX681" s="13" t="s">
        <v>73</v>
      </c>
      <c r="AY681" s="246" t="s">
        <v>146</v>
      </c>
    </row>
    <row r="682" s="14" customFormat="1">
      <c r="A682" s="14"/>
      <c r="B682" s="247"/>
      <c r="C682" s="248"/>
      <c r="D682" s="230" t="s">
        <v>160</v>
      </c>
      <c r="E682" s="249" t="s">
        <v>1</v>
      </c>
      <c r="F682" s="250" t="s">
        <v>886</v>
      </c>
      <c r="G682" s="248"/>
      <c r="H682" s="251">
        <v>2.8260000000000001</v>
      </c>
      <c r="I682" s="252"/>
      <c r="J682" s="248"/>
      <c r="K682" s="248"/>
      <c r="L682" s="253"/>
      <c r="M682" s="254"/>
      <c r="N682" s="255"/>
      <c r="O682" s="255"/>
      <c r="P682" s="255"/>
      <c r="Q682" s="255"/>
      <c r="R682" s="255"/>
      <c r="S682" s="255"/>
      <c r="T682" s="255"/>
      <c r="U682" s="256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57" t="s">
        <v>160</v>
      </c>
      <c r="AU682" s="257" t="s">
        <v>154</v>
      </c>
      <c r="AV682" s="14" t="s">
        <v>154</v>
      </c>
      <c r="AW682" s="14" t="s">
        <v>30</v>
      </c>
      <c r="AX682" s="14" t="s">
        <v>73</v>
      </c>
      <c r="AY682" s="257" t="s">
        <v>146</v>
      </c>
    </row>
    <row r="683" s="13" customFormat="1">
      <c r="A683" s="13"/>
      <c r="B683" s="237"/>
      <c r="C683" s="238"/>
      <c r="D683" s="230" t="s">
        <v>160</v>
      </c>
      <c r="E683" s="239" t="s">
        <v>1</v>
      </c>
      <c r="F683" s="240" t="s">
        <v>877</v>
      </c>
      <c r="G683" s="238"/>
      <c r="H683" s="239" t="s">
        <v>1</v>
      </c>
      <c r="I683" s="241"/>
      <c r="J683" s="238"/>
      <c r="K683" s="238"/>
      <c r="L683" s="242"/>
      <c r="M683" s="243"/>
      <c r="N683" s="244"/>
      <c r="O683" s="244"/>
      <c r="P683" s="244"/>
      <c r="Q683" s="244"/>
      <c r="R683" s="244"/>
      <c r="S683" s="244"/>
      <c r="T683" s="244"/>
      <c r="U683" s="245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6" t="s">
        <v>160</v>
      </c>
      <c r="AU683" s="246" t="s">
        <v>154</v>
      </c>
      <c r="AV683" s="13" t="s">
        <v>81</v>
      </c>
      <c r="AW683" s="13" t="s">
        <v>30</v>
      </c>
      <c r="AX683" s="13" t="s">
        <v>73</v>
      </c>
      <c r="AY683" s="246" t="s">
        <v>146</v>
      </c>
    </row>
    <row r="684" s="14" customFormat="1">
      <c r="A684" s="14"/>
      <c r="B684" s="247"/>
      <c r="C684" s="248"/>
      <c r="D684" s="230" t="s">
        <v>160</v>
      </c>
      <c r="E684" s="249" t="s">
        <v>1</v>
      </c>
      <c r="F684" s="250" t="s">
        <v>887</v>
      </c>
      <c r="G684" s="248"/>
      <c r="H684" s="251">
        <v>20</v>
      </c>
      <c r="I684" s="252"/>
      <c r="J684" s="248"/>
      <c r="K684" s="248"/>
      <c r="L684" s="253"/>
      <c r="M684" s="254"/>
      <c r="N684" s="255"/>
      <c r="O684" s="255"/>
      <c r="P684" s="255"/>
      <c r="Q684" s="255"/>
      <c r="R684" s="255"/>
      <c r="S684" s="255"/>
      <c r="T684" s="255"/>
      <c r="U684" s="256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57" t="s">
        <v>160</v>
      </c>
      <c r="AU684" s="257" t="s">
        <v>154</v>
      </c>
      <c r="AV684" s="14" t="s">
        <v>154</v>
      </c>
      <c r="AW684" s="14" t="s">
        <v>30</v>
      </c>
      <c r="AX684" s="14" t="s">
        <v>73</v>
      </c>
      <c r="AY684" s="257" t="s">
        <v>146</v>
      </c>
    </row>
    <row r="685" s="15" customFormat="1">
      <c r="A685" s="15"/>
      <c r="B685" s="258"/>
      <c r="C685" s="259"/>
      <c r="D685" s="230" t="s">
        <v>160</v>
      </c>
      <c r="E685" s="260" t="s">
        <v>1</v>
      </c>
      <c r="F685" s="261" t="s">
        <v>163</v>
      </c>
      <c r="G685" s="259"/>
      <c r="H685" s="262">
        <v>22.826000000000001</v>
      </c>
      <c r="I685" s="263"/>
      <c r="J685" s="259"/>
      <c r="K685" s="259"/>
      <c r="L685" s="264"/>
      <c r="M685" s="265"/>
      <c r="N685" s="266"/>
      <c r="O685" s="266"/>
      <c r="P685" s="266"/>
      <c r="Q685" s="266"/>
      <c r="R685" s="266"/>
      <c r="S685" s="266"/>
      <c r="T685" s="266"/>
      <c r="U685" s="267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T685" s="268" t="s">
        <v>160</v>
      </c>
      <c r="AU685" s="268" t="s">
        <v>154</v>
      </c>
      <c r="AV685" s="15" t="s">
        <v>153</v>
      </c>
      <c r="AW685" s="15" t="s">
        <v>30</v>
      </c>
      <c r="AX685" s="15" t="s">
        <v>81</v>
      </c>
      <c r="AY685" s="268" t="s">
        <v>146</v>
      </c>
    </row>
    <row r="686" s="2" customFormat="1" ht="33" customHeight="1">
      <c r="A686" s="38"/>
      <c r="B686" s="39"/>
      <c r="C686" s="217" t="s">
        <v>888</v>
      </c>
      <c r="D686" s="217" t="s">
        <v>148</v>
      </c>
      <c r="E686" s="218" t="s">
        <v>889</v>
      </c>
      <c r="F686" s="219" t="s">
        <v>890</v>
      </c>
      <c r="G686" s="220" t="s">
        <v>207</v>
      </c>
      <c r="H686" s="221">
        <v>0.25700000000000001</v>
      </c>
      <c r="I686" s="222"/>
      <c r="J686" s="223">
        <f>ROUND(I686*H686,2)</f>
        <v>0</v>
      </c>
      <c r="K686" s="219" t="s">
        <v>152</v>
      </c>
      <c r="L686" s="44"/>
      <c r="M686" s="224" t="s">
        <v>1</v>
      </c>
      <c r="N686" s="225" t="s">
        <v>39</v>
      </c>
      <c r="O686" s="91"/>
      <c r="P686" s="226">
        <f>O686*H686</f>
        <v>0</v>
      </c>
      <c r="Q686" s="226">
        <v>0</v>
      </c>
      <c r="R686" s="226">
        <f>Q686*H686</f>
        <v>0</v>
      </c>
      <c r="S686" s="226">
        <v>0</v>
      </c>
      <c r="T686" s="226">
        <f>S686*H686</f>
        <v>0</v>
      </c>
      <c r="U686" s="227" t="s">
        <v>1</v>
      </c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R686" s="228" t="s">
        <v>265</v>
      </c>
      <c r="AT686" s="228" t="s">
        <v>148</v>
      </c>
      <c r="AU686" s="228" t="s">
        <v>154</v>
      </c>
      <c r="AY686" s="17" t="s">
        <v>146</v>
      </c>
      <c r="BE686" s="229">
        <f>IF(N686="základní",J686,0)</f>
        <v>0</v>
      </c>
      <c r="BF686" s="229">
        <f>IF(N686="snížená",J686,0)</f>
        <v>0</v>
      </c>
      <c r="BG686" s="229">
        <f>IF(N686="zákl. přenesená",J686,0)</f>
        <v>0</v>
      </c>
      <c r="BH686" s="229">
        <f>IF(N686="sníž. přenesená",J686,0)</f>
        <v>0</v>
      </c>
      <c r="BI686" s="229">
        <f>IF(N686="nulová",J686,0)</f>
        <v>0</v>
      </c>
      <c r="BJ686" s="17" t="s">
        <v>154</v>
      </c>
      <c r="BK686" s="229">
        <f>ROUND(I686*H686,2)</f>
        <v>0</v>
      </c>
      <c r="BL686" s="17" t="s">
        <v>265</v>
      </c>
      <c r="BM686" s="228" t="s">
        <v>891</v>
      </c>
    </row>
    <row r="687" s="2" customFormat="1">
      <c r="A687" s="38"/>
      <c r="B687" s="39"/>
      <c r="C687" s="40"/>
      <c r="D687" s="230" t="s">
        <v>156</v>
      </c>
      <c r="E687" s="40"/>
      <c r="F687" s="231" t="s">
        <v>892</v>
      </c>
      <c r="G687" s="40"/>
      <c r="H687" s="40"/>
      <c r="I687" s="232"/>
      <c r="J687" s="40"/>
      <c r="K687" s="40"/>
      <c r="L687" s="44"/>
      <c r="M687" s="233"/>
      <c r="N687" s="234"/>
      <c r="O687" s="91"/>
      <c r="P687" s="91"/>
      <c r="Q687" s="91"/>
      <c r="R687" s="91"/>
      <c r="S687" s="91"/>
      <c r="T687" s="91"/>
      <c r="U687" s="92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T687" s="17" t="s">
        <v>156</v>
      </c>
      <c r="AU687" s="17" t="s">
        <v>154</v>
      </c>
    </row>
    <row r="688" s="2" customFormat="1">
      <c r="A688" s="38"/>
      <c r="B688" s="39"/>
      <c r="C688" s="40"/>
      <c r="D688" s="235" t="s">
        <v>158</v>
      </c>
      <c r="E688" s="40"/>
      <c r="F688" s="236" t="s">
        <v>893</v>
      </c>
      <c r="G688" s="40"/>
      <c r="H688" s="40"/>
      <c r="I688" s="232"/>
      <c r="J688" s="40"/>
      <c r="K688" s="40"/>
      <c r="L688" s="44"/>
      <c r="M688" s="233"/>
      <c r="N688" s="234"/>
      <c r="O688" s="91"/>
      <c r="P688" s="91"/>
      <c r="Q688" s="91"/>
      <c r="R688" s="91"/>
      <c r="S688" s="91"/>
      <c r="T688" s="91"/>
      <c r="U688" s="92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T688" s="17" t="s">
        <v>158</v>
      </c>
      <c r="AU688" s="17" t="s">
        <v>154</v>
      </c>
    </row>
    <row r="689" s="12" customFormat="1" ht="22.8" customHeight="1">
      <c r="A689" s="12"/>
      <c r="B689" s="201"/>
      <c r="C689" s="202"/>
      <c r="D689" s="203" t="s">
        <v>72</v>
      </c>
      <c r="E689" s="215" t="s">
        <v>894</v>
      </c>
      <c r="F689" s="215" t="s">
        <v>895</v>
      </c>
      <c r="G689" s="202"/>
      <c r="H689" s="202"/>
      <c r="I689" s="205"/>
      <c r="J689" s="216">
        <f>BK689</f>
        <v>0</v>
      </c>
      <c r="K689" s="202"/>
      <c r="L689" s="207"/>
      <c r="M689" s="208"/>
      <c r="N689" s="209"/>
      <c r="O689" s="209"/>
      <c r="P689" s="210">
        <f>SUM(P690:P720)</f>
        <v>0</v>
      </c>
      <c r="Q689" s="209"/>
      <c r="R689" s="210">
        <f>SUM(R690:R720)</f>
        <v>3.0186803800000002</v>
      </c>
      <c r="S689" s="209"/>
      <c r="T689" s="210">
        <f>SUM(T690:T720)</f>
        <v>0</v>
      </c>
      <c r="U689" s="211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R689" s="212" t="s">
        <v>154</v>
      </c>
      <c r="AT689" s="213" t="s">
        <v>72</v>
      </c>
      <c r="AU689" s="213" t="s">
        <v>81</v>
      </c>
      <c r="AY689" s="212" t="s">
        <v>146</v>
      </c>
      <c r="BK689" s="214">
        <f>SUM(BK690:BK720)</f>
        <v>0</v>
      </c>
    </row>
    <row r="690" s="2" customFormat="1" ht="24.15" customHeight="1">
      <c r="A690" s="38"/>
      <c r="B690" s="39"/>
      <c r="C690" s="217" t="s">
        <v>896</v>
      </c>
      <c r="D690" s="217" t="s">
        <v>148</v>
      </c>
      <c r="E690" s="218" t="s">
        <v>897</v>
      </c>
      <c r="F690" s="219" t="s">
        <v>898</v>
      </c>
      <c r="G690" s="220" t="s">
        <v>228</v>
      </c>
      <c r="H690" s="221">
        <v>348.06700000000001</v>
      </c>
      <c r="I690" s="222"/>
      <c r="J690" s="223">
        <f>ROUND(I690*H690,2)</f>
        <v>0</v>
      </c>
      <c r="K690" s="219" t="s">
        <v>152</v>
      </c>
      <c r="L690" s="44"/>
      <c r="M690" s="224" t="s">
        <v>1</v>
      </c>
      <c r="N690" s="225" t="s">
        <v>39</v>
      </c>
      <c r="O690" s="91"/>
      <c r="P690" s="226">
        <f>O690*H690</f>
        <v>0</v>
      </c>
      <c r="Q690" s="226">
        <v>0.00029999999999999997</v>
      </c>
      <c r="R690" s="226">
        <f>Q690*H690</f>
        <v>0.10442009999999999</v>
      </c>
      <c r="S690" s="226">
        <v>0</v>
      </c>
      <c r="T690" s="226">
        <f>S690*H690</f>
        <v>0</v>
      </c>
      <c r="U690" s="227" t="s">
        <v>1</v>
      </c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R690" s="228" t="s">
        <v>265</v>
      </c>
      <c r="AT690" s="228" t="s">
        <v>148</v>
      </c>
      <c r="AU690" s="228" t="s">
        <v>154</v>
      </c>
      <c r="AY690" s="17" t="s">
        <v>146</v>
      </c>
      <c r="BE690" s="229">
        <f>IF(N690="základní",J690,0)</f>
        <v>0</v>
      </c>
      <c r="BF690" s="229">
        <f>IF(N690="snížená",J690,0)</f>
        <v>0</v>
      </c>
      <c r="BG690" s="229">
        <f>IF(N690="zákl. přenesená",J690,0)</f>
        <v>0</v>
      </c>
      <c r="BH690" s="229">
        <f>IF(N690="sníž. přenesená",J690,0)</f>
        <v>0</v>
      </c>
      <c r="BI690" s="229">
        <f>IF(N690="nulová",J690,0)</f>
        <v>0</v>
      </c>
      <c r="BJ690" s="17" t="s">
        <v>154</v>
      </c>
      <c r="BK690" s="229">
        <f>ROUND(I690*H690,2)</f>
        <v>0</v>
      </c>
      <c r="BL690" s="17" t="s">
        <v>265</v>
      </c>
      <c r="BM690" s="228" t="s">
        <v>899</v>
      </c>
    </row>
    <row r="691" s="2" customFormat="1">
      <c r="A691" s="38"/>
      <c r="B691" s="39"/>
      <c r="C691" s="40"/>
      <c r="D691" s="230" t="s">
        <v>156</v>
      </c>
      <c r="E691" s="40"/>
      <c r="F691" s="231" t="s">
        <v>900</v>
      </c>
      <c r="G691" s="40"/>
      <c r="H691" s="40"/>
      <c r="I691" s="232"/>
      <c r="J691" s="40"/>
      <c r="K691" s="40"/>
      <c r="L691" s="44"/>
      <c r="M691" s="233"/>
      <c r="N691" s="234"/>
      <c r="O691" s="91"/>
      <c r="P691" s="91"/>
      <c r="Q691" s="91"/>
      <c r="R691" s="91"/>
      <c r="S691" s="91"/>
      <c r="T691" s="91"/>
      <c r="U691" s="92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T691" s="17" t="s">
        <v>156</v>
      </c>
      <c r="AU691" s="17" t="s">
        <v>154</v>
      </c>
    </row>
    <row r="692" s="2" customFormat="1">
      <c r="A692" s="38"/>
      <c r="B692" s="39"/>
      <c r="C692" s="40"/>
      <c r="D692" s="235" t="s">
        <v>158</v>
      </c>
      <c r="E692" s="40"/>
      <c r="F692" s="236" t="s">
        <v>901</v>
      </c>
      <c r="G692" s="40"/>
      <c r="H692" s="40"/>
      <c r="I692" s="232"/>
      <c r="J692" s="40"/>
      <c r="K692" s="40"/>
      <c r="L692" s="44"/>
      <c r="M692" s="233"/>
      <c r="N692" s="234"/>
      <c r="O692" s="91"/>
      <c r="P692" s="91"/>
      <c r="Q692" s="91"/>
      <c r="R692" s="91"/>
      <c r="S692" s="91"/>
      <c r="T692" s="91"/>
      <c r="U692" s="92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T692" s="17" t="s">
        <v>158</v>
      </c>
      <c r="AU692" s="17" t="s">
        <v>154</v>
      </c>
    </row>
    <row r="693" s="13" customFormat="1">
      <c r="A693" s="13"/>
      <c r="B693" s="237"/>
      <c r="C693" s="238"/>
      <c r="D693" s="230" t="s">
        <v>160</v>
      </c>
      <c r="E693" s="239" t="s">
        <v>1</v>
      </c>
      <c r="F693" s="240" t="s">
        <v>902</v>
      </c>
      <c r="G693" s="238"/>
      <c r="H693" s="239" t="s">
        <v>1</v>
      </c>
      <c r="I693" s="241"/>
      <c r="J693" s="238"/>
      <c r="K693" s="238"/>
      <c r="L693" s="242"/>
      <c r="M693" s="243"/>
      <c r="N693" s="244"/>
      <c r="O693" s="244"/>
      <c r="P693" s="244"/>
      <c r="Q693" s="244"/>
      <c r="R693" s="244"/>
      <c r="S693" s="244"/>
      <c r="T693" s="244"/>
      <c r="U693" s="245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46" t="s">
        <v>160</v>
      </c>
      <c r="AU693" s="246" t="s">
        <v>154</v>
      </c>
      <c r="AV693" s="13" t="s">
        <v>81</v>
      </c>
      <c r="AW693" s="13" t="s">
        <v>30</v>
      </c>
      <c r="AX693" s="13" t="s">
        <v>73</v>
      </c>
      <c r="AY693" s="246" t="s">
        <v>146</v>
      </c>
    </row>
    <row r="694" s="14" customFormat="1">
      <c r="A694" s="14"/>
      <c r="B694" s="247"/>
      <c r="C694" s="248"/>
      <c r="D694" s="230" t="s">
        <v>160</v>
      </c>
      <c r="E694" s="249" t="s">
        <v>1</v>
      </c>
      <c r="F694" s="250" t="s">
        <v>903</v>
      </c>
      <c r="G694" s="248"/>
      <c r="H694" s="251">
        <v>348.06700000000001</v>
      </c>
      <c r="I694" s="252"/>
      <c r="J694" s="248"/>
      <c r="K694" s="248"/>
      <c r="L694" s="253"/>
      <c r="M694" s="254"/>
      <c r="N694" s="255"/>
      <c r="O694" s="255"/>
      <c r="P694" s="255"/>
      <c r="Q694" s="255"/>
      <c r="R694" s="255"/>
      <c r="S694" s="255"/>
      <c r="T694" s="255"/>
      <c r="U694" s="256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57" t="s">
        <v>160</v>
      </c>
      <c r="AU694" s="257" t="s">
        <v>154</v>
      </c>
      <c r="AV694" s="14" t="s">
        <v>154</v>
      </c>
      <c r="AW694" s="14" t="s">
        <v>30</v>
      </c>
      <c r="AX694" s="14" t="s">
        <v>73</v>
      </c>
      <c r="AY694" s="257" t="s">
        <v>146</v>
      </c>
    </row>
    <row r="695" s="15" customFormat="1">
      <c r="A695" s="15"/>
      <c r="B695" s="258"/>
      <c r="C695" s="259"/>
      <c r="D695" s="230" t="s">
        <v>160</v>
      </c>
      <c r="E695" s="260" t="s">
        <v>1</v>
      </c>
      <c r="F695" s="261" t="s">
        <v>163</v>
      </c>
      <c r="G695" s="259"/>
      <c r="H695" s="262">
        <v>348.06700000000001</v>
      </c>
      <c r="I695" s="263"/>
      <c r="J695" s="259"/>
      <c r="K695" s="259"/>
      <c r="L695" s="264"/>
      <c r="M695" s="265"/>
      <c r="N695" s="266"/>
      <c r="O695" s="266"/>
      <c r="P695" s="266"/>
      <c r="Q695" s="266"/>
      <c r="R695" s="266"/>
      <c r="S695" s="266"/>
      <c r="T695" s="266"/>
      <c r="U695" s="267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T695" s="268" t="s">
        <v>160</v>
      </c>
      <c r="AU695" s="268" t="s">
        <v>154</v>
      </c>
      <c r="AV695" s="15" t="s">
        <v>153</v>
      </c>
      <c r="AW695" s="15" t="s">
        <v>30</v>
      </c>
      <c r="AX695" s="15" t="s">
        <v>81</v>
      </c>
      <c r="AY695" s="268" t="s">
        <v>146</v>
      </c>
    </row>
    <row r="696" s="2" customFormat="1" ht="24.15" customHeight="1">
      <c r="A696" s="38"/>
      <c r="B696" s="39"/>
      <c r="C696" s="269" t="s">
        <v>904</v>
      </c>
      <c r="D696" s="269" t="s">
        <v>289</v>
      </c>
      <c r="E696" s="270" t="s">
        <v>905</v>
      </c>
      <c r="F696" s="271" t="s">
        <v>906</v>
      </c>
      <c r="G696" s="272" t="s">
        <v>228</v>
      </c>
      <c r="H696" s="273">
        <v>382.87400000000002</v>
      </c>
      <c r="I696" s="274"/>
      <c r="J696" s="275">
        <f>ROUND(I696*H696,2)</f>
        <v>0</v>
      </c>
      <c r="K696" s="271" t="s">
        <v>152</v>
      </c>
      <c r="L696" s="276"/>
      <c r="M696" s="277" t="s">
        <v>1</v>
      </c>
      <c r="N696" s="278" t="s">
        <v>39</v>
      </c>
      <c r="O696" s="91"/>
      <c r="P696" s="226">
        <f>O696*H696</f>
        <v>0</v>
      </c>
      <c r="Q696" s="226">
        <v>0.0041999999999999997</v>
      </c>
      <c r="R696" s="226">
        <f>Q696*H696</f>
        <v>1.6080707999999999</v>
      </c>
      <c r="S696" s="226">
        <v>0</v>
      </c>
      <c r="T696" s="226">
        <f>S696*H696</f>
        <v>0</v>
      </c>
      <c r="U696" s="227" t="s">
        <v>1</v>
      </c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R696" s="228" t="s">
        <v>384</v>
      </c>
      <c r="AT696" s="228" t="s">
        <v>289</v>
      </c>
      <c r="AU696" s="228" t="s">
        <v>154</v>
      </c>
      <c r="AY696" s="17" t="s">
        <v>146</v>
      </c>
      <c r="BE696" s="229">
        <f>IF(N696="základní",J696,0)</f>
        <v>0</v>
      </c>
      <c r="BF696" s="229">
        <f>IF(N696="snížená",J696,0)</f>
        <v>0</v>
      </c>
      <c r="BG696" s="229">
        <f>IF(N696="zákl. přenesená",J696,0)</f>
        <v>0</v>
      </c>
      <c r="BH696" s="229">
        <f>IF(N696="sníž. přenesená",J696,0)</f>
        <v>0</v>
      </c>
      <c r="BI696" s="229">
        <f>IF(N696="nulová",J696,0)</f>
        <v>0</v>
      </c>
      <c r="BJ696" s="17" t="s">
        <v>154</v>
      </c>
      <c r="BK696" s="229">
        <f>ROUND(I696*H696,2)</f>
        <v>0</v>
      </c>
      <c r="BL696" s="17" t="s">
        <v>265</v>
      </c>
      <c r="BM696" s="228" t="s">
        <v>907</v>
      </c>
    </row>
    <row r="697" s="2" customFormat="1">
      <c r="A697" s="38"/>
      <c r="B697" s="39"/>
      <c r="C697" s="40"/>
      <c r="D697" s="230" t="s">
        <v>156</v>
      </c>
      <c r="E697" s="40"/>
      <c r="F697" s="231" t="s">
        <v>906</v>
      </c>
      <c r="G697" s="40"/>
      <c r="H697" s="40"/>
      <c r="I697" s="232"/>
      <c r="J697" s="40"/>
      <c r="K697" s="40"/>
      <c r="L697" s="44"/>
      <c r="M697" s="233"/>
      <c r="N697" s="234"/>
      <c r="O697" s="91"/>
      <c r="P697" s="91"/>
      <c r="Q697" s="91"/>
      <c r="R697" s="91"/>
      <c r="S697" s="91"/>
      <c r="T697" s="91"/>
      <c r="U697" s="92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T697" s="17" t="s">
        <v>156</v>
      </c>
      <c r="AU697" s="17" t="s">
        <v>154</v>
      </c>
    </row>
    <row r="698" s="14" customFormat="1">
      <c r="A698" s="14"/>
      <c r="B698" s="247"/>
      <c r="C698" s="248"/>
      <c r="D698" s="230" t="s">
        <v>160</v>
      </c>
      <c r="E698" s="248"/>
      <c r="F698" s="250" t="s">
        <v>908</v>
      </c>
      <c r="G698" s="248"/>
      <c r="H698" s="251">
        <v>382.87400000000002</v>
      </c>
      <c r="I698" s="252"/>
      <c r="J698" s="248"/>
      <c r="K698" s="248"/>
      <c r="L698" s="253"/>
      <c r="M698" s="254"/>
      <c r="N698" s="255"/>
      <c r="O698" s="255"/>
      <c r="P698" s="255"/>
      <c r="Q698" s="255"/>
      <c r="R698" s="255"/>
      <c r="S698" s="255"/>
      <c r="T698" s="255"/>
      <c r="U698" s="256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57" t="s">
        <v>160</v>
      </c>
      <c r="AU698" s="257" t="s">
        <v>154</v>
      </c>
      <c r="AV698" s="14" t="s">
        <v>154</v>
      </c>
      <c r="AW698" s="14" t="s">
        <v>4</v>
      </c>
      <c r="AX698" s="14" t="s">
        <v>81</v>
      </c>
      <c r="AY698" s="257" t="s">
        <v>146</v>
      </c>
    </row>
    <row r="699" s="2" customFormat="1" ht="33" customHeight="1">
      <c r="A699" s="38"/>
      <c r="B699" s="39"/>
      <c r="C699" s="217" t="s">
        <v>909</v>
      </c>
      <c r="D699" s="217" t="s">
        <v>148</v>
      </c>
      <c r="E699" s="218" t="s">
        <v>910</v>
      </c>
      <c r="F699" s="219" t="s">
        <v>911</v>
      </c>
      <c r="G699" s="220" t="s">
        <v>228</v>
      </c>
      <c r="H699" s="221">
        <v>205.79599999999999</v>
      </c>
      <c r="I699" s="222"/>
      <c r="J699" s="223">
        <f>ROUND(I699*H699,2)</f>
        <v>0</v>
      </c>
      <c r="K699" s="219" t="s">
        <v>152</v>
      </c>
      <c r="L699" s="44"/>
      <c r="M699" s="224" t="s">
        <v>1</v>
      </c>
      <c r="N699" s="225" t="s">
        <v>39</v>
      </c>
      <c r="O699" s="91"/>
      <c r="P699" s="226">
        <f>O699*H699</f>
        <v>0</v>
      </c>
      <c r="Q699" s="226">
        <v>0</v>
      </c>
      <c r="R699" s="226">
        <f>Q699*H699</f>
        <v>0</v>
      </c>
      <c r="S699" s="226">
        <v>0</v>
      </c>
      <c r="T699" s="226">
        <f>S699*H699</f>
        <v>0</v>
      </c>
      <c r="U699" s="227" t="s">
        <v>1</v>
      </c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R699" s="228" t="s">
        <v>265</v>
      </c>
      <c r="AT699" s="228" t="s">
        <v>148</v>
      </c>
      <c r="AU699" s="228" t="s">
        <v>154</v>
      </c>
      <c r="AY699" s="17" t="s">
        <v>146</v>
      </c>
      <c r="BE699" s="229">
        <f>IF(N699="základní",J699,0)</f>
        <v>0</v>
      </c>
      <c r="BF699" s="229">
        <f>IF(N699="snížená",J699,0)</f>
        <v>0</v>
      </c>
      <c r="BG699" s="229">
        <f>IF(N699="zákl. přenesená",J699,0)</f>
        <v>0</v>
      </c>
      <c r="BH699" s="229">
        <f>IF(N699="sníž. přenesená",J699,0)</f>
        <v>0</v>
      </c>
      <c r="BI699" s="229">
        <f>IF(N699="nulová",J699,0)</f>
        <v>0</v>
      </c>
      <c r="BJ699" s="17" t="s">
        <v>154</v>
      </c>
      <c r="BK699" s="229">
        <f>ROUND(I699*H699,2)</f>
        <v>0</v>
      </c>
      <c r="BL699" s="17" t="s">
        <v>265</v>
      </c>
      <c r="BM699" s="228" t="s">
        <v>912</v>
      </c>
    </row>
    <row r="700" s="2" customFormat="1">
      <c r="A700" s="38"/>
      <c r="B700" s="39"/>
      <c r="C700" s="40"/>
      <c r="D700" s="230" t="s">
        <v>156</v>
      </c>
      <c r="E700" s="40"/>
      <c r="F700" s="231" t="s">
        <v>913</v>
      </c>
      <c r="G700" s="40"/>
      <c r="H700" s="40"/>
      <c r="I700" s="232"/>
      <c r="J700" s="40"/>
      <c r="K700" s="40"/>
      <c r="L700" s="44"/>
      <c r="M700" s="233"/>
      <c r="N700" s="234"/>
      <c r="O700" s="91"/>
      <c r="P700" s="91"/>
      <c r="Q700" s="91"/>
      <c r="R700" s="91"/>
      <c r="S700" s="91"/>
      <c r="T700" s="91"/>
      <c r="U700" s="92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T700" s="17" t="s">
        <v>156</v>
      </c>
      <c r="AU700" s="17" t="s">
        <v>154</v>
      </c>
    </row>
    <row r="701" s="2" customFormat="1">
      <c r="A701" s="38"/>
      <c r="B701" s="39"/>
      <c r="C701" s="40"/>
      <c r="D701" s="235" t="s">
        <v>158</v>
      </c>
      <c r="E701" s="40"/>
      <c r="F701" s="236" t="s">
        <v>914</v>
      </c>
      <c r="G701" s="40"/>
      <c r="H701" s="40"/>
      <c r="I701" s="232"/>
      <c r="J701" s="40"/>
      <c r="K701" s="40"/>
      <c r="L701" s="44"/>
      <c r="M701" s="233"/>
      <c r="N701" s="234"/>
      <c r="O701" s="91"/>
      <c r="P701" s="91"/>
      <c r="Q701" s="91"/>
      <c r="R701" s="91"/>
      <c r="S701" s="91"/>
      <c r="T701" s="91"/>
      <c r="U701" s="92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T701" s="17" t="s">
        <v>158</v>
      </c>
      <c r="AU701" s="17" t="s">
        <v>154</v>
      </c>
    </row>
    <row r="702" s="13" customFormat="1">
      <c r="A702" s="13"/>
      <c r="B702" s="237"/>
      <c r="C702" s="238"/>
      <c r="D702" s="230" t="s">
        <v>160</v>
      </c>
      <c r="E702" s="239" t="s">
        <v>1</v>
      </c>
      <c r="F702" s="240" t="s">
        <v>915</v>
      </c>
      <c r="G702" s="238"/>
      <c r="H702" s="239" t="s">
        <v>1</v>
      </c>
      <c r="I702" s="241"/>
      <c r="J702" s="238"/>
      <c r="K702" s="238"/>
      <c r="L702" s="242"/>
      <c r="M702" s="243"/>
      <c r="N702" s="244"/>
      <c r="O702" s="244"/>
      <c r="P702" s="244"/>
      <c r="Q702" s="244"/>
      <c r="R702" s="244"/>
      <c r="S702" s="244"/>
      <c r="T702" s="244"/>
      <c r="U702" s="245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46" t="s">
        <v>160</v>
      </c>
      <c r="AU702" s="246" t="s">
        <v>154</v>
      </c>
      <c r="AV702" s="13" t="s">
        <v>81</v>
      </c>
      <c r="AW702" s="13" t="s">
        <v>30</v>
      </c>
      <c r="AX702" s="13" t="s">
        <v>73</v>
      </c>
      <c r="AY702" s="246" t="s">
        <v>146</v>
      </c>
    </row>
    <row r="703" s="13" customFormat="1">
      <c r="A703" s="13"/>
      <c r="B703" s="237"/>
      <c r="C703" s="238"/>
      <c r="D703" s="230" t="s">
        <v>160</v>
      </c>
      <c r="E703" s="239" t="s">
        <v>1</v>
      </c>
      <c r="F703" s="240" t="s">
        <v>916</v>
      </c>
      <c r="G703" s="238"/>
      <c r="H703" s="239" t="s">
        <v>1</v>
      </c>
      <c r="I703" s="241"/>
      <c r="J703" s="238"/>
      <c r="K703" s="238"/>
      <c r="L703" s="242"/>
      <c r="M703" s="243"/>
      <c r="N703" s="244"/>
      <c r="O703" s="244"/>
      <c r="P703" s="244"/>
      <c r="Q703" s="244"/>
      <c r="R703" s="244"/>
      <c r="S703" s="244"/>
      <c r="T703" s="244"/>
      <c r="U703" s="245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6" t="s">
        <v>160</v>
      </c>
      <c r="AU703" s="246" t="s">
        <v>154</v>
      </c>
      <c r="AV703" s="13" t="s">
        <v>81</v>
      </c>
      <c r="AW703" s="13" t="s">
        <v>30</v>
      </c>
      <c r="AX703" s="13" t="s">
        <v>73</v>
      </c>
      <c r="AY703" s="246" t="s">
        <v>146</v>
      </c>
    </row>
    <row r="704" s="14" customFormat="1">
      <c r="A704" s="14"/>
      <c r="B704" s="247"/>
      <c r="C704" s="248"/>
      <c r="D704" s="230" t="s">
        <v>160</v>
      </c>
      <c r="E704" s="249" t="s">
        <v>1</v>
      </c>
      <c r="F704" s="250" t="s">
        <v>917</v>
      </c>
      <c r="G704" s="248"/>
      <c r="H704" s="251">
        <v>205.79599999999999</v>
      </c>
      <c r="I704" s="252"/>
      <c r="J704" s="248"/>
      <c r="K704" s="248"/>
      <c r="L704" s="253"/>
      <c r="M704" s="254"/>
      <c r="N704" s="255"/>
      <c r="O704" s="255"/>
      <c r="P704" s="255"/>
      <c r="Q704" s="255"/>
      <c r="R704" s="255"/>
      <c r="S704" s="255"/>
      <c r="T704" s="255"/>
      <c r="U704" s="256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57" t="s">
        <v>160</v>
      </c>
      <c r="AU704" s="257" t="s">
        <v>154</v>
      </c>
      <c r="AV704" s="14" t="s">
        <v>154</v>
      </c>
      <c r="AW704" s="14" t="s">
        <v>30</v>
      </c>
      <c r="AX704" s="14" t="s">
        <v>73</v>
      </c>
      <c r="AY704" s="257" t="s">
        <v>146</v>
      </c>
    </row>
    <row r="705" s="15" customFormat="1">
      <c r="A705" s="15"/>
      <c r="B705" s="258"/>
      <c r="C705" s="259"/>
      <c r="D705" s="230" t="s">
        <v>160</v>
      </c>
      <c r="E705" s="260" t="s">
        <v>1</v>
      </c>
      <c r="F705" s="261" t="s">
        <v>163</v>
      </c>
      <c r="G705" s="259"/>
      <c r="H705" s="262">
        <v>205.79599999999999</v>
      </c>
      <c r="I705" s="263"/>
      <c r="J705" s="259"/>
      <c r="K705" s="259"/>
      <c r="L705" s="264"/>
      <c r="M705" s="265"/>
      <c r="N705" s="266"/>
      <c r="O705" s="266"/>
      <c r="P705" s="266"/>
      <c r="Q705" s="266"/>
      <c r="R705" s="266"/>
      <c r="S705" s="266"/>
      <c r="T705" s="266"/>
      <c r="U705" s="267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T705" s="268" t="s">
        <v>160</v>
      </c>
      <c r="AU705" s="268" t="s">
        <v>154</v>
      </c>
      <c r="AV705" s="15" t="s">
        <v>153</v>
      </c>
      <c r="AW705" s="15" t="s">
        <v>30</v>
      </c>
      <c r="AX705" s="15" t="s">
        <v>81</v>
      </c>
      <c r="AY705" s="268" t="s">
        <v>146</v>
      </c>
    </row>
    <row r="706" s="2" customFormat="1" ht="37.8" customHeight="1">
      <c r="A706" s="38"/>
      <c r="B706" s="39"/>
      <c r="C706" s="269" t="s">
        <v>918</v>
      </c>
      <c r="D706" s="269" t="s">
        <v>289</v>
      </c>
      <c r="E706" s="270" t="s">
        <v>919</v>
      </c>
      <c r="F706" s="271" t="s">
        <v>920</v>
      </c>
      <c r="G706" s="272" t="s">
        <v>228</v>
      </c>
      <c r="H706" s="273">
        <v>226.37600000000001</v>
      </c>
      <c r="I706" s="274"/>
      <c r="J706" s="275">
        <f>ROUND(I706*H706,2)</f>
        <v>0</v>
      </c>
      <c r="K706" s="271" t="s">
        <v>1</v>
      </c>
      <c r="L706" s="276"/>
      <c r="M706" s="277" t="s">
        <v>1</v>
      </c>
      <c r="N706" s="278" t="s">
        <v>39</v>
      </c>
      <c r="O706" s="91"/>
      <c r="P706" s="226">
        <f>O706*H706</f>
        <v>0</v>
      </c>
      <c r="Q706" s="226">
        <v>0.0055999999999999999</v>
      </c>
      <c r="R706" s="226">
        <f>Q706*H706</f>
        <v>1.2677056</v>
      </c>
      <c r="S706" s="226">
        <v>0</v>
      </c>
      <c r="T706" s="226">
        <f>S706*H706</f>
        <v>0</v>
      </c>
      <c r="U706" s="227" t="s">
        <v>1</v>
      </c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R706" s="228" t="s">
        <v>384</v>
      </c>
      <c r="AT706" s="228" t="s">
        <v>289</v>
      </c>
      <c r="AU706" s="228" t="s">
        <v>154</v>
      </c>
      <c r="AY706" s="17" t="s">
        <v>146</v>
      </c>
      <c r="BE706" s="229">
        <f>IF(N706="základní",J706,0)</f>
        <v>0</v>
      </c>
      <c r="BF706" s="229">
        <f>IF(N706="snížená",J706,0)</f>
        <v>0</v>
      </c>
      <c r="BG706" s="229">
        <f>IF(N706="zákl. přenesená",J706,0)</f>
        <v>0</v>
      </c>
      <c r="BH706" s="229">
        <f>IF(N706="sníž. přenesená",J706,0)</f>
        <v>0</v>
      </c>
      <c r="BI706" s="229">
        <f>IF(N706="nulová",J706,0)</f>
        <v>0</v>
      </c>
      <c r="BJ706" s="17" t="s">
        <v>154</v>
      </c>
      <c r="BK706" s="229">
        <f>ROUND(I706*H706,2)</f>
        <v>0</v>
      </c>
      <c r="BL706" s="17" t="s">
        <v>265</v>
      </c>
      <c r="BM706" s="228" t="s">
        <v>921</v>
      </c>
    </row>
    <row r="707" s="2" customFormat="1">
      <c r="A707" s="38"/>
      <c r="B707" s="39"/>
      <c r="C707" s="40"/>
      <c r="D707" s="230" t="s">
        <v>156</v>
      </c>
      <c r="E707" s="40"/>
      <c r="F707" s="231" t="s">
        <v>920</v>
      </c>
      <c r="G707" s="40"/>
      <c r="H707" s="40"/>
      <c r="I707" s="232"/>
      <c r="J707" s="40"/>
      <c r="K707" s="40"/>
      <c r="L707" s="44"/>
      <c r="M707" s="233"/>
      <c r="N707" s="234"/>
      <c r="O707" s="91"/>
      <c r="P707" s="91"/>
      <c r="Q707" s="91"/>
      <c r="R707" s="91"/>
      <c r="S707" s="91"/>
      <c r="T707" s="91"/>
      <c r="U707" s="92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T707" s="17" t="s">
        <v>156</v>
      </c>
      <c r="AU707" s="17" t="s">
        <v>154</v>
      </c>
    </row>
    <row r="708" s="14" customFormat="1">
      <c r="A708" s="14"/>
      <c r="B708" s="247"/>
      <c r="C708" s="248"/>
      <c r="D708" s="230" t="s">
        <v>160</v>
      </c>
      <c r="E708" s="248"/>
      <c r="F708" s="250" t="s">
        <v>922</v>
      </c>
      <c r="G708" s="248"/>
      <c r="H708" s="251">
        <v>226.37600000000001</v>
      </c>
      <c r="I708" s="252"/>
      <c r="J708" s="248"/>
      <c r="K708" s="248"/>
      <c r="L708" s="253"/>
      <c r="M708" s="254"/>
      <c r="N708" s="255"/>
      <c r="O708" s="255"/>
      <c r="P708" s="255"/>
      <c r="Q708" s="255"/>
      <c r="R708" s="255"/>
      <c r="S708" s="255"/>
      <c r="T708" s="255"/>
      <c r="U708" s="256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57" t="s">
        <v>160</v>
      </c>
      <c r="AU708" s="257" t="s">
        <v>154</v>
      </c>
      <c r="AV708" s="14" t="s">
        <v>154</v>
      </c>
      <c r="AW708" s="14" t="s">
        <v>4</v>
      </c>
      <c r="AX708" s="14" t="s">
        <v>81</v>
      </c>
      <c r="AY708" s="257" t="s">
        <v>146</v>
      </c>
    </row>
    <row r="709" s="2" customFormat="1" ht="24.15" customHeight="1">
      <c r="A709" s="38"/>
      <c r="B709" s="39"/>
      <c r="C709" s="217" t="s">
        <v>923</v>
      </c>
      <c r="D709" s="217" t="s">
        <v>148</v>
      </c>
      <c r="E709" s="218" t="s">
        <v>924</v>
      </c>
      <c r="F709" s="219" t="s">
        <v>925</v>
      </c>
      <c r="G709" s="220" t="s">
        <v>228</v>
      </c>
      <c r="H709" s="221">
        <v>205.79599999999999</v>
      </c>
      <c r="I709" s="222"/>
      <c r="J709" s="223">
        <f>ROUND(I709*H709,2)</f>
        <v>0</v>
      </c>
      <c r="K709" s="219" t="s">
        <v>152</v>
      </c>
      <c r="L709" s="44"/>
      <c r="M709" s="224" t="s">
        <v>1</v>
      </c>
      <c r="N709" s="225" t="s">
        <v>39</v>
      </c>
      <c r="O709" s="91"/>
      <c r="P709" s="226">
        <f>O709*H709</f>
        <v>0</v>
      </c>
      <c r="Q709" s="226">
        <v>4.0000000000000003E-05</v>
      </c>
      <c r="R709" s="226">
        <f>Q709*H709</f>
        <v>0.0082318400000000007</v>
      </c>
      <c r="S709" s="226">
        <v>0</v>
      </c>
      <c r="T709" s="226">
        <f>S709*H709</f>
        <v>0</v>
      </c>
      <c r="U709" s="227" t="s">
        <v>1</v>
      </c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R709" s="228" t="s">
        <v>265</v>
      </c>
      <c r="AT709" s="228" t="s">
        <v>148</v>
      </c>
      <c r="AU709" s="228" t="s">
        <v>154</v>
      </c>
      <c r="AY709" s="17" t="s">
        <v>146</v>
      </c>
      <c r="BE709" s="229">
        <f>IF(N709="základní",J709,0)</f>
        <v>0</v>
      </c>
      <c r="BF709" s="229">
        <f>IF(N709="snížená",J709,0)</f>
        <v>0</v>
      </c>
      <c r="BG709" s="229">
        <f>IF(N709="zákl. přenesená",J709,0)</f>
        <v>0</v>
      </c>
      <c r="BH709" s="229">
        <f>IF(N709="sníž. přenesená",J709,0)</f>
        <v>0</v>
      </c>
      <c r="BI709" s="229">
        <f>IF(N709="nulová",J709,0)</f>
        <v>0</v>
      </c>
      <c r="BJ709" s="17" t="s">
        <v>154</v>
      </c>
      <c r="BK709" s="229">
        <f>ROUND(I709*H709,2)</f>
        <v>0</v>
      </c>
      <c r="BL709" s="17" t="s">
        <v>265</v>
      </c>
      <c r="BM709" s="228" t="s">
        <v>926</v>
      </c>
    </row>
    <row r="710" s="2" customFormat="1">
      <c r="A710" s="38"/>
      <c r="B710" s="39"/>
      <c r="C710" s="40"/>
      <c r="D710" s="230" t="s">
        <v>156</v>
      </c>
      <c r="E710" s="40"/>
      <c r="F710" s="231" t="s">
        <v>927</v>
      </c>
      <c r="G710" s="40"/>
      <c r="H710" s="40"/>
      <c r="I710" s="232"/>
      <c r="J710" s="40"/>
      <c r="K710" s="40"/>
      <c r="L710" s="44"/>
      <c r="M710" s="233"/>
      <c r="N710" s="234"/>
      <c r="O710" s="91"/>
      <c r="P710" s="91"/>
      <c r="Q710" s="91"/>
      <c r="R710" s="91"/>
      <c r="S710" s="91"/>
      <c r="T710" s="91"/>
      <c r="U710" s="92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T710" s="17" t="s">
        <v>156</v>
      </c>
      <c r="AU710" s="17" t="s">
        <v>154</v>
      </c>
    </row>
    <row r="711" s="2" customFormat="1">
      <c r="A711" s="38"/>
      <c r="B711" s="39"/>
      <c r="C711" s="40"/>
      <c r="D711" s="235" t="s">
        <v>158</v>
      </c>
      <c r="E711" s="40"/>
      <c r="F711" s="236" t="s">
        <v>928</v>
      </c>
      <c r="G711" s="40"/>
      <c r="H711" s="40"/>
      <c r="I711" s="232"/>
      <c r="J711" s="40"/>
      <c r="K711" s="40"/>
      <c r="L711" s="44"/>
      <c r="M711" s="233"/>
      <c r="N711" s="234"/>
      <c r="O711" s="91"/>
      <c r="P711" s="91"/>
      <c r="Q711" s="91"/>
      <c r="R711" s="91"/>
      <c r="S711" s="91"/>
      <c r="T711" s="91"/>
      <c r="U711" s="92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T711" s="17" t="s">
        <v>158</v>
      </c>
      <c r="AU711" s="17" t="s">
        <v>154</v>
      </c>
    </row>
    <row r="712" s="13" customFormat="1">
      <c r="A712" s="13"/>
      <c r="B712" s="237"/>
      <c r="C712" s="238"/>
      <c r="D712" s="230" t="s">
        <v>160</v>
      </c>
      <c r="E712" s="239" t="s">
        <v>1</v>
      </c>
      <c r="F712" s="240" t="s">
        <v>916</v>
      </c>
      <c r="G712" s="238"/>
      <c r="H712" s="239" t="s">
        <v>1</v>
      </c>
      <c r="I712" s="241"/>
      <c r="J712" s="238"/>
      <c r="K712" s="238"/>
      <c r="L712" s="242"/>
      <c r="M712" s="243"/>
      <c r="N712" s="244"/>
      <c r="O712" s="244"/>
      <c r="P712" s="244"/>
      <c r="Q712" s="244"/>
      <c r="R712" s="244"/>
      <c r="S712" s="244"/>
      <c r="T712" s="244"/>
      <c r="U712" s="245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46" t="s">
        <v>160</v>
      </c>
      <c r="AU712" s="246" t="s">
        <v>154</v>
      </c>
      <c r="AV712" s="13" t="s">
        <v>81</v>
      </c>
      <c r="AW712" s="13" t="s">
        <v>30</v>
      </c>
      <c r="AX712" s="13" t="s">
        <v>73</v>
      </c>
      <c r="AY712" s="246" t="s">
        <v>146</v>
      </c>
    </row>
    <row r="713" s="14" customFormat="1">
      <c r="A713" s="14"/>
      <c r="B713" s="247"/>
      <c r="C713" s="248"/>
      <c r="D713" s="230" t="s">
        <v>160</v>
      </c>
      <c r="E713" s="249" t="s">
        <v>1</v>
      </c>
      <c r="F713" s="250" t="s">
        <v>917</v>
      </c>
      <c r="G713" s="248"/>
      <c r="H713" s="251">
        <v>205.79599999999999</v>
      </c>
      <c r="I713" s="252"/>
      <c r="J713" s="248"/>
      <c r="K713" s="248"/>
      <c r="L713" s="253"/>
      <c r="M713" s="254"/>
      <c r="N713" s="255"/>
      <c r="O713" s="255"/>
      <c r="P713" s="255"/>
      <c r="Q713" s="255"/>
      <c r="R713" s="255"/>
      <c r="S713" s="255"/>
      <c r="T713" s="255"/>
      <c r="U713" s="256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57" t="s">
        <v>160</v>
      </c>
      <c r="AU713" s="257" t="s">
        <v>154</v>
      </c>
      <c r="AV713" s="14" t="s">
        <v>154</v>
      </c>
      <c r="AW713" s="14" t="s">
        <v>30</v>
      </c>
      <c r="AX713" s="14" t="s">
        <v>73</v>
      </c>
      <c r="AY713" s="257" t="s">
        <v>146</v>
      </c>
    </row>
    <row r="714" s="15" customFormat="1">
      <c r="A714" s="15"/>
      <c r="B714" s="258"/>
      <c r="C714" s="259"/>
      <c r="D714" s="230" t="s">
        <v>160</v>
      </c>
      <c r="E714" s="260" t="s">
        <v>1</v>
      </c>
      <c r="F714" s="261" t="s">
        <v>163</v>
      </c>
      <c r="G714" s="259"/>
      <c r="H714" s="262">
        <v>205.79599999999999</v>
      </c>
      <c r="I714" s="263"/>
      <c r="J714" s="259"/>
      <c r="K714" s="259"/>
      <c r="L714" s="264"/>
      <c r="M714" s="265"/>
      <c r="N714" s="266"/>
      <c r="O714" s="266"/>
      <c r="P714" s="266"/>
      <c r="Q714" s="266"/>
      <c r="R714" s="266"/>
      <c r="S714" s="266"/>
      <c r="T714" s="266"/>
      <c r="U714" s="267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T714" s="268" t="s">
        <v>160</v>
      </c>
      <c r="AU714" s="268" t="s">
        <v>154</v>
      </c>
      <c r="AV714" s="15" t="s">
        <v>153</v>
      </c>
      <c r="AW714" s="15" t="s">
        <v>30</v>
      </c>
      <c r="AX714" s="15" t="s">
        <v>81</v>
      </c>
      <c r="AY714" s="268" t="s">
        <v>146</v>
      </c>
    </row>
    <row r="715" s="2" customFormat="1" ht="24.15" customHeight="1">
      <c r="A715" s="38"/>
      <c r="B715" s="39"/>
      <c r="C715" s="269" t="s">
        <v>929</v>
      </c>
      <c r="D715" s="269" t="s">
        <v>289</v>
      </c>
      <c r="E715" s="270" t="s">
        <v>930</v>
      </c>
      <c r="F715" s="271" t="s">
        <v>931</v>
      </c>
      <c r="G715" s="272" t="s">
        <v>228</v>
      </c>
      <c r="H715" s="273">
        <v>216.08600000000001</v>
      </c>
      <c r="I715" s="274"/>
      <c r="J715" s="275">
        <f>ROUND(I715*H715,2)</f>
        <v>0</v>
      </c>
      <c r="K715" s="271" t="s">
        <v>152</v>
      </c>
      <c r="L715" s="276"/>
      <c r="M715" s="277" t="s">
        <v>1</v>
      </c>
      <c r="N715" s="278" t="s">
        <v>39</v>
      </c>
      <c r="O715" s="91"/>
      <c r="P715" s="226">
        <f>O715*H715</f>
        <v>0</v>
      </c>
      <c r="Q715" s="226">
        <v>0.00013999999999999999</v>
      </c>
      <c r="R715" s="226">
        <f>Q715*H715</f>
        <v>0.030252039999999997</v>
      </c>
      <c r="S715" s="226">
        <v>0</v>
      </c>
      <c r="T715" s="226">
        <f>S715*H715</f>
        <v>0</v>
      </c>
      <c r="U715" s="227" t="s">
        <v>1</v>
      </c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R715" s="228" t="s">
        <v>384</v>
      </c>
      <c r="AT715" s="228" t="s">
        <v>289</v>
      </c>
      <c r="AU715" s="228" t="s">
        <v>154</v>
      </c>
      <c r="AY715" s="17" t="s">
        <v>146</v>
      </c>
      <c r="BE715" s="229">
        <f>IF(N715="základní",J715,0)</f>
        <v>0</v>
      </c>
      <c r="BF715" s="229">
        <f>IF(N715="snížená",J715,0)</f>
        <v>0</v>
      </c>
      <c r="BG715" s="229">
        <f>IF(N715="zákl. přenesená",J715,0)</f>
        <v>0</v>
      </c>
      <c r="BH715" s="229">
        <f>IF(N715="sníž. přenesená",J715,0)</f>
        <v>0</v>
      </c>
      <c r="BI715" s="229">
        <f>IF(N715="nulová",J715,0)</f>
        <v>0</v>
      </c>
      <c r="BJ715" s="17" t="s">
        <v>154</v>
      </c>
      <c r="BK715" s="229">
        <f>ROUND(I715*H715,2)</f>
        <v>0</v>
      </c>
      <c r="BL715" s="17" t="s">
        <v>265</v>
      </c>
      <c r="BM715" s="228" t="s">
        <v>932</v>
      </c>
    </row>
    <row r="716" s="2" customFormat="1">
      <c r="A716" s="38"/>
      <c r="B716" s="39"/>
      <c r="C716" s="40"/>
      <c r="D716" s="230" t="s">
        <v>156</v>
      </c>
      <c r="E716" s="40"/>
      <c r="F716" s="231" t="s">
        <v>931</v>
      </c>
      <c r="G716" s="40"/>
      <c r="H716" s="40"/>
      <c r="I716" s="232"/>
      <c r="J716" s="40"/>
      <c r="K716" s="40"/>
      <c r="L716" s="44"/>
      <c r="M716" s="233"/>
      <c r="N716" s="234"/>
      <c r="O716" s="91"/>
      <c r="P716" s="91"/>
      <c r="Q716" s="91"/>
      <c r="R716" s="91"/>
      <c r="S716" s="91"/>
      <c r="T716" s="91"/>
      <c r="U716" s="92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T716" s="17" t="s">
        <v>156</v>
      </c>
      <c r="AU716" s="17" t="s">
        <v>154</v>
      </c>
    </row>
    <row r="717" s="14" customFormat="1">
      <c r="A717" s="14"/>
      <c r="B717" s="247"/>
      <c r="C717" s="248"/>
      <c r="D717" s="230" t="s">
        <v>160</v>
      </c>
      <c r="E717" s="248"/>
      <c r="F717" s="250" t="s">
        <v>933</v>
      </c>
      <c r="G717" s="248"/>
      <c r="H717" s="251">
        <v>216.08600000000001</v>
      </c>
      <c r="I717" s="252"/>
      <c r="J717" s="248"/>
      <c r="K717" s="248"/>
      <c r="L717" s="253"/>
      <c r="M717" s="254"/>
      <c r="N717" s="255"/>
      <c r="O717" s="255"/>
      <c r="P717" s="255"/>
      <c r="Q717" s="255"/>
      <c r="R717" s="255"/>
      <c r="S717" s="255"/>
      <c r="T717" s="255"/>
      <c r="U717" s="256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57" t="s">
        <v>160</v>
      </c>
      <c r="AU717" s="257" t="s">
        <v>154</v>
      </c>
      <c r="AV717" s="14" t="s">
        <v>154</v>
      </c>
      <c r="AW717" s="14" t="s">
        <v>4</v>
      </c>
      <c r="AX717" s="14" t="s">
        <v>81</v>
      </c>
      <c r="AY717" s="257" t="s">
        <v>146</v>
      </c>
    </row>
    <row r="718" s="2" customFormat="1" ht="24.15" customHeight="1">
      <c r="A718" s="38"/>
      <c r="B718" s="39"/>
      <c r="C718" s="217" t="s">
        <v>934</v>
      </c>
      <c r="D718" s="217" t="s">
        <v>148</v>
      </c>
      <c r="E718" s="218" t="s">
        <v>935</v>
      </c>
      <c r="F718" s="219" t="s">
        <v>936</v>
      </c>
      <c r="G718" s="220" t="s">
        <v>207</v>
      </c>
      <c r="H718" s="221">
        <v>3.0190000000000001</v>
      </c>
      <c r="I718" s="222"/>
      <c r="J718" s="223">
        <f>ROUND(I718*H718,2)</f>
        <v>0</v>
      </c>
      <c r="K718" s="219" t="s">
        <v>152</v>
      </c>
      <c r="L718" s="44"/>
      <c r="M718" s="224" t="s">
        <v>1</v>
      </c>
      <c r="N718" s="225" t="s">
        <v>39</v>
      </c>
      <c r="O718" s="91"/>
      <c r="P718" s="226">
        <f>O718*H718</f>
        <v>0</v>
      </c>
      <c r="Q718" s="226">
        <v>0</v>
      </c>
      <c r="R718" s="226">
        <f>Q718*H718</f>
        <v>0</v>
      </c>
      <c r="S718" s="226">
        <v>0</v>
      </c>
      <c r="T718" s="226">
        <f>S718*H718</f>
        <v>0</v>
      </c>
      <c r="U718" s="227" t="s">
        <v>1</v>
      </c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R718" s="228" t="s">
        <v>265</v>
      </c>
      <c r="AT718" s="228" t="s">
        <v>148</v>
      </c>
      <c r="AU718" s="228" t="s">
        <v>154</v>
      </c>
      <c r="AY718" s="17" t="s">
        <v>146</v>
      </c>
      <c r="BE718" s="229">
        <f>IF(N718="základní",J718,0)</f>
        <v>0</v>
      </c>
      <c r="BF718" s="229">
        <f>IF(N718="snížená",J718,0)</f>
        <v>0</v>
      </c>
      <c r="BG718" s="229">
        <f>IF(N718="zákl. přenesená",J718,0)</f>
        <v>0</v>
      </c>
      <c r="BH718" s="229">
        <f>IF(N718="sníž. přenesená",J718,0)</f>
        <v>0</v>
      </c>
      <c r="BI718" s="229">
        <f>IF(N718="nulová",J718,0)</f>
        <v>0</v>
      </c>
      <c r="BJ718" s="17" t="s">
        <v>154</v>
      </c>
      <c r="BK718" s="229">
        <f>ROUND(I718*H718,2)</f>
        <v>0</v>
      </c>
      <c r="BL718" s="17" t="s">
        <v>265</v>
      </c>
      <c r="BM718" s="228" t="s">
        <v>937</v>
      </c>
    </row>
    <row r="719" s="2" customFormat="1">
      <c r="A719" s="38"/>
      <c r="B719" s="39"/>
      <c r="C719" s="40"/>
      <c r="D719" s="230" t="s">
        <v>156</v>
      </c>
      <c r="E719" s="40"/>
      <c r="F719" s="231" t="s">
        <v>938</v>
      </c>
      <c r="G719" s="40"/>
      <c r="H719" s="40"/>
      <c r="I719" s="232"/>
      <c r="J719" s="40"/>
      <c r="K719" s="40"/>
      <c r="L719" s="44"/>
      <c r="M719" s="233"/>
      <c r="N719" s="234"/>
      <c r="O719" s="91"/>
      <c r="P719" s="91"/>
      <c r="Q719" s="91"/>
      <c r="R719" s="91"/>
      <c r="S719" s="91"/>
      <c r="T719" s="91"/>
      <c r="U719" s="92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T719" s="17" t="s">
        <v>156</v>
      </c>
      <c r="AU719" s="17" t="s">
        <v>154</v>
      </c>
    </row>
    <row r="720" s="2" customFormat="1">
      <c r="A720" s="38"/>
      <c r="B720" s="39"/>
      <c r="C720" s="40"/>
      <c r="D720" s="235" t="s">
        <v>158</v>
      </c>
      <c r="E720" s="40"/>
      <c r="F720" s="236" t="s">
        <v>939</v>
      </c>
      <c r="G720" s="40"/>
      <c r="H720" s="40"/>
      <c r="I720" s="232"/>
      <c r="J720" s="40"/>
      <c r="K720" s="40"/>
      <c r="L720" s="44"/>
      <c r="M720" s="233"/>
      <c r="N720" s="234"/>
      <c r="O720" s="91"/>
      <c r="P720" s="91"/>
      <c r="Q720" s="91"/>
      <c r="R720" s="91"/>
      <c r="S720" s="91"/>
      <c r="T720" s="91"/>
      <c r="U720" s="92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T720" s="17" t="s">
        <v>158</v>
      </c>
      <c r="AU720" s="17" t="s">
        <v>154</v>
      </c>
    </row>
    <row r="721" s="12" customFormat="1" ht="22.8" customHeight="1">
      <c r="A721" s="12"/>
      <c r="B721" s="201"/>
      <c r="C721" s="202"/>
      <c r="D721" s="203" t="s">
        <v>72</v>
      </c>
      <c r="E721" s="215" t="s">
        <v>940</v>
      </c>
      <c r="F721" s="215" t="s">
        <v>941</v>
      </c>
      <c r="G721" s="202"/>
      <c r="H721" s="202"/>
      <c r="I721" s="205"/>
      <c r="J721" s="216">
        <f>BK721</f>
        <v>0</v>
      </c>
      <c r="K721" s="202"/>
      <c r="L721" s="207"/>
      <c r="M721" s="208"/>
      <c r="N721" s="209"/>
      <c r="O721" s="209"/>
      <c r="P721" s="210">
        <f>SUM(P722:P875)</f>
        <v>0</v>
      </c>
      <c r="Q721" s="209"/>
      <c r="R721" s="210">
        <f>SUM(R722:R875)</f>
        <v>20.175336010000002</v>
      </c>
      <c r="S721" s="209"/>
      <c r="T721" s="210">
        <f>SUM(T722:T875)</f>
        <v>1.3999999999999999</v>
      </c>
      <c r="U721" s="211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R721" s="212" t="s">
        <v>154</v>
      </c>
      <c r="AT721" s="213" t="s">
        <v>72</v>
      </c>
      <c r="AU721" s="213" t="s">
        <v>81</v>
      </c>
      <c r="AY721" s="212" t="s">
        <v>146</v>
      </c>
      <c r="BK721" s="214">
        <f>SUM(BK722:BK875)</f>
        <v>0</v>
      </c>
    </row>
    <row r="722" s="2" customFormat="1" ht="33" customHeight="1">
      <c r="A722" s="38"/>
      <c r="B722" s="39"/>
      <c r="C722" s="217" t="s">
        <v>942</v>
      </c>
      <c r="D722" s="217" t="s">
        <v>148</v>
      </c>
      <c r="E722" s="218" t="s">
        <v>943</v>
      </c>
      <c r="F722" s="219" t="s">
        <v>944</v>
      </c>
      <c r="G722" s="220" t="s">
        <v>151</v>
      </c>
      <c r="H722" s="221">
        <v>13.057</v>
      </c>
      <c r="I722" s="222"/>
      <c r="J722" s="223">
        <f>ROUND(I722*H722,2)</f>
        <v>0</v>
      </c>
      <c r="K722" s="219" t="s">
        <v>152</v>
      </c>
      <c r="L722" s="44"/>
      <c r="M722" s="224" t="s">
        <v>1</v>
      </c>
      <c r="N722" s="225" t="s">
        <v>39</v>
      </c>
      <c r="O722" s="91"/>
      <c r="P722" s="226">
        <f>O722*H722</f>
        <v>0</v>
      </c>
      <c r="Q722" s="226">
        <v>0.00189</v>
      </c>
      <c r="R722" s="226">
        <f>Q722*H722</f>
        <v>0.024677730000000002</v>
      </c>
      <c r="S722" s="226">
        <v>0</v>
      </c>
      <c r="T722" s="226">
        <f>S722*H722</f>
        <v>0</v>
      </c>
      <c r="U722" s="227" t="s">
        <v>1</v>
      </c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R722" s="228" t="s">
        <v>265</v>
      </c>
      <c r="AT722" s="228" t="s">
        <v>148</v>
      </c>
      <c r="AU722" s="228" t="s">
        <v>154</v>
      </c>
      <c r="AY722" s="17" t="s">
        <v>146</v>
      </c>
      <c r="BE722" s="229">
        <f>IF(N722="základní",J722,0)</f>
        <v>0</v>
      </c>
      <c r="BF722" s="229">
        <f>IF(N722="snížená",J722,0)</f>
        <v>0</v>
      </c>
      <c r="BG722" s="229">
        <f>IF(N722="zákl. přenesená",J722,0)</f>
        <v>0</v>
      </c>
      <c r="BH722" s="229">
        <f>IF(N722="sníž. přenesená",J722,0)</f>
        <v>0</v>
      </c>
      <c r="BI722" s="229">
        <f>IF(N722="nulová",J722,0)</f>
        <v>0</v>
      </c>
      <c r="BJ722" s="17" t="s">
        <v>154</v>
      </c>
      <c r="BK722" s="229">
        <f>ROUND(I722*H722,2)</f>
        <v>0</v>
      </c>
      <c r="BL722" s="17" t="s">
        <v>265</v>
      </c>
      <c r="BM722" s="228" t="s">
        <v>945</v>
      </c>
    </row>
    <row r="723" s="2" customFormat="1">
      <c r="A723" s="38"/>
      <c r="B723" s="39"/>
      <c r="C723" s="40"/>
      <c r="D723" s="230" t="s">
        <v>156</v>
      </c>
      <c r="E723" s="40"/>
      <c r="F723" s="231" t="s">
        <v>946</v>
      </c>
      <c r="G723" s="40"/>
      <c r="H723" s="40"/>
      <c r="I723" s="232"/>
      <c r="J723" s="40"/>
      <c r="K723" s="40"/>
      <c r="L723" s="44"/>
      <c r="M723" s="233"/>
      <c r="N723" s="234"/>
      <c r="O723" s="91"/>
      <c r="P723" s="91"/>
      <c r="Q723" s="91"/>
      <c r="R723" s="91"/>
      <c r="S723" s="91"/>
      <c r="T723" s="91"/>
      <c r="U723" s="92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T723" s="17" t="s">
        <v>156</v>
      </c>
      <c r="AU723" s="17" t="s">
        <v>154</v>
      </c>
    </row>
    <row r="724" s="2" customFormat="1">
      <c r="A724" s="38"/>
      <c r="B724" s="39"/>
      <c r="C724" s="40"/>
      <c r="D724" s="235" t="s">
        <v>158</v>
      </c>
      <c r="E724" s="40"/>
      <c r="F724" s="236" t="s">
        <v>947</v>
      </c>
      <c r="G724" s="40"/>
      <c r="H724" s="40"/>
      <c r="I724" s="232"/>
      <c r="J724" s="40"/>
      <c r="K724" s="40"/>
      <c r="L724" s="44"/>
      <c r="M724" s="233"/>
      <c r="N724" s="234"/>
      <c r="O724" s="91"/>
      <c r="P724" s="91"/>
      <c r="Q724" s="91"/>
      <c r="R724" s="91"/>
      <c r="S724" s="91"/>
      <c r="T724" s="91"/>
      <c r="U724" s="92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T724" s="17" t="s">
        <v>158</v>
      </c>
      <c r="AU724" s="17" t="s">
        <v>154</v>
      </c>
    </row>
    <row r="725" s="14" customFormat="1">
      <c r="A725" s="14"/>
      <c r="B725" s="247"/>
      <c r="C725" s="248"/>
      <c r="D725" s="230" t="s">
        <v>160</v>
      </c>
      <c r="E725" s="249" t="s">
        <v>1</v>
      </c>
      <c r="F725" s="250" t="s">
        <v>948</v>
      </c>
      <c r="G725" s="248"/>
      <c r="H725" s="251">
        <v>5.7949999999999999</v>
      </c>
      <c r="I725" s="252"/>
      <c r="J725" s="248"/>
      <c r="K725" s="248"/>
      <c r="L725" s="253"/>
      <c r="M725" s="254"/>
      <c r="N725" s="255"/>
      <c r="O725" s="255"/>
      <c r="P725" s="255"/>
      <c r="Q725" s="255"/>
      <c r="R725" s="255"/>
      <c r="S725" s="255"/>
      <c r="T725" s="255"/>
      <c r="U725" s="256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57" t="s">
        <v>160</v>
      </c>
      <c r="AU725" s="257" t="s">
        <v>154</v>
      </c>
      <c r="AV725" s="14" t="s">
        <v>154</v>
      </c>
      <c r="AW725" s="14" t="s">
        <v>30</v>
      </c>
      <c r="AX725" s="14" t="s">
        <v>73</v>
      </c>
      <c r="AY725" s="257" t="s">
        <v>146</v>
      </c>
    </row>
    <row r="726" s="13" customFormat="1">
      <c r="A726" s="13"/>
      <c r="B726" s="237"/>
      <c r="C726" s="238"/>
      <c r="D726" s="230" t="s">
        <v>160</v>
      </c>
      <c r="E726" s="239" t="s">
        <v>1</v>
      </c>
      <c r="F726" s="240" t="s">
        <v>949</v>
      </c>
      <c r="G726" s="238"/>
      <c r="H726" s="239" t="s">
        <v>1</v>
      </c>
      <c r="I726" s="241"/>
      <c r="J726" s="238"/>
      <c r="K726" s="238"/>
      <c r="L726" s="242"/>
      <c r="M726" s="243"/>
      <c r="N726" s="244"/>
      <c r="O726" s="244"/>
      <c r="P726" s="244"/>
      <c r="Q726" s="244"/>
      <c r="R726" s="244"/>
      <c r="S726" s="244"/>
      <c r="T726" s="244"/>
      <c r="U726" s="245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46" t="s">
        <v>160</v>
      </c>
      <c r="AU726" s="246" t="s">
        <v>154</v>
      </c>
      <c r="AV726" s="13" t="s">
        <v>81</v>
      </c>
      <c r="AW726" s="13" t="s">
        <v>30</v>
      </c>
      <c r="AX726" s="13" t="s">
        <v>73</v>
      </c>
      <c r="AY726" s="246" t="s">
        <v>146</v>
      </c>
    </row>
    <row r="727" s="14" customFormat="1">
      <c r="A727" s="14"/>
      <c r="B727" s="247"/>
      <c r="C727" s="248"/>
      <c r="D727" s="230" t="s">
        <v>160</v>
      </c>
      <c r="E727" s="249" t="s">
        <v>1</v>
      </c>
      <c r="F727" s="250" t="s">
        <v>950</v>
      </c>
      <c r="G727" s="248"/>
      <c r="H727" s="251">
        <v>7.2619999999999996</v>
      </c>
      <c r="I727" s="252"/>
      <c r="J727" s="248"/>
      <c r="K727" s="248"/>
      <c r="L727" s="253"/>
      <c r="M727" s="254"/>
      <c r="N727" s="255"/>
      <c r="O727" s="255"/>
      <c r="P727" s="255"/>
      <c r="Q727" s="255"/>
      <c r="R727" s="255"/>
      <c r="S727" s="255"/>
      <c r="T727" s="255"/>
      <c r="U727" s="256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57" t="s">
        <v>160</v>
      </c>
      <c r="AU727" s="257" t="s">
        <v>154</v>
      </c>
      <c r="AV727" s="14" t="s">
        <v>154</v>
      </c>
      <c r="AW727" s="14" t="s">
        <v>30</v>
      </c>
      <c r="AX727" s="14" t="s">
        <v>73</v>
      </c>
      <c r="AY727" s="257" t="s">
        <v>146</v>
      </c>
    </row>
    <row r="728" s="15" customFormat="1">
      <c r="A728" s="15"/>
      <c r="B728" s="258"/>
      <c r="C728" s="259"/>
      <c r="D728" s="230" t="s">
        <v>160</v>
      </c>
      <c r="E728" s="260" t="s">
        <v>1</v>
      </c>
      <c r="F728" s="261" t="s">
        <v>163</v>
      </c>
      <c r="G728" s="259"/>
      <c r="H728" s="262">
        <v>13.057</v>
      </c>
      <c r="I728" s="263"/>
      <c r="J728" s="259"/>
      <c r="K728" s="259"/>
      <c r="L728" s="264"/>
      <c r="M728" s="265"/>
      <c r="N728" s="266"/>
      <c r="O728" s="266"/>
      <c r="P728" s="266"/>
      <c r="Q728" s="266"/>
      <c r="R728" s="266"/>
      <c r="S728" s="266"/>
      <c r="T728" s="266"/>
      <c r="U728" s="267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T728" s="268" t="s">
        <v>160</v>
      </c>
      <c r="AU728" s="268" t="s">
        <v>154</v>
      </c>
      <c r="AV728" s="15" t="s">
        <v>153</v>
      </c>
      <c r="AW728" s="15" t="s">
        <v>30</v>
      </c>
      <c r="AX728" s="15" t="s">
        <v>81</v>
      </c>
      <c r="AY728" s="268" t="s">
        <v>146</v>
      </c>
    </row>
    <row r="729" s="2" customFormat="1" ht="33" customHeight="1">
      <c r="A729" s="38"/>
      <c r="B729" s="39"/>
      <c r="C729" s="217" t="s">
        <v>951</v>
      </c>
      <c r="D729" s="217" t="s">
        <v>148</v>
      </c>
      <c r="E729" s="218" t="s">
        <v>952</v>
      </c>
      <c r="F729" s="219" t="s">
        <v>953</v>
      </c>
      <c r="G729" s="220" t="s">
        <v>260</v>
      </c>
      <c r="H729" s="221">
        <v>393.67000000000002</v>
      </c>
      <c r="I729" s="222"/>
      <c r="J729" s="223">
        <f>ROUND(I729*H729,2)</f>
        <v>0</v>
      </c>
      <c r="K729" s="219" t="s">
        <v>152</v>
      </c>
      <c r="L729" s="44"/>
      <c r="M729" s="224" t="s">
        <v>1</v>
      </c>
      <c r="N729" s="225" t="s">
        <v>39</v>
      </c>
      <c r="O729" s="91"/>
      <c r="P729" s="226">
        <f>O729*H729</f>
        <v>0</v>
      </c>
      <c r="Q729" s="226">
        <v>8.0000000000000007E-05</v>
      </c>
      <c r="R729" s="226">
        <f>Q729*H729</f>
        <v>0.031493600000000004</v>
      </c>
      <c r="S729" s="226">
        <v>0</v>
      </c>
      <c r="T729" s="226">
        <f>S729*H729</f>
        <v>0</v>
      </c>
      <c r="U729" s="227" t="s">
        <v>1</v>
      </c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R729" s="228" t="s">
        <v>265</v>
      </c>
      <c r="AT729" s="228" t="s">
        <v>148</v>
      </c>
      <c r="AU729" s="228" t="s">
        <v>154</v>
      </c>
      <c r="AY729" s="17" t="s">
        <v>146</v>
      </c>
      <c r="BE729" s="229">
        <f>IF(N729="základní",J729,0)</f>
        <v>0</v>
      </c>
      <c r="BF729" s="229">
        <f>IF(N729="snížená",J729,0)</f>
        <v>0</v>
      </c>
      <c r="BG729" s="229">
        <f>IF(N729="zákl. přenesená",J729,0)</f>
        <v>0</v>
      </c>
      <c r="BH729" s="229">
        <f>IF(N729="sníž. přenesená",J729,0)</f>
        <v>0</v>
      </c>
      <c r="BI729" s="229">
        <f>IF(N729="nulová",J729,0)</f>
        <v>0</v>
      </c>
      <c r="BJ729" s="17" t="s">
        <v>154</v>
      </c>
      <c r="BK729" s="229">
        <f>ROUND(I729*H729,2)</f>
        <v>0</v>
      </c>
      <c r="BL729" s="17" t="s">
        <v>265</v>
      </c>
      <c r="BM729" s="228" t="s">
        <v>954</v>
      </c>
    </row>
    <row r="730" s="2" customFormat="1">
      <c r="A730" s="38"/>
      <c r="B730" s="39"/>
      <c r="C730" s="40"/>
      <c r="D730" s="230" t="s">
        <v>156</v>
      </c>
      <c r="E730" s="40"/>
      <c r="F730" s="231" t="s">
        <v>955</v>
      </c>
      <c r="G730" s="40"/>
      <c r="H730" s="40"/>
      <c r="I730" s="232"/>
      <c r="J730" s="40"/>
      <c r="K730" s="40"/>
      <c r="L730" s="44"/>
      <c r="M730" s="233"/>
      <c r="N730" s="234"/>
      <c r="O730" s="91"/>
      <c r="P730" s="91"/>
      <c r="Q730" s="91"/>
      <c r="R730" s="91"/>
      <c r="S730" s="91"/>
      <c r="T730" s="91"/>
      <c r="U730" s="92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T730" s="17" t="s">
        <v>156</v>
      </c>
      <c r="AU730" s="17" t="s">
        <v>154</v>
      </c>
    </row>
    <row r="731" s="2" customFormat="1">
      <c r="A731" s="38"/>
      <c r="B731" s="39"/>
      <c r="C731" s="40"/>
      <c r="D731" s="235" t="s">
        <v>158</v>
      </c>
      <c r="E731" s="40"/>
      <c r="F731" s="236" t="s">
        <v>956</v>
      </c>
      <c r="G731" s="40"/>
      <c r="H731" s="40"/>
      <c r="I731" s="232"/>
      <c r="J731" s="40"/>
      <c r="K731" s="40"/>
      <c r="L731" s="44"/>
      <c r="M731" s="233"/>
      <c r="N731" s="234"/>
      <c r="O731" s="91"/>
      <c r="P731" s="91"/>
      <c r="Q731" s="91"/>
      <c r="R731" s="91"/>
      <c r="S731" s="91"/>
      <c r="T731" s="91"/>
      <c r="U731" s="92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T731" s="17" t="s">
        <v>158</v>
      </c>
      <c r="AU731" s="17" t="s">
        <v>154</v>
      </c>
    </row>
    <row r="732" s="13" customFormat="1">
      <c r="A732" s="13"/>
      <c r="B732" s="237"/>
      <c r="C732" s="238"/>
      <c r="D732" s="230" t="s">
        <v>160</v>
      </c>
      <c r="E732" s="239" t="s">
        <v>1</v>
      </c>
      <c r="F732" s="240" t="s">
        <v>957</v>
      </c>
      <c r="G732" s="238"/>
      <c r="H732" s="239" t="s">
        <v>1</v>
      </c>
      <c r="I732" s="241"/>
      <c r="J732" s="238"/>
      <c r="K732" s="238"/>
      <c r="L732" s="242"/>
      <c r="M732" s="243"/>
      <c r="N732" s="244"/>
      <c r="O732" s="244"/>
      <c r="P732" s="244"/>
      <c r="Q732" s="244"/>
      <c r="R732" s="244"/>
      <c r="S732" s="244"/>
      <c r="T732" s="244"/>
      <c r="U732" s="245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46" t="s">
        <v>160</v>
      </c>
      <c r="AU732" s="246" t="s">
        <v>154</v>
      </c>
      <c r="AV732" s="13" t="s">
        <v>81</v>
      </c>
      <c r="AW732" s="13" t="s">
        <v>30</v>
      </c>
      <c r="AX732" s="13" t="s">
        <v>73</v>
      </c>
      <c r="AY732" s="246" t="s">
        <v>146</v>
      </c>
    </row>
    <row r="733" s="14" customFormat="1">
      <c r="A733" s="14"/>
      <c r="B733" s="247"/>
      <c r="C733" s="248"/>
      <c r="D733" s="230" t="s">
        <v>160</v>
      </c>
      <c r="E733" s="249" t="s">
        <v>1</v>
      </c>
      <c r="F733" s="250" t="s">
        <v>958</v>
      </c>
      <c r="G733" s="248"/>
      <c r="H733" s="251">
        <v>26.600000000000001</v>
      </c>
      <c r="I733" s="252"/>
      <c r="J733" s="248"/>
      <c r="K733" s="248"/>
      <c r="L733" s="253"/>
      <c r="M733" s="254"/>
      <c r="N733" s="255"/>
      <c r="O733" s="255"/>
      <c r="P733" s="255"/>
      <c r="Q733" s="255"/>
      <c r="R733" s="255"/>
      <c r="S733" s="255"/>
      <c r="T733" s="255"/>
      <c r="U733" s="256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57" t="s">
        <v>160</v>
      </c>
      <c r="AU733" s="257" t="s">
        <v>154</v>
      </c>
      <c r="AV733" s="14" t="s">
        <v>154</v>
      </c>
      <c r="AW733" s="14" t="s">
        <v>30</v>
      </c>
      <c r="AX733" s="14" t="s">
        <v>73</v>
      </c>
      <c r="AY733" s="257" t="s">
        <v>146</v>
      </c>
    </row>
    <row r="734" s="13" customFormat="1">
      <c r="A734" s="13"/>
      <c r="B734" s="237"/>
      <c r="C734" s="238"/>
      <c r="D734" s="230" t="s">
        <v>160</v>
      </c>
      <c r="E734" s="239" t="s">
        <v>1</v>
      </c>
      <c r="F734" s="240" t="s">
        <v>959</v>
      </c>
      <c r="G734" s="238"/>
      <c r="H734" s="239" t="s">
        <v>1</v>
      </c>
      <c r="I734" s="241"/>
      <c r="J734" s="238"/>
      <c r="K734" s="238"/>
      <c r="L734" s="242"/>
      <c r="M734" s="243"/>
      <c r="N734" s="244"/>
      <c r="O734" s="244"/>
      <c r="P734" s="244"/>
      <c r="Q734" s="244"/>
      <c r="R734" s="244"/>
      <c r="S734" s="244"/>
      <c r="T734" s="244"/>
      <c r="U734" s="245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46" t="s">
        <v>160</v>
      </c>
      <c r="AU734" s="246" t="s">
        <v>154</v>
      </c>
      <c r="AV734" s="13" t="s">
        <v>81</v>
      </c>
      <c r="AW734" s="13" t="s">
        <v>30</v>
      </c>
      <c r="AX734" s="13" t="s">
        <v>73</v>
      </c>
      <c r="AY734" s="246" t="s">
        <v>146</v>
      </c>
    </row>
    <row r="735" s="14" customFormat="1">
      <c r="A735" s="14"/>
      <c r="B735" s="247"/>
      <c r="C735" s="248"/>
      <c r="D735" s="230" t="s">
        <v>160</v>
      </c>
      <c r="E735" s="249" t="s">
        <v>1</v>
      </c>
      <c r="F735" s="250" t="s">
        <v>960</v>
      </c>
      <c r="G735" s="248"/>
      <c r="H735" s="251">
        <v>22</v>
      </c>
      <c r="I735" s="252"/>
      <c r="J735" s="248"/>
      <c r="K735" s="248"/>
      <c r="L735" s="253"/>
      <c r="M735" s="254"/>
      <c r="N735" s="255"/>
      <c r="O735" s="255"/>
      <c r="P735" s="255"/>
      <c r="Q735" s="255"/>
      <c r="R735" s="255"/>
      <c r="S735" s="255"/>
      <c r="T735" s="255"/>
      <c r="U735" s="256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57" t="s">
        <v>160</v>
      </c>
      <c r="AU735" s="257" t="s">
        <v>154</v>
      </c>
      <c r="AV735" s="14" t="s">
        <v>154</v>
      </c>
      <c r="AW735" s="14" t="s">
        <v>30</v>
      </c>
      <c r="AX735" s="14" t="s">
        <v>73</v>
      </c>
      <c r="AY735" s="257" t="s">
        <v>146</v>
      </c>
    </row>
    <row r="736" s="13" customFormat="1">
      <c r="A736" s="13"/>
      <c r="B736" s="237"/>
      <c r="C736" s="238"/>
      <c r="D736" s="230" t="s">
        <v>160</v>
      </c>
      <c r="E736" s="239" t="s">
        <v>1</v>
      </c>
      <c r="F736" s="240" t="s">
        <v>961</v>
      </c>
      <c r="G736" s="238"/>
      <c r="H736" s="239" t="s">
        <v>1</v>
      </c>
      <c r="I736" s="241"/>
      <c r="J736" s="238"/>
      <c r="K736" s="238"/>
      <c r="L736" s="242"/>
      <c r="M736" s="243"/>
      <c r="N736" s="244"/>
      <c r="O736" s="244"/>
      <c r="P736" s="244"/>
      <c r="Q736" s="244"/>
      <c r="R736" s="244"/>
      <c r="S736" s="244"/>
      <c r="T736" s="244"/>
      <c r="U736" s="245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46" t="s">
        <v>160</v>
      </c>
      <c r="AU736" s="246" t="s">
        <v>154</v>
      </c>
      <c r="AV736" s="13" t="s">
        <v>81</v>
      </c>
      <c r="AW736" s="13" t="s">
        <v>30</v>
      </c>
      <c r="AX736" s="13" t="s">
        <v>73</v>
      </c>
      <c r="AY736" s="246" t="s">
        <v>146</v>
      </c>
    </row>
    <row r="737" s="14" customFormat="1">
      <c r="A737" s="14"/>
      <c r="B737" s="247"/>
      <c r="C737" s="248"/>
      <c r="D737" s="230" t="s">
        <v>160</v>
      </c>
      <c r="E737" s="249" t="s">
        <v>1</v>
      </c>
      <c r="F737" s="250" t="s">
        <v>962</v>
      </c>
      <c r="G737" s="248"/>
      <c r="H737" s="251">
        <v>17</v>
      </c>
      <c r="I737" s="252"/>
      <c r="J737" s="248"/>
      <c r="K737" s="248"/>
      <c r="L737" s="253"/>
      <c r="M737" s="254"/>
      <c r="N737" s="255"/>
      <c r="O737" s="255"/>
      <c r="P737" s="255"/>
      <c r="Q737" s="255"/>
      <c r="R737" s="255"/>
      <c r="S737" s="255"/>
      <c r="T737" s="255"/>
      <c r="U737" s="256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57" t="s">
        <v>160</v>
      </c>
      <c r="AU737" s="257" t="s">
        <v>154</v>
      </c>
      <c r="AV737" s="14" t="s">
        <v>154</v>
      </c>
      <c r="AW737" s="14" t="s">
        <v>30</v>
      </c>
      <c r="AX737" s="14" t="s">
        <v>73</v>
      </c>
      <c r="AY737" s="257" t="s">
        <v>146</v>
      </c>
    </row>
    <row r="738" s="13" customFormat="1">
      <c r="A738" s="13"/>
      <c r="B738" s="237"/>
      <c r="C738" s="238"/>
      <c r="D738" s="230" t="s">
        <v>160</v>
      </c>
      <c r="E738" s="239" t="s">
        <v>1</v>
      </c>
      <c r="F738" s="240" t="s">
        <v>963</v>
      </c>
      <c r="G738" s="238"/>
      <c r="H738" s="239" t="s">
        <v>1</v>
      </c>
      <c r="I738" s="241"/>
      <c r="J738" s="238"/>
      <c r="K738" s="238"/>
      <c r="L738" s="242"/>
      <c r="M738" s="243"/>
      <c r="N738" s="244"/>
      <c r="O738" s="244"/>
      <c r="P738" s="244"/>
      <c r="Q738" s="244"/>
      <c r="R738" s="244"/>
      <c r="S738" s="244"/>
      <c r="T738" s="244"/>
      <c r="U738" s="245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46" t="s">
        <v>160</v>
      </c>
      <c r="AU738" s="246" t="s">
        <v>154</v>
      </c>
      <c r="AV738" s="13" t="s">
        <v>81</v>
      </c>
      <c r="AW738" s="13" t="s">
        <v>30</v>
      </c>
      <c r="AX738" s="13" t="s">
        <v>73</v>
      </c>
      <c r="AY738" s="246" t="s">
        <v>146</v>
      </c>
    </row>
    <row r="739" s="14" customFormat="1">
      <c r="A739" s="14"/>
      <c r="B739" s="247"/>
      <c r="C739" s="248"/>
      <c r="D739" s="230" t="s">
        <v>160</v>
      </c>
      <c r="E739" s="249" t="s">
        <v>1</v>
      </c>
      <c r="F739" s="250" t="s">
        <v>964</v>
      </c>
      <c r="G739" s="248"/>
      <c r="H739" s="251">
        <v>93</v>
      </c>
      <c r="I739" s="252"/>
      <c r="J739" s="248"/>
      <c r="K739" s="248"/>
      <c r="L739" s="253"/>
      <c r="M739" s="254"/>
      <c r="N739" s="255"/>
      <c r="O739" s="255"/>
      <c r="P739" s="255"/>
      <c r="Q739" s="255"/>
      <c r="R739" s="255"/>
      <c r="S739" s="255"/>
      <c r="T739" s="255"/>
      <c r="U739" s="256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57" t="s">
        <v>160</v>
      </c>
      <c r="AU739" s="257" t="s">
        <v>154</v>
      </c>
      <c r="AV739" s="14" t="s">
        <v>154</v>
      </c>
      <c r="AW739" s="14" t="s">
        <v>30</v>
      </c>
      <c r="AX739" s="14" t="s">
        <v>73</v>
      </c>
      <c r="AY739" s="257" t="s">
        <v>146</v>
      </c>
    </row>
    <row r="740" s="13" customFormat="1">
      <c r="A740" s="13"/>
      <c r="B740" s="237"/>
      <c r="C740" s="238"/>
      <c r="D740" s="230" t="s">
        <v>160</v>
      </c>
      <c r="E740" s="239" t="s">
        <v>1</v>
      </c>
      <c r="F740" s="240" t="s">
        <v>965</v>
      </c>
      <c r="G740" s="238"/>
      <c r="H740" s="239" t="s">
        <v>1</v>
      </c>
      <c r="I740" s="241"/>
      <c r="J740" s="238"/>
      <c r="K740" s="238"/>
      <c r="L740" s="242"/>
      <c r="M740" s="243"/>
      <c r="N740" s="244"/>
      <c r="O740" s="244"/>
      <c r="P740" s="244"/>
      <c r="Q740" s="244"/>
      <c r="R740" s="244"/>
      <c r="S740" s="244"/>
      <c r="T740" s="244"/>
      <c r="U740" s="245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46" t="s">
        <v>160</v>
      </c>
      <c r="AU740" s="246" t="s">
        <v>154</v>
      </c>
      <c r="AV740" s="13" t="s">
        <v>81</v>
      </c>
      <c r="AW740" s="13" t="s">
        <v>30</v>
      </c>
      <c r="AX740" s="13" t="s">
        <v>73</v>
      </c>
      <c r="AY740" s="246" t="s">
        <v>146</v>
      </c>
    </row>
    <row r="741" s="14" customFormat="1">
      <c r="A741" s="14"/>
      <c r="B741" s="247"/>
      <c r="C741" s="248"/>
      <c r="D741" s="230" t="s">
        <v>160</v>
      </c>
      <c r="E741" s="249" t="s">
        <v>1</v>
      </c>
      <c r="F741" s="250" t="s">
        <v>966</v>
      </c>
      <c r="G741" s="248"/>
      <c r="H741" s="251">
        <v>24</v>
      </c>
      <c r="I741" s="252"/>
      <c r="J741" s="248"/>
      <c r="K741" s="248"/>
      <c r="L741" s="253"/>
      <c r="M741" s="254"/>
      <c r="N741" s="255"/>
      <c r="O741" s="255"/>
      <c r="P741" s="255"/>
      <c r="Q741" s="255"/>
      <c r="R741" s="255"/>
      <c r="S741" s="255"/>
      <c r="T741" s="255"/>
      <c r="U741" s="256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57" t="s">
        <v>160</v>
      </c>
      <c r="AU741" s="257" t="s">
        <v>154</v>
      </c>
      <c r="AV741" s="14" t="s">
        <v>154</v>
      </c>
      <c r="AW741" s="14" t="s">
        <v>30</v>
      </c>
      <c r="AX741" s="14" t="s">
        <v>73</v>
      </c>
      <c r="AY741" s="257" t="s">
        <v>146</v>
      </c>
    </row>
    <row r="742" s="13" customFormat="1">
      <c r="A742" s="13"/>
      <c r="B742" s="237"/>
      <c r="C742" s="238"/>
      <c r="D742" s="230" t="s">
        <v>160</v>
      </c>
      <c r="E742" s="239" t="s">
        <v>1</v>
      </c>
      <c r="F742" s="240" t="s">
        <v>967</v>
      </c>
      <c r="G742" s="238"/>
      <c r="H742" s="239" t="s">
        <v>1</v>
      </c>
      <c r="I742" s="241"/>
      <c r="J742" s="238"/>
      <c r="K742" s="238"/>
      <c r="L742" s="242"/>
      <c r="M742" s="243"/>
      <c r="N742" s="244"/>
      <c r="O742" s="244"/>
      <c r="P742" s="244"/>
      <c r="Q742" s="244"/>
      <c r="R742" s="244"/>
      <c r="S742" s="244"/>
      <c r="T742" s="244"/>
      <c r="U742" s="245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46" t="s">
        <v>160</v>
      </c>
      <c r="AU742" s="246" t="s">
        <v>154</v>
      </c>
      <c r="AV742" s="13" t="s">
        <v>81</v>
      </c>
      <c r="AW742" s="13" t="s">
        <v>30</v>
      </c>
      <c r="AX742" s="13" t="s">
        <v>73</v>
      </c>
      <c r="AY742" s="246" t="s">
        <v>146</v>
      </c>
    </row>
    <row r="743" s="14" customFormat="1">
      <c r="A743" s="14"/>
      <c r="B743" s="247"/>
      <c r="C743" s="248"/>
      <c r="D743" s="230" t="s">
        <v>160</v>
      </c>
      <c r="E743" s="249" t="s">
        <v>1</v>
      </c>
      <c r="F743" s="250" t="s">
        <v>968</v>
      </c>
      <c r="G743" s="248"/>
      <c r="H743" s="251">
        <v>80.599999999999994</v>
      </c>
      <c r="I743" s="252"/>
      <c r="J743" s="248"/>
      <c r="K743" s="248"/>
      <c r="L743" s="253"/>
      <c r="M743" s="254"/>
      <c r="N743" s="255"/>
      <c r="O743" s="255"/>
      <c r="P743" s="255"/>
      <c r="Q743" s="255"/>
      <c r="R743" s="255"/>
      <c r="S743" s="255"/>
      <c r="T743" s="255"/>
      <c r="U743" s="256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57" t="s">
        <v>160</v>
      </c>
      <c r="AU743" s="257" t="s">
        <v>154</v>
      </c>
      <c r="AV743" s="14" t="s">
        <v>154</v>
      </c>
      <c r="AW743" s="14" t="s">
        <v>30</v>
      </c>
      <c r="AX743" s="14" t="s">
        <v>73</v>
      </c>
      <c r="AY743" s="257" t="s">
        <v>146</v>
      </c>
    </row>
    <row r="744" s="13" customFormat="1">
      <c r="A744" s="13"/>
      <c r="B744" s="237"/>
      <c r="C744" s="238"/>
      <c r="D744" s="230" t="s">
        <v>160</v>
      </c>
      <c r="E744" s="239" t="s">
        <v>1</v>
      </c>
      <c r="F744" s="240" t="s">
        <v>969</v>
      </c>
      <c r="G744" s="238"/>
      <c r="H744" s="239" t="s">
        <v>1</v>
      </c>
      <c r="I744" s="241"/>
      <c r="J744" s="238"/>
      <c r="K744" s="238"/>
      <c r="L744" s="242"/>
      <c r="M744" s="243"/>
      <c r="N744" s="244"/>
      <c r="O744" s="244"/>
      <c r="P744" s="244"/>
      <c r="Q744" s="244"/>
      <c r="R744" s="244"/>
      <c r="S744" s="244"/>
      <c r="T744" s="244"/>
      <c r="U744" s="245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46" t="s">
        <v>160</v>
      </c>
      <c r="AU744" s="246" t="s">
        <v>154</v>
      </c>
      <c r="AV744" s="13" t="s">
        <v>81</v>
      </c>
      <c r="AW744" s="13" t="s">
        <v>30</v>
      </c>
      <c r="AX744" s="13" t="s">
        <v>73</v>
      </c>
      <c r="AY744" s="246" t="s">
        <v>146</v>
      </c>
    </row>
    <row r="745" s="14" customFormat="1">
      <c r="A745" s="14"/>
      <c r="B745" s="247"/>
      <c r="C745" s="248"/>
      <c r="D745" s="230" t="s">
        <v>160</v>
      </c>
      <c r="E745" s="249" t="s">
        <v>1</v>
      </c>
      <c r="F745" s="250" t="s">
        <v>970</v>
      </c>
      <c r="G745" s="248"/>
      <c r="H745" s="251">
        <v>36</v>
      </c>
      <c r="I745" s="252"/>
      <c r="J745" s="248"/>
      <c r="K745" s="248"/>
      <c r="L745" s="253"/>
      <c r="M745" s="254"/>
      <c r="N745" s="255"/>
      <c r="O745" s="255"/>
      <c r="P745" s="255"/>
      <c r="Q745" s="255"/>
      <c r="R745" s="255"/>
      <c r="S745" s="255"/>
      <c r="T745" s="255"/>
      <c r="U745" s="256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57" t="s">
        <v>160</v>
      </c>
      <c r="AU745" s="257" t="s">
        <v>154</v>
      </c>
      <c r="AV745" s="14" t="s">
        <v>154</v>
      </c>
      <c r="AW745" s="14" t="s">
        <v>30</v>
      </c>
      <c r="AX745" s="14" t="s">
        <v>73</v>
      </c>
      <c r="AY745" s="257" t="s">
        <v>146</v>
      </c>
    </row>
    <row r="746" s="13" customFormat="1">
      <c r="A746" s="13"/>
      <c r="B746" s="237"/>
      <c r="C746" s="238"/>
      <c r="D746" s="230" t="s">
        <v>160</v>
      </c>
      <c r="E746" s="239" t="s">
        <v>1</v>
      </c>
      <c r="F746" s="240" t="s">
        <v>971</v>
      </c>
      <c r="G746" s="238"/>
      <c r="H746" s="239" t="s">
        <v>1</v>
      </c>
      <c r="I746" s="241"/>
      <c r="J746" s="238"/>
      <c r="K746" s="238"/>
      <c r="L746" s="242"/>
      <c r="M746" s="243"/>
      <c r="N746" s="244"/>
      <c r="O746" s="244"/>
      <c r="P746" s="244"/>
      <c r="Q746" s="244"/>
      <c r="R746" s="244"/>
      <c r="S746" s="244"/>
      <c r="T746" s="244"/>
      <c r="U746" s="245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46" t="s">
        <v>160</v>
      </c>
      <c r="AU746" s="246" t="s">
        <v>154</v>
      </c>
      <c r="AV746" s="13" t="s">
        <v>81</v>
      </c>
      <c r="AW746" s="13" t="s">
        <v>30</v>
      </c>
      <c r="AX746" s="13" t="s">
        <v>73</v>
      </c>
      <c r="AY746" s="246" t="s">
        <v>146</v>
      </c>
    </row>
    <row r="747" s="14" customFormat="1">
      <c r="A747" s="14"/>
      <c r="B747" s="247"/>
      <c r="C747" s="248"/>
      <c r="D747" s="230" t="s">
        <v>160</v>
      </c>
      <c r="E747" s="249" t="s">
        <v>1</v>
      </c>
      <c r="F747" s="250" t="s">
        <v>972</v>
      </c>
      <c r="G747" s="248"/>
      <c r="H747" s="251">
        <v>1.6000000000000001</v>
      </c>
      <c r="I747" s="252"/>
      <c r="J747" s="248"/>
      <c r="K747" s="248"/>
      <c r="L747" s="253"/>
      <c r="M747" s="254"/>
      <c r="N747" s="255"/>
      <c r="O747" s="255"/>
      <c r="P747" s="255"/>
      <c r="Q747" s="255"/>
      <c r="R747" s="255"/>
      <c r="S747" s="255"/>
      <c r="T747" s="255"/>
      <c r="U747" s="256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57" t="s">
        <v>160</v>
      </c>
      <c r="AU747" s="257" t="s">
        <v>154</v>
      </c>
      <c r="AV747" s="14" t="s">
        <v>154</v>
      </c>
      <c r="AW747" s="14" t="s">
        <v>30</v>
      </c>
      <c r="AX747" s="14" t="s">
        <v>73</v>
      </c>
      <c r="AY747" s="257" t="s">
        <v>146</v>
      </c>
    </row>
    <row r="748" s="13" customFormat="1">
      <c r="A748" s="13"/>
      <c r="B748" s="237"/>
      <c r="C748" s="238"/>
      <c r="D748" s="230" t="s">
        <v>160</v>
      </c>
      <c r="E748" s="239" t="s">
        <v>1</v>
      </c>
      <c r="F748" s="240" t="s">
        <v>973</v>
      </c>
      <c r="G748" s="238"/>
      <c r="H748" s="239" t="s">
        <v>1</v>
      </c>
      <c r="I748" s="241"/>
      <c r="J748" s="238"/>
      <c r="K748" s="238"/>
      <c r="L748" s="242"/>
      <c r="M748" s="243"/>
      <c r="N748" s="244"/>
      <c r="O748" s="244"/>
      <c r="P748" s="244"/>
      <c r="Q748" s="244"/>
      <c r="R748" s="244"/>
      <c r="S748" s="244"/>
      <c r="T748" s="244"/>
      <c r="U748" s="245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46" t="s">
        <v>160</v>
      </c>
      <c r="AU748" s="246" t="s">
        <v>154</v>
      </c>
      <c r="AV748" s="13" t="s">
        <v>81</v>
      </c>
      <c r="AW748" s="13" t="s">
        <v>30</v>
      </c>
      <c r="AX748" s="13" t="s">
        <v>73</v>
      </c>
      <c r="AY748" s="246" t="s">
        <v>146</v>
      </c>
    </row>
    <row r="749" s="14" customFormat="1">
      <c r="A749" s="14"/>
      <c r="B749" s="247"/>
      <c r="C749" s="248"/>
      <c r="D749" s="230" t="s">
        <v>160</v>
      </c>
      <c r="E749" s="249" t="s">
        <v>1</v>
      </c>
      <c r="F749" s="250" t="s">
        <v>974</v>
      </c>
      <c r="G749" s="248"/>
      <c r="H749" s="251">
        <v>43.200000000000003</v>
      </c>
      <c r="I749" s="252"/>
      <c r="J749" s="248"/>
      <c r="K749" s="248"/>
      <c r="L749" s="253"/>
      <c r="M749" s="254"/>
      <c r="N749" s="255"/>
      <c r="O749" s="255"/>
      <c r="P749" s="255"/>
      <c r="Q749" s="255"/>
      <c r="R749" s="255"/>
      <c r="S749" s="255"/>
      <c r="T749" s="255"/>
      <c r="U749" s="256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57" t="s">
        <v>160</v>
      </c>
      <c r="AU749" s="257" t="s">
        <v>154</v>
      </c>
      <c r="AV749" s="14" t="s">
        <v>154</v>
      </c>
      <c r="AW749" s="14" t="s">
        <v>30</v>
      </c>
      <c r="AX749" s="14" t="s">
        <v>73</v>
      </c>
      <c r="AY749" s="257" t="s">
        <v>146</v>
      </c>
    </row>
    <row r="750" s="13" customFormat="1">
      <c r="A750" s="13"/>
      <c r="B750" s="237"/>
      <c r="C750" s="238"/>
      <c r="D750" s="230" t="s">
        <v>160</v>
      </c>
      <c r="E750" s="239" t="s">
        <v>1</v>
      </c>
      <c r="F750" s="240" t="s">
        <v>975</v>
      </c>
      <c r="G750" s="238"/>
      <c r="H750" s="239" t="s">
        <v>1</v>
      </c>
      <c r="I750" s="241"/>
      <c r="J750" s="238"/>
      <c r="K750" s="238"/>
      <c r="L750" s="242"/>
      <c r="M750" s="243"/>
      <c r="N750" s="244"/>
      <c r="O750" s="244"/>
      <c r="P750" s="244"/>
      <c r="Q750" s="244"/>
      <c r="R750" s="244"/>
      <c r="S750" s="244"/>
      <c r="T750" s="244"/>
      <c r="U750" s="245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46" t="s">
        <v>160</v>
      </c>
      <c r="AU750" s="246" t="s">
        <v>154</v>
      </c>
      <c r="AV750" s="13" t="s">
        <v>81</v>
      </c>
      <c r="AW750" s="13" t="s">
        <v>30</v>
      </c>
      <c r="AX750" s="13" t="s">
        <v>73</v>
      </c>
      <c r="AY750" s="246" t="s">
        <v>146</v>
      </c>
    </row>
    <row r="751" s="14" customFormat="1">
      <c r="A751" s="14"/>
      <c r="B751" s="247"/>
      <c r="C751" s="248"/>
      <c r="D751" s="230" t="s">
        <v>160</v>
      </c>
      <c r="E751" s="249" t="s">
        <v>1</v>
      </c>
      <c r="F751" s="250" t="s">
        <v>976</v>
      </c>
      <c r="G751" s="248"/>
      <c r="H751" s="251">
        <v>2.8700000000000001</v>
      </c>
      <c r="I751" s="252"/>
      <c r="J751" s="248"/>
      <c r="K751" s="248"/>
      <c r="L751" s="253"/>
      <c r="M751" s="254"/>
      <c r="N751" s="255"/>
      <c r="O751" s="255"/>
      <c r="P751" s="255"/>
      <c r="Q751" s="255"/>
      <c r="R751" s="255"/>
      <c r="S751" s="255"/>
      <c r="T751" s="255"/>
      <c r="U751" s="256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57" t="s">
        <v>160</v>
      </c>
      <c r="AU751" s="257" t="s">
        <v>154</v>
      </c>
      <c r="AV751" s="14" t="s">
        <v>154</v>
      </c>
      <c r="AW751" s="14" t="s">
        <v>30</v>
      </c>
      <c r="AX751" s="14" t="s">
        <v>73</v>
      </c>
      <c r="AY751" s="257" t="s">
        <v>146</v>
      </c>
    </row>
    <row r="752" s="13" customFormat="1">
      <c r="A752" s="13"/>
      <c r="B752" s="237"/>
      <c r="C752" s="238"/>
      <c r="D752" s="230" t="s">
        <v>160</v>
      </c>
      <c r="E752" s="239" t="s">
        <v>1</v>
      </c>
      <c r="F752" s="240" t="s">
        <v>977</v>
      </c>
      <c r="G752" s="238"/>
      <c r="H752" s="239" t="s">
        <v>1</v>
      </c>
      <c r="I752" s="241"/>
      <c r="J752" s="238"/>
      <c r="K752" s="238"/>
      <c r="L752" s="242"/>
      <c r="M752" s="243"/>
      <c r="N752" s="244"/>
      <c r="O752" s="244"/>
      <c r="P752" s="244"/>
      <c r="Q752" s="244"/>
      <c r="R752" s="244"/>
      <c r="S752" s="244"/>
      <c r="T752" s="244"/>
      <c r="U752" s="245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46" t="s">
        <v>160</v>
      </c>
      <c r="AU752" s="246" t="s">
        <v>154</v>
      </c>
      <c r="AV752" s="13" t="s">
        <v>81</v>
      </c>
      <c r="AW752" s="13" t="s">
        <v>30</v>
      </c>
      <c r="AX752" s="13" t="s">
        <v>73</v>
      </c>
      <c r="AY752" s="246" t="s">
        <v>146</v>
      </c>
    </row>
    <row r="753" s="14" customFormat="1">
      <c r="A753" s="14"/>
      <c r="B753" s="247"/>
      <c r="C753" s="248"/>
      <c r="D753" s="230" t="s">
        <v>160</v>
      </c>
      <c r="E753" s="249" t="s">
        <v>1</v>
      </c>
      <c r="F753" s="250" t="s">
        <v>978</v>
      </c>
      <c r="G753" s="248"/>
      <c r="H753" s="251">
        <v>2.2000000000000002</v>
      </c>
      <c r="I753" s="252"/>
      <c r="J753" s="248"/>
      <c r="K753" s="248"/>
      <c r="L753" s="253"/>
      <c r="M753" s="254"/>
      <c r="N753" s="255"/>
      <c r="O753" s="255"/>
      <c r="P753" s="255"/>
      <c r="Q753" s="255"/>
      <c r="R753" s="255"/>
      <c r="S753" s="255"/>
      <c r="T753" s="255"/>
      <c r="U753" s="256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57" t="s">
        <v>160</v>
      </c>
      <c r="AU753" s="257" t="s">
        <v>154</v>
      </c>
      <c r="AV753" s="14" t="s">
        <v>154</v>
      </c>
      <c r="AW753" s="14" t="s">
        <v>30</v>
      </c>
      <c r="AX753" s="14" t="s">
        <v>73</v>
      </c>
      <c r="AY753" s="257" t="s">
        <v>146</v>
      </c>
    </row>
    <row r="754" s="13" customFormat="1">
      <c r="A754" s="13"/>
      <c r="B754" s="237"/>
      <c r="C754" s="238"/>
      <c r="D754" s="230" t="s">
        <v>160</v>
      </c>
      <c r="E754" s="239" t="s">
        <v>1</v>
      </c>
      <c r="F754" s="240" t="s">
        <v>979</v>
      </c>
      <c r="G754" s="238"/>
      <c r="H754" s="239" t="s">
        <v>1</v>
      </c>
      <c r="I754" s="241"/>
      <c r="J754" s="238"/>
      <c r="K754" s="238"/>
      <c r="L754" s="242"/>
      <c r="M754" s="243"/>
      <c r="N754" s="244"/>
      <c r="O754" s="244"/>
      <c r="P754" s="244"/>
      <c r="Q754" s="244"/>
      <c r="R754" s="244"/>
      <c r="S754" s="244"/>
      <c r="T754" s="244"/>
      <c r="U754" s="245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46" t="s">
        <v>160</v>
      </c>
      <c r="AU754" s="246" t="s">
        <v>154</v>
      </c>
      <c r="AV754" s="13" t="s">
        <v>81</v>
      </c>
      <c r="AW754" s="13" t="s">
        <v>30</v>
      </c>
      <c r="AX754" s="13" t="s">
        <v>73</v>
      </c>
      <c r="AY754" s="246" t="s">
        <v>146</v>
      </c>
    </row>
    <row r="755" s="14" customFormat="1">
      <c r="A755" s="14"/>
      <c r="B755" s="247"/>
      <c r="C755" s="248"/>
      <c r="D755" s="230" t="s">
        <v>160</v>
      </c>
      <c r="E755" s="249" t="s">
        <v>1</v>
      </c>
      <c r="F755" s="250" t="s">
        <v>980</v>
      </c>
      <c r="G755" s="248"/>
      <c r="H755" s="251">
        <v>2.2000000000000002</v>
      </c>
      <c r="I755" s="252"/>
      <c r="J755" s="248"/>
      <c r="K755" s="248"/>
      <c r="L755" s="253"/>
      <c r="M755" s="254"/>
      <c r="N755" s="255"/>
      <c r="O755" s="255"/>
      <c r="P755" s="255"/>
      <c r="Q755" s="255"/>
      <c r="R755" s="255"/>
      <c r="S755" s="255"/>
      <c r="T755" s="255"/>
      <c r="U755" s="256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57" t="s">
        <v>160</v>
      </c>
      <c r="AU755" s="257" t="s">
        <v>154</v>
      </c>
      <c r="AV755" s="14" t="s">
        <v>154</v>
      </c>
      <c r="AW755" s="14" t="s">
        <v>30</v>
      </c>
      <c r="AX755" s="14" t="s">
        <v>73</v>
      </c>
      <c r="AY755" s="257" t="s">
        <v>146</v>
      </c>
    </row>
    <row r="756" s="13" customFormat="1">
      <c r="A756" s="13"/>
      <c r="B756" s="237"/>
      <c r="C756" s="238"/>
      <c r="D756" s="230" t="s">
        <v>160</v>
      </c>
      <c r="E756" s="239" t="s">
        <v>1</v>
      </c>
      <c r="F756" s="240" t="s">
        <v>981</v>
      </c>
      <c r="G756" s="238"/>
      <c r="H756" s="239" t="s">
        <v>1</v>
      </c>
      <c r="I756" s="241"/>
      <c r="J756" s="238"/>
      <c r="K756" s="238"/>
      <c r="L756" s="242"/>
      <c r="M756" s="243"/>
      <c r="N756" s="244"/>
      <c r="O756" s="244"/>
      <c r="P756" s="244"/>
      <c r="Q756" s="244"/>
      <c r="R756" s="244"/>
      <c r="S756" s="244"/>
      <c r="T756" s="244"/>
      <c r="U756" s="245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46" t="s">
        <v>160</v>
      </c>
      <c r="AU756" s="246" t="s">
        <v>154</v>
      </c>
      <c r="AV756" s="13" t="s">
        <v>81</v>
      </c>
      <c r="AW756" s="13" t="s">
        <v>30</v>
      </c>
      <c r="AX756" s="13" t="s">
        <v>73</v>
      </c>
      <c r="AY756" s="246" t="s">
        <v>146</v>
      </c>
    </row>
    <row r="757" s="14" customFormat="1">
      <c r="A757" s="14"/>
      <c r="B757" s="247"/>
      <c r="C757" s="248"/>
      <c r="D757" s="230" t="s">
        <v>160</v>
      </c>
      <c r="E757" s="249" t="s">
        <v>1</v>
      </c>
      <c r="F757" s="250" t="s">
        <v>982</v>
      </c>
      <c r="G757" s="248"/>
      <c r="H757" s="251">
        <v>16.800000000000001</v>
      </c>
      <c r="I757" s="252"/>
      <c r="J757" s="248"/>
      <c r="K757" s="248"/>
      <c r="L757" s="253"/>
      <c r="M757" s="254"/>
      <c r="N757" s="255"/>
      <c r="O757" s="255"/>
      <c r="P757" s="255"/>
      <c r="Q757" s="255"/>
      <c r="R757" s="255"/>
      <c r="S757" s="255"/>
      <c r="T757" s="255"/>
      <c r="U757" s="256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57" t="s">
        <v>160</v>
      </c>
      <c r="AU757" s="257" t="s">
        <v>154</v>
      </c>
      <c r="AV757" s="14" t="s">
        <v>154</v>
      </c>
      <c r="AW757" s="14" t="s">
        <v>30</v>
      </c>
      <c r="AX757" s="14" t="s">
        <v>73</v>
      </c>
      <c r="AY757" s="257" t="s">
        <v>146</v>
      </c>
    </row>
    <row r="758" s="13" customFormat="1">
      <c r="A758" s="13"/>
      <c r="B758" s="237"/>
      <c r="C758" s="238"/>
      <c r="D758" s="230" t="s">
        <v>160</v>
      </c>
      <c r="E758" s="239" t="s">
        <v>1</v>
      </c>
      <c r="F758" s="240" t="s">
        <v>983</v>
      </c>
      <c r="G758" s="238"/>
      <c r="H758" s="239" t="s">
        <v>1</v>
      </c>
      <c r="I758" s="241"/>
      <c r="J758" s="238"/>
      <c r="K758" s="238"/>
      <c r="L758" s="242"/>
      <c r="M758" s="243"/>
      <c r="N758" s="244"/>
      <c r="O758" s="244"/>
      <c r="P758" s="244"/>
      <c r="Q758" s="244"/>
      <c r="R758" s="244"/>
      <c r="S758" s="244"/>
      <c r="T758" s="244"/>
      <c r="U758" s="245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46" t="s">
        <v>160</v>
      </c>
      <c r="AU758" s="246" t="s">
        <v>154</v>
      </c>
      <c r="AV758" s="13" t="s">
        <v>81</v>
      </c>
      <c r="AW758" s="13" t="s">
        <v>30</v>
      </c>
      <c r="AX758" s="13" t="s">
        <v>73</v>
      </c>
      <c r="AY758" s="246" t="s">
        <v>146</v>
      </c>
    </row>
    <row r="759" s="14" customFormat="1">
      <c r="A759" s="14"/>
      <c r="B759" s="247"/>
      <c r="C759" s="248"/>
      <c r="D759" s="230" t="s">
        <v>160</v>
      </c>
      <c r="E759" s="249" t="s">
        <v>1</v>
      </c>
      <c r="F759" s="250" t="s">
        <v>984</v>
      </c>
      <c r="G759" s="248"/>
      <c r="H759" s="251">
        <v>8.8000000000000007</v>
      </c>
      <c r="I759" s="252"/>
      <c r="J759" s="248"/>
      <c r="K759" s="248"/>
      <c r="L759" s="253"/>
      <c r="M759" s="254"/>
      <c r="N759" s="255"/>
      <c r="O759" s="255"/>
      <c r="P759" s="255"/>
      <c r="Q759" s="255"/>
      <c r="R759" s="255"/>
      <c r="S759" s="255"/>
      <c r="T759" s="255"/>
      <c r="U759" s="256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57" t="s">
        <v>160</v>
      </c>
      <c r="AU759" s="257" t="s">
        <v>154</v>
      </c>
      <c r="AV759" s="14" t="s">
        <v>154</v>
      </c>
      <c r="AW759" s="14" t="s">
        <v>30</v>
      </c>
      <c r="AX759" s="14" t="s">
        <v>73</v>
      </c>
      <c r="AY759" s="257" t="s">
        <v>146</v>
      </c>
    </row>
    <row r="760" s="13" customFormat="1">
      <c r="A760" s="13"/>
      <c r="B760" s="237"/>
      <c r="C760" s="238"/>
      <c r="D760" s="230" t="s">
        <v>160</v>
      </c>
      <c r="E760" s="239" t="s">
        <v>1</v>
      </c>
      <c r="F760" s="240" t="s">
        <v>985</v>
      </c>
      <c r="G760" s="238"/>
      <c r="H760" s="239" t="s">
        <v>1</v>
      </c>
      <c r="I760" s="241"/>
      <c r="J760" s="238"/>
      <c r="K760" s="238"/>
      <c r="L760" s="242"/>
      <c r="M760" s="243"/>
      <c r="N760" s="244"/>
      <c r="O760" s="244"/>
      <c r="P760" s="244"/>
      <c r="Q760" s="244"/>
      <c r="R760" s="244"/>
      <c r="S760" s="244"/>
      <c r="T760" s="244"/>
      <c r="U760" s="245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46" t="s">
        <v>160</v>
      </c>
      <c r="AU760" s="246" t="s">
        <v>154</v>
      </c>
      <c r="AV760" s="13" t="s">
        <v>81</v>
      </c>
      <c r="AW760" s="13" t="s">
        <v>30</v>
      </c>
      <c r="AX760" s="13" t="s">
        <v>73</v>
      </c>
      <c r="AY760" s="246" t="s">
        <v>146</v>
      </c>
    </row>
    <row r="761" s="14" customFormat="1">
      <c r="A761" s="14"/>
      <c r="B761" s="247"/>
      <c r="C761" s="248"/>
      <c r="D761" s="230" t="s">
        <v>160</v>
      </c>
      <c r="E761" s="249" t="s">
        <v>1</v>
      </c>
      <c r="F761" s="250" t="s">
        <v>986</v>
      </c>
      <c r="G761" s="248"/>
      <c r="H761" s="251">
        <v>16.800000000000001</v>
      </c>
      <c r="I761" s="252"/>
      <c r="J761" s="248"/>
      <c r="K761" s="248"/>
      <c r="L761" s="253"/>
      <c r="M761" s="254"/>
      <c r="N761" s="255"/>
      <c r="O761" s="255"/>
      <c r="P761" s="255"/>
      <c r="Q761" s="255"/>
      <c r="R761" s="255"/>
      <c r="S761" s="255"/>
      <c r="T761" s="255"/>
      <c r="U761" s="256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57" t="s">
        <v>160</v>
      </c>
      <c r="AU761" s="257" t="s">
        <v>154</v>
      </c>
      <c r="AV761" s="14" t="s">
        <v>154</v>
      </c>
      <c r="AW761" s="14" t="s">
        <v>30</v>
      </c>
      <c r="AX761" s="14" t="s">
        <v>73</v>
      </c>
      <c r="AY761" s="257" t="s">
        <v>146</v>
      </c>
    </row>
    <row r="762" s="15" customFormat="1">
      <c r="A762" s="15"/>
      <c r="B762" s="258"/>
      <c r="C762" s="259"/>
      <c r="D762" s="230" t="s">
        <v>160</v>
      </c>
      <c r="E762" s="260" t="s">
        <v>1</v>
      </c>
      <c r="F762" s="261" t="s">
        <v>163</v>
      </c>
      <c r="G762" s="259"/>
      <c r="H762" s="262">
        <v>393.67000000000002</v>
      </c>
      <c r="I762" s="263"/>
      <c r="J762" s="259"/>
      <c r="K762" s="259"/>
      <c r="L762" s="264"/>
      <c r="M762" s="265"/>
      <c r="N762" s="266"/>
      <c r="O762" s="266"/>
      <c r="P762" s="266"/>
      <c r="Q762" s="266"/>
      <c r="R762" s="266"/>
      <c r="S762" s="266"/>
      <c r="T762" s="266"/>
      <c r="U762" s="267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T762" s="268" t="s">
        <v>160</v>
      </c>
      <c r="AU762" s="268" t="s">
        <v>154</v>
      </c>
      <c r="AV762" s="15" t="s">
        <v>153</v>
      </c>
      <c r="AW762" s="15" t="s">
        <v>30</v>
      </c>
      <c r="AX762" s="15" t="s">
        <v>81</v>
      </c>
      <c r="AY762" s="268" t="s">
        <v>146</v>
      </c>
    </row>
    <row r="763" s="2" customFormat="1" ht="21.75" customHeight="1">
      <c r="A763" s="38"/>
      <c r="B763" s="39"/>
      <c r="C763" s="269" t="s">
        <v>987</v>
      </c>
      <c r="D763" s="269" t="s">
        <v>289</v>
      </c>
      <c r="E763" s="270" t="s">
        <v>988</v>
      </c>
      <c r="F763" s="271" t="s">
        <v>989</v>
      </c>
      <c r="G763" s="272" t="s">
        <v>151</v>
      </c>
      <c r="H763" s="273">
        <v>5.7969999999999997</v>
      </c>
      <c r="I763" s="274"/>
      <c r="J763" s="275">
        <f>ROUND(I763*H763,2)</f>
        <v>0</v>
      </c>
      <c r="K763" s="271" t="s">
        <v>152</v>
      </c>
      <c r="L763" s="276"/>
      <c r="M763" s="277" t="s">
        <v>1</v>
      </c>
      <c r="N763" s="278" t="s">
        <v>39</v>
      </c>
      <c r="O763" s="91"/>
      <c r="P763" s="226">
        <f>O763*H763</f>
        <v>0</v>
      </c>
      <c r="Q763" s="226">
        <v>0.55000000000000004</v>
      </c>
      <c r="R763" s="226">
        <f>Q763*H763</f>
        <v>3.1883500000000002</v>
      </c>
      <c r="S763" s="226">
        <v>0</v>
      </c>
      <c r="T763" s="226">
        <f>S763*H763</f>
        <v>0</v>
      </c>
      <c r="U763" s="227" t="s">
        <v>1</v>
      </c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R763" s="228" t="s">
        <v>384</v>
      </c>
      <c r="AT763" s="228" t="s">
        <v>289</v>
      </c>
      <c r="AU763" s="228" t="s">
        <v>154</v>
      </c>
      <c r="AY763" s="17" t="s">
        <v>146</v>
      </c>
      <c r="BE763" s="229">
        <f>IF(N763="základní",J763,0)</f>
        <v>0</v>
      </c>
      <c r="BF763" s="229">
        <f>IF(N763="snížená",J763,0)</f>
        <v>0</v>
      </c>
      <c r="BG763" s="229">
        <f>IF(N763="zákl. přenesená",J763,0)</f>
        <v>0</v>
      </c>
      <c r="BH763" s="229">
        <f>IF(N763="sníž. přenesená",J763,0)</f>
        <v>0</v>
      </c>
      <c r="BI763" s="229">
        <f>IF(N763="nulová",J763,0)</f>
        <v>0</v>
      </c>
      <c r="BJ763" s="17" t="s">
        <v>154</v>
      </c>
      <c r="BK763" s="229">
        <f>ROUND(I763*H763,2)</f>
        <v>0</v>
      </c>
      <c r="BL763" s="17" t="s">
        <v>265</v>
      </c>
      <c r="BM763" s="228" t="s">
        <v>990</v>
      </c>
    </row>
    <row r="764" s="2" customFormat="1">
      <c r="A764" s="38"/>
      <c r="B764" s="39"/>
      <c r="C764" s="40"/>
      <c r="D764" s="230" t="s">
        <v>156</v>
      </c>
      <c r="E764" s="40"/>
      <c r="F764" s="231" t="s">
        <v>989</v>
      </c>
      <c r="G764" s="40"/>
      <c r="H764" s="40"/>
      <c r="I764" s="232"/>
      <c r="J764" s="40"/>
      <c r="K764" s="40"/>
      <c r="L764" s="44"/>
      <c r="M764" s="233"/>
      <c r="N764" s="234"/>
      <c r="O764" s="91"/>
      <c r="P764" s="91"/>
      <c r="Q764" s="91"/>
      <c r="R764" s="91"/>
      <c r="S764" s="91"/>
      <c r="T764" s="91"/>
      <c r="U764" s="92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T764" s="17" t="s">
        <v>156</v>
      </c>
      <c r="AU764" s="17" t="s">
        <v>154</v>
      </c>
    </row>
    <row r="765" s="13" customFormat="1">
      <c r="A765" s="13"/>
      <c r="B765" s="237"/>
      <c r="C765" s="238"/>
      <c r="D765" s="230" t="s">
        <v>160</v>
      </c>
      <c r="E765" s="239" t="s">
        <v>1</v>
      </c>
      <c r="F765" s="240" t="s">
        <v>957</v>
      </c>
      <c r="G765" s="238"/>
      <c r="H765" s="239" t="s">
        <v>1</v>
      </c>
      <c r="I765" s="241"/>
      <c r="J765" s="238"/>
      <c r="K765" s="238"/>
      <c r="L765" s="242"/>
      <c r="M765" s="243"/>
      <c r="N765" s="244"/>
      <c r="O765" s="244"/>
      <c r="P765" s="244"/>
      <c r="Q765" s="244"/>
      <c r="R765" s="244"/>
      <c r="S765" s="244"/>
      <c r="T765" s="244"/>
      <c r="U765" s="245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46" t="s">
        <v>160</v>
      </c>
      <c r="AU765" s="246" t="s">
        <v>154</v>
      </c>
      <c r="AV765" s="13" t="s">
        <v>81</v>
      </c>
      <c r="AW765" s="13" t="s">
        <v>30</v>
      </c>
      <c r="AX765" s="13" t="s">
        <v>73</v>
      </c>
      <c r="AY765" s="246" t="s">
        <v>146</v>
      </c>
    </row>
    <row r="766" s="14" customFormat="1">
      <c r="A766" s="14"/>
      <c r="B766" s="247"/>
      <c r="C766" s="248"/>
      <c r="D766" s="230" t="s">
        <v>160</v>
      </c>
      <c r="E766" s="249" t="s">
        <v>1</v>
      </c>
      <c r="F766" s="250" t="s">
        <v>991</v>
      </c>
      <c r="G766" s="248"/>
      <c r="H766" s="251">
        <v>0.421344</v>
      </c>
      <c r="I766" s="252"/>
      <c r="J766" s="248"/>
      <c r="K766" s="248"/>
      <c r="L766" s="253"/>
      <c r="M766" s="254"/>
      <c r="N766" s="255"/>
      <c r="O766" s="255"/>
      <c r="P766" s="255"/>
      <c r="Q766" s="255"/>
      <c r="R766" s="255"/>
      <c r="S766" s="255"/>
      <c r="T766" s="255"/>
      <c r="U766" s="256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57" t="s">
        <v>160</v>
      </c>
      <c r="AU766" s="257" t="s">
        <v>154</v>
      </c>
      <c r="AV766" s="14" t="s">
        <v>154</v>
      </c>
      <c r="AW766" s="14" t="s">
        <v>30</v>
      </c>
      <c r="AX766" s="14" t="s">
        <v>73</v>
      </c>
      <c r="AY766" s="257" t="s">
        <v>146</v>
      </c>
    </row>
    <row r="767" s="13" customFormat="1">
      <c r="A767" s="13"/>
      <c r="B767" s="237"/>
      <c r="C767" s="238"/>
      <c r="D767" s="230" t="s">
        <v>160</v>
      </c>
      <c r="E767" s="239" t="s">
        <v>1</v>
      </c>
      <c r="F767" s="240" t="s">
        <v>959</v>
      </c>
      <c r="G767" s="238"/>
      <c r="H767" s="239" t="s">
        <v>1</v>
      </c>
      <c r="I767" s="241"/>
      <c r="J767" s="238"/>
      <c r="K767" s="238"/>
      <c r="L767" s="242"/>
      <c r="M767" s="243"/>
      <c r="N767" s="244"/>
      <c r="O767" s="244"/>
      <c r="P767" s="244"/>
      <c r="Q767" s="244"/>
      <c r="R767" s="244"/>
      <c r="S767" s="244"/>
      <c r="T767" s="244"/>
      <c r="U767" s="245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46" t="s">
        <v>160</v>
      </c>
      <c r="AU767" s="246" t="s">
        <v>154</v>
      </c>
      <c r="AV767" s="13" t="s">
        <v>81</v>
      </c>
      <c r="AW767" s="13" t="s">
        <v>30</v>
      </c>
      <c r="AX767" s="13" t="s">
        <v>73</v>
      </c>
      <c r="AY767" s="246" t="s">
        <v>146</v>
      </c>
    </row>
    <row r="768" s="14" customFormat="1">
      <c r="A768" s="14"/>
      <c r="B768" s="247"/>
      <c r="C768" s="248"/>
      <c r="D768" s="230" t="s">
        <v>160</v>
      </c>
      <c r="E768" s="249" t="s">
        <v>1</v>
      </c>
      <c r="F768" s="250" t="s">
        <v>992</v>
      </c>
      <c r="G768" s="248"/>
      <c r="H768" s="251">
        <v>0.40655999999999998</v>
      </c>
      <c r="I768" s="252"/>
      <c r="J768" s="248"/>
      <c r="K768" s="248"/>
      <c r="L768" s="253"/>
      <c r="M768" s="254"/>
      <c r="N768" s="255"/>
      <c r="O768" s="255"/>
      <c r="P768" s="255"/>
      <c r="Q768" s="255"/>
      <c r="R768" s="255"/>
      <c r="S768" s="255"/>
      <c r="T768" s="255"/>
      <c r="U768" s="256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57" t="s">
        <v>160</v>
      </c>
      <c r="AU768" s="257" t="s">
        <v>154</v>
      </c>
      <c r="AV768" s="14" t="s">
        <v>154</v>
      </c>
      <c r="AW768" s="14" t="s">
        <v>30</v>
      </c>
      <c r="AX768" s="14" t="s">
        <v>73</v>
      </c>
      <c r="AY768" s="257" t="s">
        <v>146</v>
      </c>
    </row>
    <row r="769" s="13" customFormat="1">
      <c r="A769" s="13"/>
      <c r="B769" s="237"/>
      <c r="C769" s="238"/>
      <c r="D769" s="230" t="s">
        <v>160</v>
      </c>
      <c r="E769" s="239" t="s">
        <v>1</v>
      </c>
      <c r="F769" s="240" t="s">
        <v>961</v>
      </c>
      <c r="G769" s="238"/>
      <c r="H769" s="239" t="s">
        <v>1</v>
      </c>
      <c r="I769" s="241"/>
      <c r="J769" s="238"/>
      <c r="K769" s="238"/>
      <c r="L769" s="242"/>
      <c r="M769" s="243"/>
      <c r="N769" s="244"/>
      <c r="O769" s="244"/>
      <c r="P769" s="244"/>
      <c r="Q769" s="244"/>
      <c r="R769" s="244"/>
      <c r="S769" s="244"/>
      <c r="T769" s="244"/>
      <c r="U769" s="245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46" t="s">
        <v>160</v>
      </c>
      <c r="AU769" s="246" t="s">
        <v>154</v>
      </c>
      <c r="AV769" s="13" t="s">
        <v>81</v>
      </c>
      <c r="AW769" s="13" t="s">
        <v>30</v>
      </c>
      <c r="AX769" s="13" t="s">
        <v>73</v>
      </c>
      <c r="AY769" s="246" t="s">
        <v>146</v>
      </c>
    </row>
    <row r="770" s="14" customFormat="1">
      <c r="A770" s="14"/>
      <c r="B770" s="247"/>
      <c r="C770" s="248"/>
      <c r="D770" s="230" t="s">
        <v>160</v>
      </c>
      <c r="E770" s="249" t="s">
        <v>1</v>
      </c>
      <c r="F770" s="250" t="s">
        <v>993</v>
      </c>
      <c r="G770" s="248"/>
      <c r="H770" s="251">
        <v>0.31415999999999999</v>
      </c>
      <c r="I770" s="252"/>
      <c r="J770" s="248"/>
      <c r="K770" s="248"/>
      <c r="L770" s="253"/>
      <c r="M770" s="254"/>
      <c r="N770" s="255"/>
      <c r="O770" s="255"/>
      <c r="P770" s="255"/>
      <c r="Q770" s="255"/>
      <c r="R770" s="255"/>
      <c r="S770" s="255"/>
      <c r="T770" s="255"/>
      <c r="U770" s="256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57" t="s">
        <v>160</v>
      </c>
      <c r="AU770" s="257" t="s">
        <v>154</v>
      </c>
      <c r="AV770" s="14" t="s">
        <v>154</v>
      </c>
      <c r="AW770" s="14" t="s">
        <v>30</v>
      </c>
      <c r="AX770" s="14" t="s">
        <v>73</v>
      </c>
      <c r="AY770" s="257" t="s">
        <v>146</v>
      </c>
    </row>
    <row r="771" s="13" customFormat="1">
      <c r="A771" s="13"/>
      <c r="B771" s="237"/>
      <c r="C771" s="238"/>
      <c r="D771" s="230" t="s">
        <v>160</v>
      </c>
      <c r="E771" s="239" t="s">
        <v>1</v>
      </c>
      <c r="F771" s="240" t="s">
        <v>963</v>
      </c>
      <c r="G771" s="238"/>
      <c r="H771" s="239" t="s">
        <v>1</v>
      </c>
      <c r="I771" s="241"/>
      <c r="J771" s="238"/>
      <c r="K771" s="238"/>
      <c r="L771" s="242"/>
      <c r="M771" s="243"/>
      <c r="N771" s="244"/>
      <c r="O771" s="244"/>
      <c r="P771" s="244"/>
      <c r="Q771" s="244"/>
      <c r="R771" s="244"/>
      <c r="S771" s="244"/>
      <c r="T771" s="244"/>
      <c r="U771" s="245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46" t="s">
        <v>160</v>
      </c>
      <c r="AU771" s="246" t="s">
        <v>154</v>
      </c>
      <c r="AV771" s="13" t="s">
        <v>81</v>
      </c>
      <c r="AW771" s="13" t="s">
        <v>30</v>
      </c>
      <c r="AX771" s="13" t="s">
        <v>73</v>
      </c>
      <c r="AY771" s="246" t="s">
        <v>146</v>
      </c>
    </row>
    <row r="772" s="14" customFormat="1">
      <c r="A772" s="14"/>
      <c r="B772" s="247"/>
      <c r="C772" s="248"/>
      <c r="D772" s="230" t="s">
        <v>160</v>
      </c>
      <c r="E772" s="249" t="s">
        <v>1</v>
      </c>
      <c r="F772" s="250" t="s">
        <v>994</v>
      </c>
      <c r="G772" s="248"/>
      <c r="H772" s="251">
        <v>1.3094399999999999</v>
      </c>
      <c r="I772" s="252"/>
      <c r="J772" s="248"/>
      <c r="K772" s="248"/>
      <c r="L772" s="253"/>
      <c r="M772" s="254"/>
      <c r="N772" s="255"/>
      <c r="O772" s="255"/>
      <c r="P772" s="255"/>
      <c r="Q772" s="255"/>
      <c r="R772" s="255"/>
      <c r="S772" s="255"/>
      <c r="T772" s="255"/>
      <c r="U772" s="256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57" t="s">
        <v>160</v>
      </c>
      <c r="AU772" s="257" t="s">
        <v>154</v>
      </c>
      <c r="AV772" s="14" t="s">
        <v>154</v>
      </c>
      <c r="AW772" s="14" t="s">
        <v>30</v>
      </c>
      <c r="AX772" s="14" t="s">
        <v>73</v>
      </c>
      <c r="AY772" s="257" t="s">
        <v>146</v>
      </c>
    </row>
    <row r="773" s="13" customFormat="1">
      <c r="A773" s="13"/>
      <c r="B773" s="237"/>
      <c r="C773" s="238"/>
      <c r="D773" s="230" t="s">
        <v>160</v>
      </c>
      <c r="E773" s="239" t="s">
        <v>1</v>
      </c>
      <c r="F773" s="240" t="s">
        <v>965</v>
      </c>
      <c r="G773" s="238"/>
      <c r="H773" s="239" t="s">
        <v>1</v>
      </c>
      <c r="I773" s="241"/>
      <c r="J773" s="238"/>
      <c r="K773" s="238"/>
      <c r="L773" s="242"/>
      <c r="M773" s="243"/>
      <c r="N773" s="244"/>
      <c r="O773" s="244"/>
      <c r="P773" s="244"/>
      <c r="Q773" s="244"/>
      <c r="R773" s="244"/>
      <c r="S773" s="244"/>
      <c r="T773" s="244"/>
      <c r="U773" s="245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46" t="s">
        <v>160</v>
      </c>
      <c r="AU773" s="246" t="s">
        <v>154</v>
      </c>
      <c r="AV773" s="13" t="s">
        <v>81</v>
      </c>
      <c r="AW773" s="13" t="s">
        <v>30</v>
      </c>
      <c r="AX773" s="13" t="s">
        <v>73</v>
      </c>
      <c r="AY773" s="246" t="s">
        <v>146</v>
      </c>
    </row>
    <row r="774" s="14" customFormat="1">
      <c r="A774" s="14"/>
      <c r="B774" s="247"/>
      <c r="C774" s="248"/>
      <c r="D774" s="230" t="s">
        <v>160</v>
      </c>
      <c r="E774" s="249" t="s">
        <v>1</v>
      </c>
      <c r="F774" s="250" t="s">
        <v>995</v>
      </c>
      <c r="G774" s="248"/>
      <c r="H774" s="251">
        <v>0.38016</v>
      </c>
      <c r="I774" s="252"/>
      <c r="J774" s="248"/>
      <c r="K774" s="248"/>
      <c r="L774" s="253"/>
      <c r="M774" s="254"/>
      <c r="N774" s="255"/>
      <c r="O774" s="255"/>
      <c r="P774" s="255"/>
      <c r="Q774" s="255"/>
      <c r="R774" s="255"/>
      <c r="S774" s="255"/>
      <c r="T774" s="255"/>
      <c r="U774" s="256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57" t="s">
        <v>160</v>
      </c>
      <c r="AU774" s="257" t="s">
        <v>154</v>
      </c>
      <c r="AV774" s="14" t="s">
        <v>154</v>
      </c>
      <c r="AW774" s="14" t="s">
        <v>30</v>
      </c>
      <c r="AX774" s="14" t="s">
        <v>73</v>
      </c>
      <c r="AY774" s="257" t="s">
        <v>146</v>
      </c>
    </row>
    <row r="775" s="13" customFormat="1">
      <c r="A775" s="13"/>
      <c r="B775" s="237"/>
      <c r="C775" s="238"/>
      <c r="D775" s="230" t="s">
        <v>160</v>
      </c>
      <c r="E775" s="239" t="s">
        <v>1</v>
      </c>
      <c r="F775" s="240" t="s">
        <v>967</v>
      </c>
      <c r="G775" s="238"/>
      <c r="H775" s="239" t="s">
        <v>1</v>
      </c>
      <c r="I775" s="241"/>
      <c r="J775" s="238"/>
      <c r="K775" s="238"/>
      <c r="L775" s="242"/>
      <c r="M775" s="243"/>
      <c r="N775" s="244"/>
      <c r="O775" s="244"/>
      <c r="P775" s="244"/>
      <c r="Q775" s="244"/>
      <c r="R775" s="244"/>
      <c r="S775" s="244"/>
      <c r="T775" s="244"/>
      <c r="U775" s="245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6" t="s">
        <v>160</v>
      </c>
      <c r="AU775" s="246" t="s">
        <v>154</v>
      </c>
      <c r="AV775" s="13" t="s">
        <v>81</v>
      </c>
      <c r="AW775" s="13" t="s">
        <v>30</v>
      </c>
      <c r="AX775" s="13" t="s">
        <v>73</v>
      </c>
      <c r="AY775" s="246" t="s">
        <v>146</v>
      </c>
    </row>
    <row r="776" s="14" customFormat="1">
      <c r="A776" s="14"/>
      <c r="B776" s="247"/>
      <c r="C776" s="248"/>
      <c r="D776" s="230" t="s">
        <v>160</v>
      </c>
      <c r="E776" s="249" t="s">
        <v>1</v>
      </c>
      <c r="F776" s="250" t="s">
        <v>996</v>
      </c>
      <c r="G776" s="248"/>
      <c r="H776" s="251">
        <v>0.851136</v>
      </c>
      <c r="I776" s="252"/>
      <c r="J776" s="248"/>
      <c r="K776" s="248"/>
      <c r="L776" s="253"/>
      <c r="M776" s="254"/>
      <c r="N776" s="255"/>
      <c r="O776" s="255"/>
      <c r="P776" s="255"/>
      <c r="Q776" s="255"/>
      <c r="R776" s="255"/>
      <c r="S776" s="255"/>
      <c r="T776" s="255"/>
      <c r="U776" s="256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57" t="s">
        <v>160</v>
      </c>
      <c r="AU776" s="257" t="s">
        <v>154</v>
      </c>
      <c r="AV776" s="14" t="s">
        <v>154</v>
      </c>
      <c r="AW776" s="14" t="s">
        <v>30</v>
      </c>
      <c r="AX776" s="14" t="s">
        <v>73</v>
      </c>
      <c r="AY776" s="257" t="s">
        <v>146</v>
      </c>
    </row>
    <row r="777" s="13" customFormat="1">
      <c r="A777" s="13"/>
      <c r="B777" s="237"/>
      <c r="C777" s="238"/>
      <c r="D777" s="230" t="s">
        <v>160</v>
      </c>
      <c r="E777" s="239" t="s">
        <v>1</v>
      </c>
      <c r="F777" s="240" t="s">
        <v>969</v>
      </c>
      <c r="G777" s="238"/>
      <c r="H777" s="239" t="s">
        <v>1</v>
      </c>
      <c r="I777" s="241"/>
      <c r="J777" s="238"/>
      <c r="K777" s="238"/>
      <c r="L777" s="242"/>
      <c r="M777" s="243"/>
      <c r="N777" s="244"/>
      <c r="O777" s="244"/>
      <c r="P777" s="244"/>
      <c r="Q777" s="244"/>
      <c r="R777" s="244"/>
      <c r="S777" s="244"/>
      <c r="T777" s="244"/>
      <c r="U777" s="245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46" t="s">
        <v>160</v>
      </c>
      <c r="AU777" s="246" t="s">
        <v>154</v>
      </c>
      <c r="AV777" s="13" t="s">
        <v>81</v>
      </c>
      <c r="AW777" s="13" t="s">
        <v>30</v>
      </c>
      <c r="AX777" s="13" t="s">
        <v>73</v>
      </c>
      <c r="AY777" s="246" t="s">
        <v>146</v>
      </c>
    </row>
    <row r="778" s="14" customFormat="1">
      <c r="A778" s="14"/>
      <c r="B778" s="247"/>
      <c r="C778" s="248"/>
      <c r="D778" s="230" t="s">
        <v>160</v>
      </c>
      <c r="E778" s="249" t="s">
        <v>1</v>
      </c>
      <c r="F778" s="250" t="s">
        <v>997</v>
      </c>
      <c r="G778" s="248"/>
      <c r="H778" s="251">
        <v>0.50688</v>
      </c>
      <c r="I778" s="252"/>
      <c r="J778" s="248"/>
      <c r="K778" s="248"/>
      <c r="L778" s="253"/>
      <c r="M778" s="254"/>
      <c r="N778" s="255"/>
      <c r="O778" s="255"/>
      <c r="P778" s="255"/>
      <c r="Q778" s="255"/>
      <c r="R778" s="255"/>
      <c r="S778" s="255"/>
      <c r="T778" s="255"/>
      <c r="U778" s="256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57" t="s">
        <v>160</v>
      </c>
      <c r="AU778" s="257" t="s">
        <v>154</v>
      </c>
      <c r="AV778" s="14" t="s">
        <v>154</v>
      </c>
      <c r="AW778" s="14" t="s">
        <v>30</v>
      </c>
      <c r="AX778" s="14" t="s">
        <v>73</v>
      </c>
      <c r="AY778" s="257" t="s">
        <v>146</v>
      </c>
    </row>
    <row r="779" s="13" customFormat="1">
      <c r="A779" s="13"/>
      <c r="B779" s="237"/>
      <c r="C779" s="238"/>
      <c r="D779" s="230" t="s">
        <v>160</v>
      </c>
      <c r="E779" s="239" t="s">
        <v>1</v>
      </c>
      <c r="F779" s="240" t="s">
        <v>971</v>
      </c>
      <c r="G779" s="238"/>
      <c r="H779" s="239" t="s">
        <v>1</v>
      </c>
      <c r="I779" s="241"/>
      <c r="J779" s="238"/>
      <c r="K779" s="238"/>
      <c r="L779" s="242"/>
      <c r="M779" s="243"/>
      <c r="N779" s="244"/>
      <c r="O779" s="244"/>
      <c r="P779" s="244"/>
      <c r="Q779" s="244"/>
      <c r="R779" s="244"/>
      <c r="S779" s="244"/>
      <c r="T779" s="244"/>
      <c r="U779" s="245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46" t="s">
        <v>160</v>
      </c>
      <c r="AU779" s="246" t="s">
        <v>154</v>
      </c>
      <c r="AV779" s="13" t="s">
        <v>81</v>
      </c>
      <c r="AW779" s="13" t="s">
        <v>30</v>
      </c>
      <c r="AX779" s="13" t="s">
        <v>73</v>
      </c>
      <c r="AY779" s="246" t="s">
        <v>146</v>
      </c>
    </row>
    <row r="780" s="14" customFormat="1">
      <c r="A780" s="14"/>
      <c r="B780" s="247"/>
      <c r="C780" s="248"/>
      <c r="D780" s="230" t="s">
        <v>160</v>
      </c>
      <c r="E780" s="249" t="s">
        <v>1</v>
      </c>
      <c r="F780" s="250" t="s">
        <v>998</v>
      </c>
      <c r="G780" s="248"/>
      <c r="H780" s="251">
        <v>0.038016000000000001</v>
      </c>
      <c r="I780" s="252"/>
      <c r="J780" s="248"/>
      <c r="K780" s="248"/>
      <c r="L780" s="253"/>
      <c r="M780" s="254"/>
      <c r="N780" s="255"/>
      <c r="O780" s="255"/>
      <c r="P780" s="255"/>
      <c r="Q780" s="255"/>
      <c r="R780" s="255"/>
      <c r="S780" s="255"/>
      <c r="T780" s="255"/>
      <c r="U780" s="256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57" t="s">
        <v>160</v>
      </c>
      <c r="AU780" s="257" t="s">
        <v>154</v>
      </c>
      <c r="AV780" s="14" t="s">
        <v>154</v>
      </c>
      <c r="AW780" s="14" t="s">
        <v>30</v>
      </c>
      <c r="AX780" s="14" t="s">
        <v>73</v>
      </c>
      <c r="AY780" s="257" t="s">
        <v>146</v>
      </c>
    </row>
    <row r="781" s="13" customFormat="1">
      <c r="A781" s="13"/>
      <c r="B781" s="237"/>
      <c r="C781" s="238"/>
      <c r="D781" s="230" t="s">
        <v>160</v>
      </c>
      <c r="E781" s="239" t="s">
        <v>1</v>
      </c>
      <c r="F781" s="240" t="s">
        <v>973</v>
      </c>
      <c r="G781" s="238"/>
      <c r="H781" s="239" t="s">
        <v>1</v>
      </c>
      <c r="I781" s="241"/>
      <c r="J781" s="238"/>
      <c r="K781" s="238"/>
      <c r="L781" s="242"/>
      <c r="M781" s="243"/>
      <c r="N781" s="244"/>
      <c r="O781" s="244"/>
      <c r="P781" s="244"/>
      <c r="Q781" s="244"/>
      <c r="R781" s="244"/>
      <c r="S781" s="244"/>
      <c r="T781" s="244"/>
      <c r="U781" s="245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46" t="s">
        <v>160</v>
      </c>
      <c r="AU781" s="246" t="s">
        <v>154</v>
      </c>
      <c r="AV781" s="13" t="s">
        <v>81</v>
      </c>
      <c r="AW781" s="13" t="s">
        <v>30</v>
      </c>
      <c r="AX781" s="13" t="s">
        <v>73</v>
      </c>
      <c r="AY781" s="246" t="s">
        <v>146</v>
      </c>
    </row>
    <row r="782" s="14" customFormat="1">
      <c r="A782" s="14"/>
      <c r="B782" s="247"/>
      <c r="C782" s="248"/>
      <c r="D782" s="230" t="s">
        <v>160</v>
      </c>
      <c r="E782" s="249" t="s">
        <v>1</v>
      </c>
      <c r="F782" s="250" t="s">
        <v>999</v>
      </c>
      <c r="G782" s="248"/>
      <c r="H782" s="251">
        <v>0.931392</v>
      </c>
      <c r="I782" s="252"/>
      <c r="J782" s="248"/>
      <c r="K782" s="248"/>
      <c r="L782" s="253"/>
      <c r="M782" s="254"/>
      <c r="N782" s="255"/>
      <c r="O782" s="255"/>
      <c r="P782" s="255"/>
      <c r="Q782" s="255"/>
      <c r="R782" s="255"/>
      <c r="S782" s="255"/>
      <c r="T782" s="255"/>
      <c r="U782" s="256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57" t="s">
        <v>160</v>
      </c>
      <c r="AU782" s="257" t="s">
        <v>154</v>
      </c>
      <c r="AV782" s="14" t="s">
        <v>154</v>
      </c>
      <c r="AW782" s="14" t="s">
        <v>30</v>
      </c>
      <c r="AX782" s="14" t="s">
        <v>73</v>
      </c>
      <c r="AY782" s="257" t="s">
        <v>146</v>
      </c>
    </row>
    <row r="783" s="13" customFormat="1">
      <c r="A783" s="13"/>
      <c r="B783" s="237"/>
      <c r="C783" s="238"/>
      <c r="D783" s="230" t="s">
        <v>160</v>
      </c>
      <c r="E783" s="239" t="s">
        <v>1</v>
      </c>
      <c r="F783" s="240" t="s">
        <v>975</v>
      </c>
      <c r="G783" s="238"/>
      <c r="H783" s="239" t="s">
        <v>1</v>
      </c>
      <c r="I783" s="241"/>
      <c r="J783" s="238"/>
      <c r="K783" s="238"/>
      <c r="L783" s="242"/>
      <c r="M783" s="243"/>
      <c r="N783" s="244"/>
      <c r="O783" s="244"/>
      <c r="P783" s="244"/>
      <c r="Q783" s="244"/>
      <c r="R783" s="244"/>
      <c r="S783" s="244"/>
      <c r="T783" s="244"/>
      <c r="U783" s="245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46" t="s">
        <v>160</v>
      </c>
      <c r="AU783" s="246" t="s">
        <v>154</v>
      </c>
      <c r="AV783" s="13" t="s">
        <v>81</v>
      </c>
      <c r="AW783" s="13" t="s">
        <v>30</v>
      </c>
      <c r="AX783" s="13" t="s">
        <v>73</v>
      </c>
      <c r="AY783" s="246" t="s">
        <v>146</v>
      </c>
    </row>
    <row r="784" s="14" customFormat="1">
      <c r="A784" s="14"/>
      <c r="B784" s="247"/>
      <c r="C784" s="248"/>
      <c r="D784" s="230" t="s">
        <v>160</v>
      </c>
      <c r="E784" s="249" t="s">
        <v>1</v>
      </c>
      <c r="F784" s="250" t="s">
        <v>1000</v>
      </c>
      <c r="G784" s="248"/>
      <c r="H784" s="251">
        <v>0.070716799999999996</v>
      </c>
      <c r="I784" s="252"/>
      <c r="J784" s="248"/>
      <c r="K784" s="248"/>
      <c r="L784" s="253"/>
      <c r="M784" s="254"/>
      <c r="N784" s="255"/>
      <c r="O784" s="255"/>
      <c r="P784" s="255"/>
      <c r="Q784" s="255"/>
      <c r="R784" s="255"/>
      <c r="S784" s="255"/>
      <c r="T784" s="255"/>
      <c r="U784" s="256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57" t="s">
        <v>160</v>
      </c>
      <c r="AU784" s="257" t="s">
        <v>154</v>
      </c>
      <c r="AV784" s="14" t="s">
        <v>154</v>
      </c>
      <c r="AW784" s="14" t="s">
        <v>30</v>
      </c>
      <c r="AX784" s="14" t="s">
        <v>73</v>
      </c>
      <c r="AY784" s="257" t="s">
        <v>146</v>
      </c>
    </row>
    <row r="785" s="13" customFormat="1">
      <c r="A785" s="13"/>
      <c r="B785" s="237"/>
      <c r="C785" s="238"/>
      <c r="D785" s="230" t="s">
        <v>160</v>
      </c>
      <c r="E785" s="239" t="s">
        <v>1</v>
      </c>
      <c r="F785" s="240" t="s">
        <v>977</v>
      </c>
      <c r="G785" s="238"/>
      <c r="H785" s="239" t="s">
        <v>1</v>
      </c>
      <c r="I785" s="241"/>
      <c r="J785" s="238"/>
      <c r="K785" s="238"/>
      <c r="L785" s="242"/>
      <c r="M785" s="243"/>
      <c r="N785" s="244"/>
      <c r="O785" s="244"/>
      <c r="P785" s="244"/>
      <c r="Q785" s="244"/>
      <c r="R785" s="244"/>
      <c r="S785" s="244"/>
      <c r="T785" s="244"/>
      <c r="U785" s="245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46" t="s">
        <v>160</v>
      </c>
      <c r="AU785" s="246" t="s">
        <v>154</v>
      </c>
      <c r="AV785" s="13" t="s">
        <v>81</v>
      </c>
      <c r="AW785" s="13" t="s">
        <v>30</v>
      </c>
      <c r="AX785" s="13" t="s">
        <v>73</v>
      </c>
      <c r="AY785" s="246" t="s">
        <v>146</v>
      </c>
    </row>
    <row r="786" s="14" customFormat="1">
      <c r="A786" s="14"/>
      <c r="B786" s="247"/>
      <c r="C786" s="248"/>
      <c r="D786" s="230" t="s">
        <v>160</v>
      </c>
      <c r="E786" s="249" t="s">
        <v>1</v>
      </c>
      <c r="F786" s="250" t="s">
        <v>1001</v>
      </c>
      <c r="G786" s="248"/>
      <c r="H786" s="251">
        <v>0.046463999999999998</v>
      </c>
      <c r="I786" s="252"/>
      <c r="J786" s="248"/>
      <c r="K786" s="248"/>
      <c r="L786" s="253"/>
      <c r="M786" s="254"/>
      <c r="N786" s="255"/>
      <c r="O786" s="255"/>
      <c r="P786" s="255"/>
      <c r="Q786" s="255"/>
      <c r="R786" s="255"/>
      <c r="S786" s="255"/>
      <c r="T786" s="255"/>
      <c r="U786" s="256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57" t="s">
        <v>160</v>
      </c>
      <c r="AU786" s="257" t="s">
        <v>154</v>
      </c>
      <c r="AV786" s="14" t="s">
        <v>154</v>
      </c>
      <c r="AW786" s="14" t="s">
        <v>30</v>
      </c>
      <c r="AX786" s="14" t="s">
        <v>73</v>
      </c>
      <c r="AY786" s="257" t="s">
        <v>146</v>
      </c>
    </row>
    <row r="787" s="13" customFormat="1">
      <c r="A787" s="13"/>
      <c r="B787" s="237"/>
      <c r="C787" s="238"/>
      <c r="D787" s="230" t="s">
        <v>160</v>
      </c>
      <c r="E787" s="239" t="s">
        <v>1</v>
      </c>
      <c r="F787" s="240" t="s">
        <v>979</v>
      </c>
      <c r="G787" s="238"/>
      <c r="H787" s="239" t="s">
        <v>1</v>
      </c>
      <c r="I787" s="241"/>
      <c r="J787" s="238"/>
      <c r="K787" s="238"/>
      <c r="L787" s="242"/>
      <c r="M787" s="243"/>
      <c r="N787" s="244"/>
      <c r="O787" s="244"/>
      <c r="P787" s="244"/>
      <c r="Q787" s="244"/>
      <c r="R787" s="244"/>
      <c r="S787" s="244"/>
      <c r="T787" s="244"/>
      <c r="U787" s="245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6" t="s">
        <v>160</v>
      </c>
      <c r="AU787" s="246" t="s">
        <v>154</v>
      </c>
      <c r="AV787" s="13" t="s">
        <v>81</v>
      </c>
      <c r="AW787" s="13" t="s">
        <v>30</v>
      </c>
      <c r="AX787" s="13" t="s">
        <v>73</v>
      </c>
      <c r="AY787" s="246" t="s">
        <v>146</v>
      </c>
    </row>
    <row r="788" s="14" customFormat="1">
      <c r="A788" s="14"/>
      <c r="B788" s="247"/>
      <c r="C788" s="248"/>
      <c r="D788" s="230" t="s">
        <v>160</v>
      </c>
      <c r="E788" s="249" t="s">
        <v>1</v>
      </c>
      <c r="F788" s="250" t="s">
        <v>1002</v>
      </c>
      <c r="G788" s="248"/>
      <c r="H788" s="251">
        <v>0.047432000000000002</v>
      </c>
      <c r="I788" s="252"/>
      <c r="J788" s="248"/>
      <c r="K788" s="248"/>
      <c r="L788" s="253"/>
      <c r="M788" s="254"/>
      <c r="N788" s="255"/>
      <c r="O788" s="255"/>
      <c r="P788" s="255"/>
      <c r="Q788" s="255"/>
      <c r="R788" s="255"/>
      <c r="S788" s="255"/>
      <c r="T788" s="255"/>
      <c r="U788" s="256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57" t="s">
        <v>160</v>
      </c>
      <c r="AU788" s="257" t="s">
        <v>154</v>
      </c>
      <c r="AV788" s="14" t="s">
        <v>154</v>
      </c>
      <c r="AW788" s="14" t="s">
        <v>30</v>
      </c>
      <c r="AX788" s="14" t="s">
        <v>73</v>
      </c>
      <c r="AY788" s="257" t="s">
        <v>146</v>
      </c>
    </row>
    <row r="789" s="13" customFormat="1">
      <c r="A789" s="13"/>
      <c r="B789" s="237"/>
      <c r="C789" s="238"/>
      <c r="D789" s="230" t="s">
        <v>160</v>
      </c>
      <c r="E789" s="239" t="s">
        <v>1</v>
      </c>
      <c r="F789" s="240" t="s">
        <v>981</v>
      </c>
      <c r="G789" s="238"/>
      <c r="H789" s="239" t="s">
        <v>1</v>
      </c>
      <c r="I789" s="241"/>
      <c r="J789" s="238"/>
      <c r="K789" s="238"/>
      <c r="L789" s="242"/>
      <c r="M789" s="243"/>
      <c r="N789" s="244"/>
      <c r="O789" s="244"/>
      <c r="P789" s="244"/>
      <c r="Q789" s="244"/>
      <c r="R789" s="244"/>
      <c r="S789" s="244"/>
      <c r="T789" s="244"/>
      <c r="U789" s="245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46" t="s">
        <v>160</v>
      </c>
      <c r="AU789" s="246" t="s">
        <v>154</v>
      </c>
      <c r="AV789" s="13" t="s">
        <v>81</v>
      </c>
      <c r="AW789" s="13" t="s">
        <v>30</v>
      </c>
      <c r="AX789" s="13" t="s">
        <v>73</v>
      </c>
      <c r="AY789" s="246" t="s">
        <v>146</v>
      </c>
    </row>
    <row r="790" s="14" customFormat="1">
      <c r="A790" s="14"/>
      <c r="B790" s="247"/>
      <c r="C790" s="248"/>
      <c r="D790" s="230" t="s">
        <v>160</v>
      </c>
      <c r="E790" s="249" t="s">
        <v>1</v>
      </c>
      <c r="F790" s="250" t="s">
        <v>1003</v>
      </c>
      <c r="G790" s="248"/>
      <c r="H790" s="251">
        <v>0.236544</v>
      </c>
      <c r="I790" s="252"/>
      <c r="J790" s="248"/>
      <c r="K790" s="248"/>
      <c r="L790" s="253"/>
      <c r="M790" s="254"/>
      <c r="N790" s="255"/>
      <c r="O790" s="255"/>
      <c r="P790" s="255"/>
      <c r="Q790" s="255"/>
      <c r="R790" s="255"/>
      <c r="S790" s="255"/>
      <c r="T790" s="255"/>
      <c r="U790" s="256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57" t="s">
        <v>160</v>
      </c>
      <c r="AU790" s="257" t="s">
        <v>154</v>
      </c>
      <c r="AV790" s="14" t="s">
        <v>154</v>
      </c>
      <c r="AW790" s="14" t="s">
        <v>30</v>
      </c>
      <c r="AX790" s="14" t="s">
        <v>73</v>
      </c>
      <c r="AY790" s="257" t="s">
        <v>146</v>
      </c>
    </row>
    <row r="791" s="13" customFormat="1">
      <c r="A791" s="13"/>
      <c r="B791" s="237"/>
      <c r="C791" s="238"/>
      <c r="D791" s="230" t="s">
        <v>160</v>
      </c>
      <c r="E791" s="239" t="s">
        <v>1</v>
      </c>
      <c r="F791" s="240" t="s">
        <v>983</v>
      </c>
      <c r="G791" s="238"/>
      <c r="H791" s="239" t="s">
        <v>1</v>
      </c>
      <c r="I791" s="241"/>
      <c r="J791" s="238"/>
      <c r="K791" s="238"/>
      <c r="L791" s="242"/>
      <c r="M791" s="243"/>
      <c r="N791" s="244"/>
      <c r="O791" s="244"/>
      <c r="P791" s="244"/>
      <c r="Q791" s="244"/>
      <c r="R791" s="244"/>
      <c r="S791" s="244"/>
      <c r="T791" s="244"/>
      <c r="U791" s="245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46" t="s">
        <v>160</v>
      </c>
      <c r="AU791" s="246" t="s">
        <v>154</v>
      </c>
      <c r="AV791" s="13" t="s">
        <v>81</v>
      </c>
      <c r="AW791" s="13" t="s">
        <v>30</v>
      </c>
      <c r="AX791" s="13" t="s">
        <v>73</v>
      </c>
      <c r="AY791" s="246" t="s">
        <v>146</v>
      </c>
    </row>
    <row r="792" s="14" customFormat="1">
      <c r="A792" s="14"/>
      <c r="B792" s="247"/>
      <c r="C792" s="248"/>
      <c r="D792" s="230" t="s">
        <v>160</v>
      </c>
      <c r="E792" s="249" t="s">
        <v>1</v>
      </c>
      <c r="F792" s="250" t="s">
        <v>1004</v>
      </c>
      <c r="G792" s="248"/>
      <c r="H792" s="251">
        <v>0.081311999999999995</v>
      </c>
      <c r="I792" s="252"/>
      <c r="J792" s="248"/>
      <c r="K792" s="248"/>
      <c r="L792" s="253"/>
      <c r="M792" s="254"/>
      <c r="N792" s="255"/>
      <c r="O792" s="255"/>
      <c r="P792" s="255"/>
      <c r="Q792" s="255"/>
      <c r="R792" s="255"/>
      <c r="S792" s="255"/>
      <c r="T792" s="255"/>
      <c r="U792" s="256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57" t="s">
        <v>160</v>
      </c>
      <c r="AU792" s="257" t="s">
        <v>154</v>
      </c>
      <c r="AV792" s="14" t="s">
        <v>154</v>
      </c>
      <c r="AW792" s="14" t="s">
        <v>30</v>
      </c>
      <c r="AX792" s="14" t="s">
        <v>73</v>
      </c>
      <c r="AY792" s="257" t="s">
        <v>146</v>
      </c>
    </row>
    <row r="793" s="13" customFormat="1">
      <c r="A793" s="13"/>
      <c r="B793" s="237"/>
      <c r="C793" s="238"/>
      <c r="D793" s="230" t="s">
        <v>160</v>
      </c>
      <c r="E793" s="239" t="s">
        <v>1</v>
      </c>
      <c r="F793" s="240" t="s">
        <v>985</v>
      </c>
      <c r="G793" s="238"/>
      <c r="H793" s="239" t="s">
        <v>1</v>
      </c>
      <c r="I793" s="241"/>
      <c r="J793" s="238"/>
      <c r="K793" s="238"/>
      <c r="L793" s="242"/>
      <c r="M793" s="243"/>
      <c r="N793" s="244"/>
      <c r="O793" s="244"/>
      <c r="P793" s="244"/>
      <c r="Q793" s="244"/>
      <c r="R793" s="244"/>
      <c r="S793" s="244"/>
      <c r="T793" s="244"/>
      <c r="U793" s="245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6" t="s">
        <v>160</v>
      </c>
      <c r="AU793" s="246" t="s">
        <v>154</v>
      </c>
      <c r="AV793" s="13" t="s">
        <v>81</v>
      </c>
      <c r="AW793" s="13" t="s">
        <v>30</v>
      </c>
      <c r="AX793" s="13" t="s">
        <v>73</v>
      </c>
      <c r="AY793" s="246" t="s">
        <v>146</v>
      </c>
    </row>
    <row r="794" s="14" customFormat="1">
      <c r="A794" s="14"/>
      <c r="B794" s="247"/>
      <c r="C794" s="248"/>
      <c r="D794" s="230" t="s">
        <v>160</v>
      </c>
      <c r="E794" s="249" t="s">
        <v>1</v>
      </c>
      <c r="F794" s="250" t="s">
        <v>1005</v>
      </c>
      <c r="G794" s="248"/>
      <c r="H794" s="251">
        <v>0.15523200000000001</v>
      </c>
      <c r="I794" s="252"/>
      <c r="J794" s="248"/>
      <c r="K794" s="248"/>
      <c r="L794" s="253"/>
      <c r="M794" s="254"/>
      <c r="N794" s="255"/>
      <c r="O794" s="255"/>
      <c r="P794" s="255"/>
      <c r="Q794" s="255"/>
      <c r="R794" s="255"/>
      <c r="S794" s="255"/>
      <c r="T794" s="255"/>
      <c r="U794" s="256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57" t="s">
        <v>160</v>
      </c>
      <c r="AU794" s="257" t="s">
        <v>154</v>
      </c>
      <c r="AV794" s="14" t="s">
        <v>154</v>
      </c>
      <c r="AW794" s="14" t="s">
        <v>30</v>
      </c>
      <c r="AX794" s="14" t="s">
        <v>73</v>
      </c>
      <c r="AY794" s="257" t="s">
        <v>146</v>
      </c>
    </row>
    <row r="795" s="15" customFormat="1">
      <c r="A795" s="15"/>
      <c r="B795" s="258"/>
      <c r="C795" s="259"/>
      <c r="D795" s="230" t="s">
        <v>160</v>
      </c>
      <c r="E795" s="260" t="s">
        <v>1</v>
      </c>
      <c r="F795" s="261" t="s">
        <v>163</v>
      </c>
      <c r="G795" s="259"/>
      <c r="H795" s="262">
        <v>5.7967887999999999</v>
      </c>
      <c r="I795" s="263"/>
      <c r="J795" s="259"/>
      <c r="K795" s="259"/>
      <c r="L795" s="264"/>
      <c r="M795" s="265"/>
      <c r="N795" s="266"/>
      <c r="O795" s="266"/>
      <c r="P795" s="266"/>
      <c r="Q795" s="266"/>
      <c r="R795" s="266"/>
      <c r="S795" s="266"/>
      <c r="T795" s="266"/>
      <c r="U795" s="267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T795" s="268" t="s">
        <v>160</v>
      </c>
      <c r="AU795" s="268" t="s">
        <v>154</v>
      </c>
      <c r="AV795" s="15" t="s">
        <v>153</v>
      </c>
      <c r="AW795" s="15" t="s">
        <v>30</v>
      </c>
      <c r="AX795" s="15" t="s">
        <v>81</v>
      </c>
      <c r="AY795" s="268" t="s">
        <v>146</v>
      </c>
    </row>
    <row r="796" s="2" customFormat="1" ht="24.15" customHeight="1">
      <c r="A796" s="38"/>
      <c r="B796" s="39"/>
      <c r="C796" s="217" t="s">
        <v>1006</v>
      </c>
      <c r="D796" s="217" t="s">
        <v>148</v>
      </c>
      <c r="E796" s="218" t="s">
        <v>1007</v>
      </c>
      <c r="F796" s="219" t="s">
        <v>1008</v>
      </c>
      <c r="G796" s="220" t="s">
        <v>228</v>
      </c>
      <c r="H796" s="221">
        <v>172</v>
      </c>
      <c r="I796" s="222"/>
      <c r="J796" s="223">
        <f>ROUND(I796*H796,2)</f>
        <v>0</v>
      </c>
      <c r="K796" s="219" t="s">
        <v>152</v>
      </c>
      <c r="L796" s="44"/>
      <c r="M796" s="224" t="s">
        <v>1</v>
      </c>
      <c r="N796" s="225" t="s">
        <v>39</v>
      </c>
      <c r="O796" s="91"/>
      <c r="P796" s="226">
        <f>O796*H796</f>
        <v>0</v>
      </c>
      <c r="Q796" s="226">
        <v>0</v>
      </c>
      <c r="R796" s="226">
        <f>Q796*H796</f>
        <v>0</v>
      </c>
      <c r="S796" s="226">
        <v>0.0050000000000000001</v>
      </c>
      <c r="T796" s="226">
        <f>S796*H796</f>
        <v>0.85999999999999999</v>
      </c>
      <c r="U796" s="227" t="s">
        <v>1</v>
      </c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R796" s="228" t="s">
        <v>265</v>
      </c>
      <c r="AT796" s="228" t="s">
        <v>148</v>
      </c>
      <c r="AU796" s="228" t="s">
        <v>154</v>
      </c>
      <c r="AY796" s="17" t="s">
        <v>146</v>
      </c>
      <c r="BE796" s="229">
        <f>IF(N796="základní",J796,0)</f>
        <v>0</v>
      </c>
      <c r="BF796" s="229">
        <f>IF(N796="snížená",J796,0)</f>
        <v>0</v>
      </c>
      <c r="BG796" s="229">
        <f>IF(N796="zákl. přenesená",J796,0)</f>
        <v>0</v>
      </c>
      <c r="BH796" s="229">
        <f>IF(N796="sníž. přenesená",J796,0)</f>
        <v>0</v>
      </c>
      <c r="BI796" s="229">
        <f>IF(N796="nulová",J796,0)</f>
        <v>0</v>
      </c>
      <c r="BJ796" s="17" t="s">
        <v>154</v>
      </c>
      <c r="BK796" s="229">
        <f>ROUND(I796*H796,2)</f>
        <v>0</v>
      </c>
      <c r="BL796" s="17" t="s">
        <v>265</v>
      </c>
      <c r="BM796" s="228" t="s">
        <v>1009</v>
      </c>
    </row>
    <row r="797" s="2" customFormat="1">
      <c r="A797" s="38"/>
      <c r="B797" s="39"/>
      <c r="C797" s="40"/>
      <c r="D797" s="230" t="s">
        <v>156</v>
      </c>
      <c r="E797" s="40"/>
      <c r="F797" s="231" t="s">
        <v>1010</v>
      </c>
      <c r="G797" s="40"/>
      <c r="H797" s="40"/>
      <c r="I797" s="232"/>
      <c r="J797" s="40"/>
      <c r="K797" s="40"/>
      <c r="L797" s="44"/>
      <c r="M797" s="233"/>
      <c r="N797" s="234"/>
      <c r="O797" s="91"/>
      <c r="P797" s="91"/>
      <c r="Q797" s="91"/>
      <c r="R797" s="91"/>
      <c r="S797" s="91"/>
      <c r="T797" s="91"/>
      <c r="U797" s="92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T797" s="17" t="s">
        <v>156</v>
      </c>
      <c r="AU797" s="17" t="s">
        <v>154</v>
      </c>
    </row>
    <row r="798" s="2" customFormat="1">
      <c r="A798" s="38"/>
      <c r="B798" s="39"/>
      <c r="C798" s="40"/>
      <c r="D798" s="235" t="s">
        <v>158</v>
      </c>
      <c r="E798" s="40"/>
      <c r="F798" s="236" t="s">
        <v>1011</v>
      </c>
      <c r="G798" s="40"/>
      <c r="H798" s="40"/>
      <c r="I798" s="232"/>
      <c r="J798" s="40"/>
      <c r="K798" s="40"/>
      <c r="L798" s="44"/>
      <c r="M798" s="233"/>
      <c r="N798" s="234"/>
      <c r="O798" s="91"/>
      <c r="P798" s="91"/>
      <c r="Q798" s="91"/>
      <c r="R798" s="91"/>
      <c r="S798" s="91"/>
      <c r="T798" s="91"/>
      <c r="U798" s="92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T798" s="17" t="s">
        <v>158</v>
      </c>
      <c r="AU798" s="17" t="s">
        <v>154</v>
      </c>
    </row>
    <row r="799" s="13" customFormat="1">
      <c r="A799" s="13"/>
      <c r="B799" s="237"/>
      <c r="C799" s="238"/>
      <c r="D799" s="230" t="s">
        <v>160</v>
      </c>
      <c r="E799" s="239" t="s">
        <v>1</v>
      </c>
      <c r="F799" s="240" t="s">
        <v>1012</v>
      </c>
      <c r="G799" s="238"/>
      <c r="H799" s="239" t="s">
        <v>1</v>
      </c>
      <c r="I799" s="241"/>
      <c r="J799" s="238"/>
      <c r="K799" s="238"/>
      <c r="L799" s="242"/>
      <c r="M799" s="243"/>
      <c r="N799" s="244"/>
      <c r="O799" s="244"/>
      <c r="P799" s="244"/>
      <c r="Q799" s="244"/>
      <c r="R799" s="244"/>
      <c r="S799" s="244"/>
      <c r="T799" s="244"/>
      <c r="U799" s="245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46" t="s">
        <v>160</v>
      </c>
      <c r="AU799" s="246" t="s">
        <v>154</v>
      </c>
      <c r="AV799" s="13" t="s">
        <v>81</v>
      </c>
      <c r="AW799" s="13" t="s">
        <v>30</v>
      </c>
      <c r="AX799" s="13" t="s">
        <v>73</v>
      </c>
      <c r="AY799" s="246" t="s">
        <v>146</v>
      </c>
    </row>
    <row r="800" s="14" customFormat="1">
      <c r="A800" s="14"/>
      <c r="B800" s="247"/>
      <c r="C800" s="248"/>
      <c r="D800" s="230" t="s">
        <v>160</v>
      </c>
      <c r="E800" s="249" t="s">
        <v>1</v>
      </c>
      <c r="F800" s="250" t="s">
        <v>1013</v>
      </c>
      <c r="G800" s="248"/>
      <c r="H800" s="251">
        <v>88</v>
      </c>
      <c r="I800" s="252"/>
      <c r="J800" s="248"/>
      <c r="K800" s="248"/>
      <c r="L800" s="253"/>
      <c r="M800" s="254"/>
      <c r="N800" s="255"/>
      <c r="O800" s="255"/>
      <c r="P800" s="255"/>
      <c r="Q800" s="255"/>
      <c r="R800" s="255"/>
      <c r="S800" s="255"/>
      <c r="T800" s="255"/>
      <c r="U800" s="256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57" t="s">
        <v>160</v>
      </c>
      <c r="AU800" s="257" t="s">
        <v>154</v>
      </c>
      <c r="AV800" s="14" t="s">
        <v>154</v>
      </c>
      <c r="AW800" s="14" t="s">
        <v>30</v>
      </c>
      <c r="AX800" s="14" t="s">
        <v>73</v>
      </c>
      <c r="AY800" s="257" t="s">
        <v>146</v>
      </c>
    </row>
    <row r="801" s="13" customFormat="1">
      <c r="A801" s="13"/>
      <c r="B801" s="237"/>
      <c r="C801" s="238"/>
      <c r="D801" s="230" t="s">
        <v>160</v>
      </c>
      <c r="E801" s="239" t="s">
        <v>1</v>
      </c>
      <c r="F801" s="240" t="s">
        <v>1014</v>
      </c>
      <c r="G801" s="238"/>
      <c r="H801" s="239" t="s">
        <v>1</v>
      </c>
      <c r="I801" s="241"/>
      <c r="J801" s="238"/>
      <c r="K801" s="238"/>
      <c r="L801" s="242"/>
      <c r="M801" s="243"/>
      <c r="N801" s="244"/>
      <c r="O801" s="244"/>
      <c r="P801" s="244"/>
      <c r="Q801" s="244"/>
      <c r="R801" s="244"/>
      <c r="S801" s="244"/>
      <c r="T801" s="244"/>
      <c r="U801" s="245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46" t="s">
        <v>160</v>
      </c>
      <c r="AU801" s="246" t="s">
        <v>154</v>
      </c>
      <c r="AV801" s="13" t="s">
        <v>81</v>
      </c>
      <c r="AW801" s="13" t="s">
        <v>30</v>
      </c>
      <c r="AX801" s="13" t="s">
        <v>73</v>
      </c>
      <c r="AY801" s="246" t="s">
        <v>146</v>
      </c>
    </row>
    <row r="802" s="14" customFormat="1">
      <c r="A802" s="14"/>
      <c r="B802" s="247"/>
      <c r="C802" s="248"/>
      <c r="D802" s="230" t="s">
        <v>160</v>
      </c>
      <c r="E802" s="249" t="s">
        <v>1</v>
      </c>
      <c r="F802" s="250" t="s">
        <v>1015</v>
      </c>
      <c r="G802" s="248"/>
      <c r="H802" s="251">
        <v>72</v>
      </c>
      <c r="I802" s="252"/>
      <c r="J802" s="248"/>
      <c r="K802" s="248"/>
      <c r="L802" s="253"/>
      <c r="M802" s="254"/>
      <c r="N802" s="255"/>
      <c r="O802" s="255"/>
      <c r="P802" s="255"/>
      <c r="Q802" s="255"/>
      <c r="R802" s="255"/>
      <c r="S802" s="255"/>
      <c r="T802" s="255"/>
      <c r="U802" s="256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57" t="s">
        <v>160</v>
      </c>
      <c r="AU802" s="257" t="s">
        <v>154</v>
      </c>
      <c r="AV802" s="14" t="s">
        <v>154</v>
      </c>
      <c r="AW802" s="14" t="s">
        <v>30</v>
      </c>
      <c r="AX802" s="14" t="s">
        <v>73</v>
      </c>
      <c r="AY802" s="257" t="s">
        <v>146</v>
      </c>
    </row>
    <row r="803" s="13" customFormat="1">
      <c r="A803" s="13"/>
      <c r="B803" s="237"/>
      <c r="C803" s="238"/>
      <c r="D803" s="230" t="s">
        <v>160</v>
      </c>
      <c r="E803" s="239" t="s">
        <v>1</v>
      </c>
      <c r="F803" s="240" t="s">
        <v>1016</v>
      </c>
      <c r="G803" s="238"/>
      <c r="H803" s="239" t="s">
        <v>1</v>
      </c>
      <c r="I803" s="241"/>
      <c r="J803" s="238"/>
      <c r="K803" s="238"/>
      <c r="L803" s="242"/>
      <c r="M803" s="243"/>
      <c r="N803" s="244"/>
      <c r="O803" s="244"/>
      <c r="P803" s="244"/>
      <c r="Q803" s="244"/>
      <c r="R803" s="244"/>
      <c r="S803" s="244"/>
      <c r="T803" s="244"/>
      <c r="U803" s="245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46" t="s">
        <v>160</v>
      </c>
      <c r="AU803" s="246" t="s">
        <v>154</v>
      </c>
      <c r="AV803" s="13" t="s">
        <v>81</v>
      </c>
      <c r="AW803" s="13" t="s">
        <v>30</v>
      </c>
      <c r="AX803" s="13" t="s">
        <v>73</v>
      </c>
      <c r="AY803" s="246" t="s">
        <v>146</v>
      </c>
    </row>
    <row r="804" s="14" customFormat="1">
      <c r="A804" s="14"/>
      <c r="B804" s="247"/>
      <c r="C804" s="248"/>
      <c r="D804" s="230" t="s">
        <v>160</v>
      </c>
      <c r="E804" s="249" t="s">
        <v>1</v>
      </c>
      <c r="F804" s="250" t="s">
        <v>1017</v>
      </c>
      <c r="G804" s="248"/>
      <c r="H804" s="251">
        <v>12</v>
      </c>
      <c r="I804" s="252"/>
      <c r="J804" s="248"/>
      <c r="K804" s="248"/>
      <c r="L804" s="253"/>
      <c r="M804" s="254"/>
      <c r="N804" s="255"/>
      <c r="O804" s="255"/>
      <c r="P804" s="255"/>
      <c r="Q804" s="255"/>
      <c r="R804" s="255"/>
      <c r="S804" s="255"/>
      <c r="T804" s="255"/>
      <c r="U804" s="256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57" t="s">
        <v>160</v>
      </c>
      <c r="AU804" s="257" t="s">
        <v>154</v>
      </c>
      <c r="AV804" s="14" t="s">
        <v>154</v>
      </c>
      <c r="AW804" s="14" t="s">
        <v>30</v>
      </c>
      <c r="AX804" s="14" t="s">
        <v>73</v>
      </c>
      <c r="AY804" s="257" t="s">
        <v>146</v>
      </c>
    </row>
    <row r="805" s="15" customFormat="1">
      <c r="A805" s="15"/>
      <c r="B805" s="258"/>
      <c r="C805" s="259"/>
      <c r="D805" s="230" t="s">
        <v>160</v>
      </c>
      <c r="E805" s="260" t="s">
        <v>1</v>
      </c>
      <c r="F805" s="261" t="s">
        <v>163</v>
      </c>
      <c r="G805" s="259"/>
      <c r="H805" s="262">
        <v>172</v>
      </c>
      <c r="I805" s="263"/>
      <c r="J805" s="259"/>
      <c r="K805" s="259"/>
      <c r="L805" s="264"/>
      <c r="M805" s="265"/>
      <c r="N805" s="266"/>
      <c r="O805" s="266"/>
      <c r="P805" s="266"/>
      <c r="Q805" s="266"/>
      <c r="R805" s="266"/>
      <c r="S805" s="266"/>
      <c r="T805" s="266"/>
      <c r="U805" s="267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T805" s="268" t="s">
        <v>160</v>
      </c>
      <c r="AU805" s="268" t="s">
        <v>154</v>
      </c>
      <c r="AV805" s="15" t="s">
        <v>153</v>
      </c>
      <c r="AW805" s="15" t="s">
        <v>30</v>
      </c>
      <c r="AX805" s="15" t="s">
        <v>81</v>
      </c>
      <c r="AY805" s="268" t="s">
        <v>146</v>
      </c>
    </row>
    <row r="806" s="2" customFormat="1" ht="24.15" customHeight="1">
      <c r="A806" s="38"/>
      <c r="B806" s="39"/>
      <c r="C806" s="217" t="s">
        <v>1018</v>
      </c>
      <c r="D806" s="217" t="s">
        <v>148</v>
      </c>
      <c r="E806" s="218" t="s">
        <v>1019</v>
      </c>
      <c r="F806" s="219" t="s">
        <v>1020</v>
      </c>
      <c r="G806" s="220" t="s">
        <v>228</v>
      </c>
      <c r="H806" s="221">
        <v>180</v>
      </c>
      <c r="I806" s="222"/>
      <c r="J806" s="223">
        <f>ROUND(I806*H806,2)</f>
        <v>0</v>
      </c>
      <c r="K806" s="219" t="s">
        <v>152</v>
      </c>
      <c r="L806" s="44"/>
      <c r="M806" s="224" t="s">
        <v>1</v>
      </c>
      <c r="N806" s="225" t="s">
        <v>39</v>
      </c>
      <c r="O806" s="91"/>
      <c r="P806" s="226">
        <f>O806*H806</f>
        <v>0</v>
      </c>
      <c r="Q806" s="226">
        <v>0</v>
      </c>
      <c r="R806" s="226">
        <f>Q806*H806</f>
        <v>0</v>
      </c>
      <c r="S806" s="226">
        <v>0.0030000000000000001</v>
      </c>
      <c r="T806" s="226">
        <f>S806*H806</f>
        <v>0.54000000000000004</v>
      </c>
      <c r="U806" s="227" t="s">
        <v>1</v>
      </c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R806" s="228" t="s">
        <v>265</v>
      </c>
      <c r="AT806" s="228" t="s">
        <v>148</v>
      </c>
      <c r="AU806" s="228" t="s">
        <v>154</v>
      </c>
      <c r="AY806" s="17" t="s">
        <v>146</v>
      </c>
      <c r="BE806" s="229">
        <f>IF(N806="základní",J806,0)</f>
        <v>0</v>
      </c>
      <c r="BF806" s="229">
        <f>IF(N806="snížená",J806,0)</f>
        <v>0</v>
      </c>
      <c r="BG806" s="229">
        <f>IF(N806="zákl. přenesená",J806,0)</f>
        <v>0</v>
      </c>
      <c r="BH806" s="229">
        <f>IF(N806="sníž. přenesená",J806,0)</f>
        <v>0</v>
      </c>
      <c r="BI806" s="229">
        <f>IF(N806="nulová",J806,0)</f>
        <v>0</v>
      </c>
      <c r="BJ806" s="17" t="s">
        <v>154</v>
      </c>
      <c r="BK806" s="229">
        <f>ROUND(I806*H806,2)</f>
        <v>0</v>
      </c>
      <c r="BL806" s="17" t="s">
        <v>265</v>
      </c>
      <c r="BM806" s="228" t="s">
        <v>1021</v>
      </c>
    </row>
    <row r="807" s="2" customFormat="1">
      <c r="A807" s="38"/>
      <c r="B807" s="39"/>
      <c r="C807" s="40"/>
      <c r="D807" s="230" t="s">
        <v>156</v>
      </c>
      <c r="E807" s="40"/>
      <c r="F807" s="231" t="s">
        <v>1022</v>
      </c>
      <c r="G807" s="40"/>
      <c r="H807" s="40"/>
      <c r="I807" s="232"/>
      <c r="J807" s="40"/>
      <c r="K807" s="40"/>
      <c r="L807" s="44"/>
      <c r="M807" s="233"/>
      <c r="N807" s="234"/>
      <c r="O807" s="91"/>
      <c r="P807" s="91"/>
      <c r="Q807" s="91"/>
      <c r="R807" s="91"/>
      <c r="S807" s="91"/>
      <c r="T807" s="91"/>
      <c r="U807" s="92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T807" s="17" t="s">
        <v>156</v>
      </c>
      <c r="AU807" s="17" t="s">
        <v>154</v>
      </c>
    </row>
    <row r="808" s="2" customFormat="1">
      <c r="A808" s="38"/>
      <c r="B808" s="39"/>
      <c r="C808" s="40"/>
      <c r="D808" s="235" t="s">
        <v>158</v>
      </c>
      <c r="E808" s="40"/>
      <c r="F808" s="236" t="s">
        <v>1023</v>
      </c>
      <c r="G808" s="40"/>
      <c r="H808" s="40"/>
      <c r="I808" s="232"/>
      <c r="J808" s="40"/>
      <c r="K808" s="40"/>
      <c r="L808" s="44"/>
      <c r="M808" s="233"/>
      <c r="N808" s="234"/>
      <c r="O808" s="91"/>
      <c r="P808" s="91"/>
      <c r="Q808" s="91"/>
      <c r="R808" s="91"/>
      <c r="S808" s="91"/>
      <c r="T808" s="91"/>
      <c r="U808" s="92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T808" s="17" t="s">
        <v>158</v>
      </c>
      <c r="AU808" s="17" t="s">
        <v>154</v>
      </c>
    </row>
    <row r="809" s="14" customFormat="1">
      <c r="A809" s="14"/>
      <c r="B809" s="247"/>
      <c r="C809" s="248"/>
      <c r="D809" s="230" t="s">
        <v>160</v>
      </c>
      <c r="E809" s="249" t="s">
        <v>1</v>
      </c>
      <c r="F809" s="250" t="s">
        <v>1024</v>
      </c>
      <c r="G809" s="248"/>
      <c r="H809" s="251">
        <v>180</v>
      </c>
      <c r="I809" s="252"/>
      <c r="J809" s="248"/>
      <c r="K809" s="248"/>
      <c r="L809" s="253"/>
      <c r="M809" s="254"/>
      <c r="N809" s="255"/>
      <c r="O809" s="255"/>
      <c r="P809" s="255"/>
      <c r="Q809" s="255"/>
      <c r="R809" s="255"/>
      <c r="S809" s="255"/>
      <c r="T809" s="255"/>
      <c r="U809" s="256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57" t="s">
        <v>160</v>
      </c>
      <c r="AU809" s="257" t="s">
        <v>154</v>
      </c>
      <c r="AV809" s="14" t="s">
        <v>154</v>
      </c>
      <c r="AW809" s="14" t="s">
        <v>30</v>
      </c>
      <c r="AX809" s="14" t="s">
        <v>73</v>
      </c>
      <c r="AY809" s="257" t="s">
        <v>146</v>
      </c>
    </row>
    <row r="810" s="15" customFormat="1">
      <c r="A810" s="15"/>
      <c r="B810" s="258"/>
      <c r="C810" s="259"/>
      <c r="D810" s="230" t="s">
        <v>160</v>
      </c>
      <c r="E810" s="260" t="s">
        <v>1</v>
      </c>
      <c r="F810" s="261" t="s">
        <v>163</v>
      </c>
      <c r="G810" s="259"/>
      <c r="H810" s="262">
        <v>180</v>
      </c>
      <c r="I810" s="263"/>
      <c r="J810" s="259"/>
      <c r="K810" s="259"/>
      <c r="L810" s="264"/>
      <c r="M810" s="265"/>
      <c r="N810" s="266"/>
      <c r="O810" s="266"/>
      <c r="P810" s="266"/>
      <c r="Q810" s="266"/>
      <c r="R810" s="266"/>
      <c r="S810" s="266"/>
      <c r="T810" s="266"/>
      <c r="U810" s="267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T810" s="268" t="s">
        <v>160</v>
      </c>
      <c r="AU810" s="268" t="s">
        <v>154</v>
      </c>
      <c r="AV810" s="15" t="s">
        <v>153</v>
      </c>
      <c r="AW810" s="15" t="s">
        <v>30</v>
      </c>
      <c r="AX810" s="15" t="s">
        <v>81</v>
      </c>
      <c r="AY810" s="268" t="s">
        <v>146</v>
      </c>
    </row>
    <row r="811" s="2" customFormat="1" ht="24.15" customHeight="1">
      <c r="A811" s="38"/>
      <c r="B811" s="39"/>
      <c r="C811" s="217" t="s">
        <v>1025</v>
      </c>
      <c r="D811" s="217" t="s">
        <v>148</v>
      </c>
      <c r="E811" s="218" t="s">
        <v>1026</v>
      </c>
      <c r="F811" s="219" t="s">
        <v>1027</v>
      </c>
      <c r="G811" s="220" t="s">
        <v>151</v>
      </c>
      <c r="H811" s="221">
        <v>5.7949999999999999</v>
      </c>
      <c r="I811" s="222"/>
      <c r="J811" s="223">
        <f>ROUND(I811*H811,2)</f>
        <v>0</v>
      </c>
      <c r="K811" s="219" t="s">
        <v>152</v>
      </c>
      <c r="L811" s="44"/>
      <c r="M811" s="224" t="s">
        <v>1</v>
      </c>
      <c r="N811" s="225" t="s">
        <v>39</v>
      </c>
      <c r="O811" s="91"/>
      <c r="P811" s="226">
        <f>O811*H811</f>
        <v>0</v>
      </c>
      <c r="Q811" s="226">
        <v>0.022839999999999999</v>
      </c>
      <c r="R811" s="226">
        <f>Q811*H811</f>
        <v>0.1323578</v>
      </c>
      <c r="S811" s="226">
        <v>0</v>
      </c>
      <c r="T811" s="226">
        <f>S811*H811</f>
        <v>0</v>
      </c>
      <c r="U811" s="227" t="s">
        <v>1</v>
      </c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R811" s="228" t="s">
        <v>265</v>
      </c>
      <c r="AT811" s="228" t="s">
        <v>148</v>
      </c>
      <c r="AU811" s="228" t="s">
        <v>154</v>
      </c>
      <c r="AY811" s="17" t="s">
        <v>146</v>
      </c>
      <c r="BE811" s="229">
        <f>IF(N811="základní",J811,0)</f>
        <v>0</v>
      </c>
      <c r="BF811" s="229">
        <f>IF(N811="snížená",J811,0)</f>
        <v>0</v>
      </c>
      <c r="BG811" s="229">
        <f>IF(N811="zákl. přenesená",J811,0)</f>
        <v>0</v>
      </c>
      <c r="BH811" s="229">
        <f>IF(N811="sníž. přenesená",J811,0)</f>
        <v>0</v>
      </c>
      <c r="BI811" s="229">
        <f>IF(N811="nulová",J811,0)</f>
        <v>0</v>
      </c>
      <c r="BJ811" s="17" t="s">
        <v>154</v>
      </c>
      <c r="BK811" s="229">
        <f>ROUND(I811*H811,2)</f>
        <v>0</v>
      </c>
      <c r="BL811" s="17" t="s">
        <v>265</v>
      </c>
      <c r="BM811" s="228" t="s">
        <v>1028</v>
      </c>
    </row>
    <row r="812" s="2" customFormat="1">
      <c r="A812" s="38"/>
      <c r="B812" s="39"/>
      <c r="C812" s="40"/>
      <c r="D812" s="230" t="s">
        <v>156</v>
      </c>
      <c r="E812" s="40"/>
      <c r="F812" s="231" t="s">
        <v>1029</v>
      </c>
      <c r="G812" s="40"/>
      <c r="H812" s="40"/>
      <c r="I812" s="232"/>
      <c r="J812" s="40"/>
      <c r="K812" s="40"/>
      <c r="L812" s="44"/>
      <c r="M812" s="233"/>
      <c r="N812" s="234"/>
      <c r="O812" s="91"/>
      <c r="P812" s="91"/>
      <c r="Q812" s="91"/>
      <c r="R812" s="91"/>
      <c r="S812" s="91"/>
      <c r="T812" s="91"/>
      <c r="U812" s="92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T812" s="17" t="s">
        <v>156</v>
      </c>
      <c r="AU812" s="17" t="s">
        <v>154</v>
      </c>
    </row>
    <row r="813" s="2" customFormat="1">
      <c r="A813" s="38"/>
      <c r="B813" s="39"/>
      <c r="C813" s="40"/>
      <c r="D813" s="235" t="s">
        <v>158</v>
      </c>
      <c r="E813" s="40"/>
      <c r="F813" s="236" t="s">
        <v>1030</v>
      </c>
      <c r="G813" s="40"/>
      <c r="H813" s="40"/>
      <c r="I813" s="232"/>
      <c r="J813" s="40"/>
      <c r="K813" s="40"/>
      <c r="L813" s="44"/>
      <c r="M813" s="233"/>
      <c r="N813" s="234"/>
      <c r="O813" s="91"/>
      <c r="P813" s="91"/>
      <c r="Q813" s="91"/>
      <c r="R813" s="91"/>
      <c r="S813" s="91"/>
      <c r="T813" s="91"/>
      <c r="U813" s="92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T813" s="17" t="s">
        <v>158</v>
      </c>
      <c r="AU813" s="17" t="s">
        <v>154</v>
      </c>
    </row>
    <row r="814" s="14" customFormat="1">
      <c r="A814" s="14"/>
      <c r="B814" s="247"/>
      <c r="C814" s="248"/>
      <c r="D814" s="230" t="s">
        <v>160</v>
      </c>
      <c r="E814" s="249" t="s">
        <v>1</v>
      </c>
      <c r="F814" s="250" t="s">
        <v>948</v>
      </c>
      <c r="G814" s="248"/>
      <c r="H814" s="251">
        <v>5.7949999999999999</v>
      </c>
      <c r="I814" s="252"/>
      <c r="J814" s="248"/>
      <c r="K814" s="248"/>
      <c r="L814" s="253"/>
      <c r="M814" s="254"/>
      <c r="N814" s="255"/>
      <c r="O814" s="255"/>
      <c r="P814" s="255"/>
      <c r="Q814" s="255"/>
      <c r="R814" s="255"/>
      <c r="S814" s="255"/>
      <c r="T814" s="255"/>
      <c r="U814" s="256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57" t="s">
        <v>160</v>
      </c>
      <c r="AU814" s="257" t="s">
        <v>154</v>
      </c>
      <c r="AV814" s="14" t="s">
        <v>154</v>
      </c>
      <c r="AW814" s="14" t="s">
        <v>30</v>
      </c>
      <c r="AX814" s="14" t="s">
        <v>73</v>
      </c>
      <c r="AY814" s="257" t="s">
        <v>146</v>
      </c>
    </row>
    <row r="815" s="15" customFormat="1">
      <c r="A815" s="15"/>
      <c r="B815" s="258"/>
      <c r="C815" s="259"/>
      <c r="D815" s="230" t="s">
        <v>160</v>
      </c>
      <c r="E815" s="260" t="s">
        <v>1</v>
      </c>
      <c r="F815" s="261" t="s">
        <v>163</v>
      </c>
      <c r="G815" s="259"/>
      <c r="H815" s="262">
        <v>5.7949999999999999</v>
      </c>
      <c r="I815" s="263"/>
      <c r="J815" s="259"/>
      <c r="K815" s="259"/>
      <c r="L815" s="264"/>
      <c r="M815" s="265"/>
      <c r="N815" s="266"/>
      <c r="O815" s="266"/>
      <c r="P815" s="266"/>
      <c r="Q815" s="266"/>
      <c r="R815" s="266"/>
      <c r="S815" s="266"/>
      <c r="T815" s="266"/>
      <c r="U815" s="267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T815" s="268" t="s">
        <v>160</v>
      </c>
      <c r="AU815" s="268" t="s">
        <v>154</v>
      </c>
      <c r="AV815" s="15" t="s">
        <v>153</v>
      </c>
      <c r="AW815" s="15" t="s">
        <v>30</v>
      </c>
      <c r="AX815" s="15" t="s">
        <v>81</v>
      </c>
      <c r="AY815" s="268" t="s">
        <v>146</v>
      </c>
    </row>
    <row r="816" s="2" customFormat="1" ht="33" customHeight="1">
      <c r="A816" s="38"/>
      <c r="B816" s="39"/>
      <c r="C816" s="217" t="s">
        <v>1031</v>
      </c>
      <c r="D816" s="217" t="s">
        <v>148</v>
      </c>
      <c r="E816" s="218" t="s">
        <v>1032</v>
      </c>
      <c r="F816" s="219" t="s">
        <v>1033</v>
      </c>
      <c r="G816" s="220" t="s">
        <v>228</v>
      </c>
      <c r="H816" s="221">
        <v>205.79599999999999</v>
      </c>
      <c r="I816" s="222"/>
      <c r="J816" s="223">
        <f>ROUND(I816*H816,2)</f>
        <v>0</v>
      </c>
      <c r="K816" s="219" t="s">
        <v>1</v>
      </c>
      <c r="L816" s="44"/>
      <c r="M816" s="224" t="s">
        <v>1</v>
      </c>
      <c r="N816" s="225" t="s">
        <v>39</v>
      </c>
      <c r="O816" s="91"/>
      <c r="P816" s="226">
        <f>O816*H816</f>
        <v>0</v>
      </c>
      <c r="Q816" s="226">
        <v>0.02265</v>
      </c>
      <c r="R816" s="226">
        <f>Q816*H816</f>
        <v>4.6612793999999997</v>
      </c>
      <c r="S816" s="226">
        <v>0</v>
      </c>
      <c r="T816" s="226">
        <f>S816*H816</f>
        <v>0</v>
      </c>
      <c r="U816" s="227" t="s">
        <v>1</v>
      </c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R816" s="228" t="s">
        <v>265</v>
      </c>
      <c r="AT816" s="228" t="s">
        <v>148</v>
      </c>
      <c r="AU816" s="228" t="s">
        <v>154</v>
      </c>
      <c r="AY816" s="17" t="s">
        <v>146</v>
      </c>
      <c r="BE816" s="229">
        <f>IF(N816="základní",J816,0)</f>
        <v>0</v>
      </c>
      <c r="BF816" s="229">
        <f>IF(N816="snížená",J816,0)</f>
        <v>0</v>
      </c>
      <c r="BG816" s="229">
        <f>IF(N816="zákl. přenesená",J816,0)</f>
        <v>0</v>
      </c>
      <c r="BH816" s="229">
        <f>IF(N816="sníž. přenesená",J816,0)</f>
        <v>0</v>
      </c>
      <c r="BI816" s="229">
        <f>IF(N816="nulová",J816,0)</f>
        <v>0</v>
      </c>
      <c r="BJ816" s="17" t="s">
        <v>154</v>
      </c>
      <c r="BK816" s="229">
        <f>ROUND(I816*H816,2)</f>
        <v>0</v>
      </c>
      <c r="BL816" s="17" t="s">
        <v>265</v>
      </c>
      <c r="BM816" s="228" t="s">
        <v>1034</v>
      </c>
    </row>
    <row r="817" s="2" customFormat="1">
      <c r="A817" s="38"/>
      <c r="B817" s="39"/>
      <c r="C817" s="40"/>
      <c r="D817" s="230" t="s">
        <v>156</v>
      </c>
      <c r="E817" s="40"/>
      <c r="F817" s="231" t="s">
        <v>1035</v>
      </c>
      <c r="G817" s="40"/>
      <c r="H817" s="40"/>
      <c r="I817" s="232"/>
      <c r="J817" s="40"/>
      <c r="K817" s="40"/>
      <c r="L817" s="44"/>
      <c r="M817" s="233"/>
      <c r="N817" s="234"/>
      <c r="O817" s="91"/>
      <c r="P817" s="91"/>
      <c r="Q817" s="91"/>
      <c r="R817" s="91"/>
      <c r="S817" s="91"/>
      <c r="T817" s="91"/>
      <c r="U817" s="92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T817" s="17" t="s">
        <v>156</v>
      </c>
      <c r="AU817" s="17" t="s">
        <v>154</v>
      </c>
    </row>
    <row r="818" s="13" customFormat="1">
      <c r="A818" s="13"/>
      <c r="B818" s="237"/>
      <c r="C818" s="238"/>
      <c r="D818" s="230" t="s">
        <v>160</v>
      </c>
      <c r="E818" s="239" t="s">
        <v>1</v>
      </c>
      <c r="F818" s="240" t="s">
        <v>916</v>
      </c>
      <c r="G818" s="238"/>
      <c r="H818" s="239" t="s">
        <v>1</v>
      </c>
      <c r="I818" s="241"/>
      <c r="J818" s="238"/>
      <c r="K818" s="238"/>
      <c r="L818" s="242"/>
      <c r="M818" s="243"/>
      <c r="N818" s="244"/>
      <c r="O818" s="244"/>
      <c r="P818" s="244"/>
      <c r="Q818" s="244"/>
      <c r="R818" s="244"/>
      <c r="S818" s="244"/>
      <c r="T818" s="244"/>
      <c r="U818" s="245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46" t="s">
        <v>160</v>
      </c>
      <c r="AU818" s="246" t="s">
        <v>154</v>
      </c>
      <c r="AV818" s="13" t="s">
        <v>81</v>
      </c>
      <c r="AW818" s="13" t="s">
        <v>30</v>
      </c>
      <c r="AX818" s="13" t="s">
        <v>73</v>
      </c>
      <c r="AY818" s="246" t="s">
        <v>146</v>
      </c>
    </row>
    <row r="819" s="14" customFormat="1">
      <c r="A819" s="14"/>
      <c r="B819" s="247"/>
      <c r="C819" s="248"/>
      <c r="D819" s="230" t="s">
        <v>160</v>
      </c>
      <c r="E819" s="249" t="s">
        <v>1</v>
      </c>
      <c r="F819" s="250" t="s">
        <v>917</v>
      </c>
      <c r="G819" s="248"/>
      <c r="H819" s="251">
        <v>205.79599999999999</v>
      </c>
      <c r="I819" s="252"/>
      <c r="J819" s="248"/>
      <c r="K819" s="248"/>
      <c r="L819" s="253"/>
      <c r="M819" s="254"/>
      <c r="N819" s="255"/>
      <c r="O819" s="255"/>
      <c r="P819" s="255"/>
      <c r="Q819" s="255"/>
      <c r="R819" s="255"/>
      <c r="S819" s="255"/>
      <c r="T819" s="255"/>
      <c r="U819" s="256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57" t="s">
        <v>160</v>
      </c>
      <c r="AU819" s="257" t="s">
        <v>154</v>
      </c>
      <c r="AV819" s="14" t="s">
        <v>154</v>
      </c>
      <c r="AW819" s="14" t="s">
        <v>30</v>
      </c>
      <c r="AX819" s="14" t="s">
        <v>73</v>
      </c>
      <c r="AY819" s="257" t="s">
        <v>146</v>
      </c>
    </row>
    <row r="820" s="15" customFormat="1">
      <c r="A820" s="15"/>
      <c r="B820" s="258"/>
      <c r="C820" s="259"/>
      <c r="D820" s="230" t="s">
        <v>160</v>
      </c>
      <c r="E820" s="260" t="s">
        <v>1</v>
      </c>
      <c r="F820" s="261" t="s">
        <v>163</v>
      </c>
      <c r="G820" s="259"/>
      <c r="H820" s="262">
        <v>205.79599999999999</v>
      </c>
      <c r="I820" s="263"/>
      <c r="J820" s="259"/>
      <c r="K820" s="259"/>
      <c r="L820" s="264"/>
      <c r="M820" s="265"/>
      <c r="N820" s="266"/>
      <c r="O820" s="266"/>
      <c r="P820" s="266"/>
      <c r="Q820" s="266"/>
      <c r="R820" s="266"/>
      <c r="S820" s="266"/>
      <c r="T820" s="266"/>
      <c r="U820" s="267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T820" s="268" t="s">
        <v>160</v>
      </c>
      <c r="AU820" s="268" t="s">
        <v>154</v>
      </c>
      <c r="AV820" s="15" t="s">
        <v>153</v>
      </c>
      <c r="AW820" s="15" t="s">
        <v>30</v>
      </c>
      <c r="AX820" s="15" t="s">
        <v>81</v>
      </c>
      <c r="AY820" s="268" t="s">
        <v>146</v>
      </c>
    </row>
    <row r="821" s="2" customFormat="1" ht="16.5" customHeight="1">
      <c r="A821" s="38"/>
      <c r="B821" s="39"/>
      <c r="C821" s="217" t="s">
        <v>1036</v>
      </c>
      <c r="D821" s="217" t="s">
        <v>148</v>
      </c>
      <c r="E821" s="218" t="s">
        <v>1037</v>
      </c>
      <c r="F821" s="219" t="s">
        <v>1038</v>
      </c>
      <c r="G821" s="220" t="s">
        <v>228</v>
      </c>
      <c r="H821" s="221">
        <v>205.79599999999999</v>
      </c>
      <c r="I821" s="222"/>
      <c r="J821" s="223">
        <f>ROUND(I821*H821,2)</f>
        <v>0</v>
      </c>
      <c r="K821" s="219" t="s">
        <v>152</v>
      </c>
      <c r="L821" s="44"/>
      <c r="M821" s="224" t="s">
        <v>1</v>
      </c>
      <c r="N821" s="225" t="s">
        <v>39</v>
      </c>
      <c r="O821" s="91"/>
      <c r="P821" s="226">
        <f>O821*H821</f>
        <v>0</v>
      </c>
      <c r="Q821" s="226">
        <v>0</v>
      </c>
      <c r="R821" s="226">
        <f>Q821*H821</f>
        <v>0</v>
      </c>
      <c r="S821" s="226">
        <v>0</v>
      </c>
      <c r="T821" s="226">
        <f>S821*H821</f>
        <v>0</v>
      </c>
      <c r="U821" s="227" t="s">
        <v>1</v>
      </c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R821" s="228" t="s">
        <v>153</v>
      </c>
      <c r="AT821" s="228" t="s">
        <v>148</v>
      </c>
      <c r="AU821" s="228" t="s">
        <v>154</v>
      </c>
      <c r="AY821" s="17" t="s">
        <v>146</v>
      </c>
      <c r="BE821" s="229">
        <f>IF(N821="základní",J821,0)</f>
        <v>0</v>
      </c>
      <c r="BF821" s="229">
        <f>IF(N821="snížená",J821,0)</f>
        <v>0</v>
      </c>
      <c r="BG821" s="229">
        <f>IF(N821="zákl. přenesená",J821,0)</f>
        <v>0</v>
      </c>
      <c r="BH821" s="229">
        <f>IF(N821="sníž. přenesená",J821,0)</f>
        <v>0</v>
      </c>
      <c r="BI821" s="229">
        <f>IF(N821="nulová",J821,0)</f>
        <v>0</v>
      </c>
      <c r="BJ821" s="17" t="s">
        <v>154</v>
      </c>
      <c r="BK821" s="229">
        <f>ROUND(I821*H821,2)</f>
        <v>0</v>
      </c>
      <c r="BL821" s="17" t="s">
        <v>153</v>
      </c>
      <c r="BM821" s="228" t="s">
        <v>1039</v>
      </c>
    </row>
    <row r="822" s="2" customFormat="1">
      <c r="A822" s="38"/>
      <c r="B822" s="39"/>
      <c r="C822" s="40"/>
      <c r="D822" s="230" t="s">
        <v>156</v>
      </c>
      <c r="E822" s="40"/>
      <c r="F822" s="231" t="s">
        <v>1040</v>
      </c>
      <c r="G822" s="40"/>
      <c r="H822" s="40"/>
      <c r="I822" s="232"/>
      <c r="J822" s="40"/>
      <c r="K822" s="40"/>
      <c r="L822" s="44"/>
      <c r="M822" s="233"/>
      <c r="N822" s="234"/>
      <c r="O822" s="91"/>
      <c r="P822" s="91"/>
      <c r="Q822" s="91"/>
      <c r="R822" s="91"/>
      <c r="S822" s="91"/>
      <c r="T822" s="91"/>
      <c r="U822" s="92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T822" s="17" t="s">
        <v>156</v>
      </c>
      <c r="AU822" s="17" t="s">
        <v>154</v>
      </c>
    </row>
    <row r="823" s="2" customFormat="1">
      <c r="A823" s="38"/>
      <c r="B823" s="39"/>
      <c r="C823" s="40"/>
      <c r="D823" s="235" t="s">
        <v>158</v>
      </c>
      <c r="E823" s="40"/>
      <c r="F823" s="236" t="s">
        <v>1041</v>
      </c>
      <c r="G823" s="40"/>
      <c r="H823" s="40"/>
      <c r="I823" s="232"/>
      <c r="J823" s="40"/>
      <c r="K823" s="40"/>
      <c r="L823" s="44"/>
      <c r="M823" s="233"/>
      <c r="N823" s="234"/>
      <c r="O823" s="91"/>
      <c r="P823" s="91"/>
      <c r="Q823" s="91"/>
      <c r="R823" s="91"/>
      <c r="S823" s="91"/>
      <c r="T823" s="91"/>
      <c r="U823" s="92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T823" s="17" t="s">
        <v>158</v>
      </c>
      <c r="AU823" s="17" t="s">
        <v>154</v>
      </c>
    </row>
    <row r="824" s="13" customFormat="1">
      <c r="A824" s="13"/>
      <c r="B824" s="237"/>
      <c r="C824" s="238"/>
      <c r="D824" s="230" t="s">
        <v>160</v>
      </c>
      <c r="E824" s="239" t="s">
        <v>1</v>
      </c>
      <c r="F824" s="240" t="s">
        <v>916</v>
      </c>
      <c r="G824" s="238"/>
      <c r="H824" s="239" t="s">
        <v>1</v>
      </c>
      <c r="I824" s="241"/>
      <c r="J824" s="238"/>
      <c r="K824" s="238"/>
      <c r="L824" s="242"/>
      <c r="M824" s="243"/>
      <c r="N824" s="244"/>
      <c r="O824" s="244"/>
      <c r="P824" s="244"/>
      <c r="Q824" s="244"/>
      <c r="R824" s="244"/>
      <c r="S824" s="244"/>
      <c r="T824" s="244"/>
      <c r="U824" s="245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46" t="s">
        <v>160</v>
      </c>
      <c r="AU824" s="246" t="s">
        <v>154</v>
      </c>
      <c r="AV824" s="13" t="s">
        <v>81</v>
      </c>
      <c r="AW824" s="13" t="s">
        <v>30</v>
      </c>
      <c r="AX824" s="13" t="s">
        <v>73</v>
      </c>
      <c r="AY824" s="246" t="s">
        <v>146</v>
      </c>
    </row>
    <row r="825" s="14" customFormat="1">
      <c r="A825" s="14"/>
      <c r="B825" s="247"/>
      <c r="C825" s="248"/>
      <c r="D825" s="230" t="s">
        <v>160</v>
      </c>
      <c r="E825" s="249" t="s">
        <v>1</v>
      </c>
      <c r="F825" s="250" t="s">
        <v>917</v>
      </c>
      <c r="G825" s="248"/>
      <c r="H825" s="251">
        <v>205.79599999999999</v>
      </c>
      <c r="I825" s="252"/>
      <c r="J825" s="248"/>
      <c r="K825" s="248"/>
      <c r="L825" s="253"/>
      <c r="M825" s="254"/>
      <c r="N825" s="255"/>
      <c r="O825" s="255"/>
      <c r="P825" s="255"/>
      <c r="Q825" s="255"/>
      <c r="R825" s="255"/>
      <c r="S825" s="255"/>
      <c r="T825" s="255"/>
      <c r="U825" s="256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57" t="s">
        <v>160</v>
      </c>
      <c r="AU825" s="257" t="s">
        <v>154</v>
      </c>
      <c r="AV825" s="14" t="s">
        <v>154</v>
      </c>
      <c r="AW825" s="14" t="s">
        <v>30</v>
      </c>
      <c r="AX825" s="14" t="s">
        <v>73</v>
      </c>
      <c r="AY825" s="257" t="s">
        <v>146</v>
      </c>
    </row>
    <row r="826" s="15" customFormat="1">
      <c r="A826" s="15"/>
      <c r="B826" s="258"/>
      <c r="C826" s="259"/>
      <c r="D826" s="230" t="s">
        <v>160</v>
      </c>
      <c r="E826" s="260" t="s">
        <v>1</v>
      </c>
      <c r="F826" s="261" t="s">
        <v>163</v>
      </c>
      <c r="G826" s="259"/>
      <c r="H826" s="262">
        <v>205.79599999999999</v>
      </c>
      <c r="I826" s="263"/>
      <c r="J826" s="259"/>
      <c r="K826" s="259"/>
      <c r="L826" s="264"/>
      <c r="M826" s="265"/>
      <c r="N826" s="266"/>
      <c r="O826" s="266"/>
      <c r="P826" s="266"/>
      <c r="Q826" s="266"/>
      <c r="R826" s="266"/>
      <c r="S826" s="266"/>
      <c r="T826" s="266"/>
      <c r="U826" s="267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T826" s="268" t="s">
        <v>160</v>
      </c>
      <c r="AU826" s="268" t="s">
        <v>154</v>
      </c>
      <c r="AV826" s="15" t="s">
        <v>153</v>
      </c>
      <c r="AW826" s="15" t="s">
        <v>30</v>
      </c>
      <c r="AX826" s="15" t="s">
        <v>81</v>
      </c>
      <c r="AY826" s="268" t="s">
        <v>146</v>
      </c>
    </row>
    <row r="827" s="2" customFormat="1" ht="16.5" customHeight="1">
      <c r="A827" s="38"/>
      <c r="B827" s="39"/>
      <c r="C827" s="269" t="s">
        <v>1042</v>
      </c>
      <c r="D827" s="269" t="s">
        <v>289</v>
      </c>
      <c r="E827" s="270" t="s">
        <v>1043</v>
      </c>
      <c r="F827" s="271" t="s">
        <v>1044</v>
      </c>
      <c r="G827" s="272" t="s">
        <v>151</v>
      </c>
      <c r="H827" s="273">
        <v>5.4329999999999998</v>
      </c>
      <c r="I827" s="274"/>
      <c r="J827" s="275">
        <f>ROUND(I827*H827,2)</f>
        <v>0</v>
      </c>
      <c r="K827" s="271" t="s">
        <v>152</v>
      </c>
      <c r="L827" s="276"/>
      <c r="M827" s="277" t="s">
        <v>1</v>
      </c>
      <c r="N827" s="278" t="s">
        <v>39</v>
      </c>
      <c r="O827" s="91"/>
      <c r="P827" s="226">
        <f>O827*H827</f>
        <v>0</v>
      </c>
      <c r="Q827" s="226">
        <v>0.5</v>
      </c>
      <c r="R827" s="226">
        <f>Q827*H827</f>
        <v>2.7164999999999999</v>
      </c>
      <c r="S827" s="226">
        <v>0</v>
      </c>
      <c r="T827" s="226">
        <f>S827*H827</f>
        <v>0</v>
      </c>
      <c r="U827" s="227" t="s">
        <v>1</v>
      </c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R827" s="228" t="s">
        <v>204</v>
      </c>
      <c r="AT827" s="228" t="s">
        <v>289</v>
      </c>
      <c r="AU827" s="228" t="s">
        <v>154</v>
      </c>
      <c r="AY827" s="17" t="s">
        <v>146</v>
      </c>
      <c r="BE827" s="229">
        <f>IF(N827="základní",J827,0)</f>
        <v>0</v>
      </c>
      <c r="BF827" s="229">
        <f>IF(N827="snížená",J827,0)</f>
        <v>0</v>
      </c>
      <c r="BG827" s="229">
        <f>IF(N827="zákl. přenesená",J827,0)</f>
        <v>0</v>
      </c>
      <c r="BH827" s="229">
        <f>IF(N827="sníž. přenesená",J827,0)</f>
        <v>0</v>
      </c>
      <c r="BI827" s="229">
        <f>IF(N827="nulová",J827,0)</f>
        <v>0</v>
      </c>
      <c r="BJ827" s="17" t="s">
        <v>154</v>
      </c>
      <c r="BK827" s="229">
        <f>ROUND(I827*H827,2)</f>
        <v>0</v>
      </c>
      <c r="BL827" s="17" t="s">
        <v>153</v>
      </c>
      <c r="BM827" s="228" t="s">
        <v>1045</v>
      </c>
    </row>
    <row r="828" s="2" customFormat="1">
      <c r="A828" s="38"/>
      <c r="B828" s="39"/>
      <c r="C828" s="40"/>
      <c r="D828" s="230" t="s">
        <v>156</v>
      </c>
      <c r="E828" s="40"/>
      <c r="F828" s="231" t="s">
        <v>1044</v>
      </c>
      <c r="G828" s="40"/>
      <c r="H828" s="40"/>
      <c r="I828" s="232"/>
      <c r="J828" s="40"/>
      <c r="K828" s="40"/>
      <c r="L828" s="44"/>
      <c r="M828" s="233"/>
      <c r="N828" s="234"/>
      <c r="O828" s="91"/>
      <c r="P828" s="91"/>
      <c r="Q828" s="91"/>
      <c r="R828" s="91"/>
      <c r="S828" s="91"/>
      <c r="T828" s="91"/>
      <c r="U828" s="92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T828" s="17" t="s">
        <v>156</v>
      </c>
      <c r="AU828" s="17" t="s">
        <v>154</v>
      </c>
    </row>
    <row r="829" s="13" customFormat="1">
      <c r="A829" s="13"/>
      <c r="B829" s="237"/>
      <c r="C829" s="238"/>
      <c r="D829" s="230" t="s">
        <v>160</v>
      </c>
      <c r="E829" s="239" t="s">
        <v>1</v>
      </c>
      <c r="F829" s="240" t="s">
        <v>1046</v>
      </c>
      <c r="G829" s="238"/>
      <c r="H829" s="239" t="s">
        <v>1</v>
      </c>
      <c r="I829" s="241"/>
      <c r="J829" s="238"/>
      <c r="K829" s="238"/>
      <c r="L829" s="242"/>
      <c r="M829" s="243"/>
      <c r="N829" s="244"/>
      <c r="O829" s="244"/>
      <c r="P829" s="244"/>
      <c r="Q829" s="244"/>
      <c r="R829" s="244"/>
      <c r="S829" s="244"/>
      <c r="T829" s="244"/>
      <c r="U829" s="245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46" t="s">
        <v>160</v>
      </c>
      <c r="AU829" s="246" t="s">
        <v>154</v>
      </c>
      <c r="AV829" s="13" t="s">
        <v>81</v>
      </c>
      <c r="AW829" s="13" t="s">
        <v>30</v>
      </c>
      <c r="AX829" s="13" t="s">
        <v>73</v>
      </c>
      <c r="AY829" s="246" t="s">
        <v>146</v>
      </c>
    </row>
    <row r="830" s="14" customFormat="1">
      <c r="A830" s="14"/>
      <c r="B830" s="247"/>
      <c r="C830" s="248"/>
      <c r="D830" s="230" t="s">
        <v>160</v>
      </c>
      <c r="E830" s="249" t="s">
        <v>1</v>
      </c>
      <c r="F830" s="250" t="s">
        <v>1047</v>
      </c>
      <c r="G830" s="248"/>
      <c r="H830" s="251">
        <v>5.4329999999999998</v>
      </c>
      <c r="I830" s="252"/>
      <c r="J830" s="248"/>
      <c r="K830" s="248"/>
      <c r="L830" s="253"/>
      <c r="M830" s="254"/>
      <c r="N830" s="255"/>
      <c r="O830" s="255"/>
      <c r="P830" s="255"/>
      <c r="Q830" s="255"/>
      <c r="R830" s="255"/>
      <c r="S830" s="255"/>
      <c r="T830" s="255"/>
      <c r="U830" s="256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57" t="s">
        <v>160</v>
      </c>
      <c r="AU830" s="257" t="s">
        <v>154</v>
      </c>
      <c r="AV830" s="14" t="s">
        <v>154</v>
      </c>
      <c r="AW830" s="14" t="s">
        <v>30</v>
      </c>
      <c r="AX830" s="14" t="s">
        <v>73</v>
      </c>
      <c r="AY830" s="257" t="s">
        <v>146</v>
      </c>
    </row>
    <row r="831" s="15" customFormat="1">
      <c r="A831" s="15"/>
      <c r="B831" s="258"/>
      <c r="C831" s="259"/>
      <c r="D831" s="230" t="s">
        <v>160</v>
      </c>
      <c r="E831" s="260" t="s">
        <v>1</v>
      </c>
      <c r="F831" s="261" t="s">
        <v>163</v>
      </c>
      <c r="G831" s="259"/>
      <c r="H831" s="262">
        <v>5.4329999999999998</v>
      </c>
      <c r="I831" s="263"/>
      <c r="J831" s="259"/>
      <c r="K831" s="259"/>
      <c r="L831" s="264"/>
      <c r="M831" s="265"/>
      <c r="N831" s="266"/>
      <c r="O831" s="266"/>
      <c r="P831" s="266"/>
      <c r="Q831" s="266"/>
      <c r="R831" s="266"/>
      <c r="S831" s="266"/>
      <c r="T831" s="266"/>
      <c r="U831" s="267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T831" s="268" t="s">
        <v>160</v>
      </c>
      <c r="AU831" s="268" t="s">
        <v>154</v>
      </c>
      <c r="AV831" s="15" t="s">
        <v>153</v>
      </c>
      <c r="AW831" s="15" t="s">
        <v>30</v>
      </c>
      <c r="AX831" s="15" t="s">
        <v>81</v>
      </c>
      <c r="AY831" s="268" t="s">
        <v>146</v>
      </c>
    </row>
    <row r="832" s="2" customFormat="1" ht="24.15" customHeight="1">
      <c r="A832" s="38"/>
      <c r="B832" s="39"/>
      <c r="C832" s="217" t="s">
        <v>1048</v>
      </c>
      <c r="D832" s="217" t="s">
        <v>148</v>
      </c>
      <c r="E832" s="218" t="s">
        <v>1049</v>
      </c>
      <c r="F832" s="219" t="s">
        <v>1050</v>
      </c>
      <c r="G832" s="220" t="s">
        <v>228</v>
      </c>
      <c r="H832" s="221">
        <v>685.98599999999999</v>
      </c>
      <c r="I832" s="222"/>
      <c r="J832" s="223">
        <f>ROUND(I832*H832,2)</f>
        <v>0</v>
      </c>
      <c r="K832" s="219" t="s">
        <v>152</v>
      </c>
      <c r="L832" s="44"/>
      <c r="M832" s="224" t="s">
        <v>1</v>
      </c>
      <c r="N832" s="225" t="s">
        <v>39</v>
      </c>
      <c r="O832" s="91"/>
      <c r="P832" s="226">
        <f>O832*H832</f>
        <v>0</v>
      </c>
      <c r="Q832" s="226">
        <v>0</v>
      </c>
      <c r="R832" s="226">
        <f>Q832*H832</f>
        <v>0</v>
      </c>
      <c r="S832" s="226">
        <v>0</v>
      </c>
      <c r="T832" s="226">
        <f>S832*H832</f>
        <v>0</v>
      </c>
      <c r="U832" s="227" t="s">
        <v>1</v>
      </c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R832" s="228" t="s">
        <v>265</v>
      </c>
      <c r="AT832" s="228" t="s">
        <v>148</v>
      </c>
      <c r="AU832" s="228" t="s">
        <v>154</v>
      </c>
      <c r="AY832" s="17" t="s">
        <v>146</v>
      </c>
      <c r="BE832" s="229">
        <f>IF(N832="základní",J832,0)</f>
        <v>0</v>
      </c>
      <c r="BF832" s="229">
        <f>IF(N832="snížená",J832,0)</f>
        <v>0</v>
      </c>
      <c r="BG832" s="229">
        <f>IF(N832="zákl. přenesená",J832,0)</f>
        <v>0</v>
      </c>
      <c r="BH832" s="229">
        <f>IF(N832="sníž. přenesená",J832,0)</f>
        <v>0</v>
      </c>
      <c r="BI832" s="229">
        <f>IF(N832="nulová",J832,0)</f>
        <v>0</v>
      </c>
      <c r="BJ832" s="17" t="s">
        <v>154</v>
      </c>
      <c r="BK832" s="229">
        <f>ROUND(I832*H832,2)</f>
        <v>0</v>
      </c>
      <c r="BL832" s="17" t="s">
        <v>265</v>
      </c>
      <c r="BM832" s="228" t="s">
        <v>1051</v>
      </c>
    </row>
    <row r="833" s="2" customFormat="1">
      <c r="A833" s="38"/>
      <c r="B833" s="39"/>
      <c r="C833" s="40"/>
      <c r="D833" s="230" t="s">
        <v>156</v>
      </c>
      <c r="E833" s="40"/>
      <c r="F833" s="231" t="s">
        <v>1052</v>
      </c>
      <c r="G833" s="40"/>
      <c r="H833" s="40"/>
      <c r="I833" s="232"/>
      <c r="J833" s="40"/>
      <c r="K833" s="40"/>
      <c r="L833" s="44"/>
      <c r="M833" s="233"/>
      <c r="N833" s="234"/>
      <c r="O833" s="91"/>
      <c r="P833" s="91"/>
      <c r="Q833" s="91"/>
      <c r="R833" s="91"/>
      <c r="S833" s="91"/>
      <c r="T833" s="91"/>
      <c r="U833" s="92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T833" s="17" t="s">
        <v>156</v>
      </c>
      <c r="AU833" s="17" t="s">
        <v>154</v>
      </c>
    </row>
    <row r="834" s="2" customFormat="1">
      <c r="A834" s="38"/>
      <c r="B834" s="39"/>
      <c r="C834" s="40"/>
      <c r="D834" s="235" t="s">
        <v>158</v>
      </c>
      <c r="E834" s="40"/>
      <c r="F834" s="236" t="s">
        <v>1053</v>
      </c>
      <c r="G834" s="40"/>
      <c r="H834" s="40"/>
      <c r="I834" s="232"/>
      <c r="J834" s="40"/>
      <c r="K834" s="40"/>
      <c r="L834" s="44"/>
      <c r="M834" s="233"/>
      <c r="N834" s="234"/>
      <c r="O834" s="91"/>
      <c r="P834" s="91"/>
      <c r="Q834" s="91"/>
      <c r="R834" s="91"/>
      <c r="S834" s="91"/>
      <c r="T834" s="91"/>
      <c r="U834" s="92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T834" s="17" t="s">
        <v>158</v>
      </c>
      <c r="AU834" s="17" t="s">
        <v>154</v>
      </c>
    </row>
    <row r="835" s="13" customFormat="1">
      <c r="A835" s="13"/>
      <c r="B835" s="237"/>
      <c r="C835" s="238"/>
      <c r="D835" s="230" t="s">
        <v>160</v>
      </c>
      <c r="E835" s="239" t="s">
        <v>1</v>
      </c>
      <c r="F835" s="240" t="s">
        <v>1054</v>
      </c>
      <c r="G835" s="238"/>
      <c r="H835" s="239" t="s">
        <v>1</v>
      </c>
      <c r="I835" s="241"/>
      <c r="J835" s="238"/>
      <c r="K835" s="238"/>
      <c r="L835" s="242"/>
      <c r="M835" s="243"/>
      <c r="N835" s="244"/>
      <c r="O835" s="244"/>
      <c r="P835" s="244"/>
      <c r="Q835" s="244"/>
      <c r="R835" s="244"/>
      <c r="S835" s="244"/>
      <c r="T835" s="244"/>
      <c r="U835" s="245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46" t="s">
        <v>160</v>
      </c>
      <c r="AU835" s="246" t="s">
        <v>154</v>
      </c>
      <c r="AV835" s="13" t="s">
        <v>81</v>
      </c>
      <c r="AW835" s="13" t="s">
        <v>30</v>
      </c>
      <c r="AX835" s="13" t="s">
        <v>73</v>
      </c>
      <c r="AY835" s="246" t="s">
        <v>146</v>
      </c>
    </row>
    <row r="836" s="14" customFormat="1">
      <c r="A836" s="14"/>
      <c r="B836" s="247"/>
      <c r="C836" s="248"/>
      <c r="D836" s="230" t="s">
        <v>160</v>
      </c>
      <c r="E836" s="249" t="s">
        <v>1</v>
      </c>
      <c r="F836" s="250" t="s">
        <v>1055</v>
      </c>
      <c r="G836" s="248"/>
      <c r="H836" s="251">
        <v>342.993</v>
      </c>
      <c r="I836" s="252"/>
      <c r="J836" s="248"/>
      <c r="K836" s="248"/>
      <c r="L836" s="253"/>
      <c r="M836" s="254"/>
      <c r="N836" s="255"/>
      <c r="O836" s="255"/>
      <c r="P836" s="255"/>
      <c r="Q836" s="255"/>
      <c r="R836" s="255"/>
      <c r="S836" s="255"/>
      <c r="T836" s="255"/>
      <c r="U836" s="256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57" t="s">
        <v>160</v>
      </c>
      <c r="AU836" s="257" t="s">
        <v>154</v>
      </c>
      <c r="AV836" s="14" t="s">
        <v>154</v>
      </c>
      <c r="AW836" s="14" t="s">
        <v>30</v>
      </c>
      <c r="AX836" s="14" t="s">
        <v>73</v>
      </c>
      <c r="AY836" s="257" t="s">
        <v>146</v>
      </c>
    </row>
    <row r="837" s="13" customFormat="1">
      <c r="A837" s="13"/>
      <c r="B837" s="237"/>
      <c r="C837" s="238"/>
      <c r="D837" s="230" t="s">
        <v>160</v>
      </c>
      <c r="E837" s="239" t="s">
        <v>1</v>
      </c>
      <c r="F837" s="240" t="s">
        <v>1056</v>
      </c>
      <c r="G837" s="238"/>
      <c r="H837" s="239" t="s">
        <v>1</v>
      </c>
      <c r="I837" s="241"/>
      <c r="J837" s="238"/>
      <c r="K837" s="238"/>
      <c r="L837" s="242"/>
      <c r="M837" s="243"/>
      <c r="N837" s="244"/>
      <c r="O837" s="244"/>
      <c r="P837" s="244"/>
      <c r="Q837" s="244"/>
      <c r="R837" s="244"/>
      <c r="S837" s="244"/>
      <c r="T837" s="244"/>
      <c r="U837" s="245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46" t="s">
        <v>160</v>
      </c>
      <c r="AU837" s="246" t="s">
        <v>154</v>
      </c>
      <c r="AV837" s="13" t="s">
        <v>81</v>
      </c>
      <c r="AW837" s="13" t="s">
        <v>30</v>
      </c>
      <c r="AX837" s="13" t="s">
        <v>73</v>
      </c>
      <c r="AY837" s="246" t="s">
        <v>146</v>
      </c>
    </row>
    <row r="838" s="14" customFormat="1">
      <c r="A838" s="14"/>
      <c r="B838" s="247"/>
      <c r="C838" s="248"/>
      <c r="D838" s="230" t="s">
        <v>160</v>
      </c>
      <c r="E838" s="249" t="s">
        <v>1</v>
      </c>
      <c r="F838" s="250" t="s">
        <v>1055</v>
      </c>
      <c r="G838" s="248"/>
      <c r="H838" s="251">
        <v>342.993</v>
      </c>
      <c r="I838" s="252"/>
      <c r="J838" s="248"/>
      <c r="K838" s="248"/>
      <c r="L838" s="253"/>
      <c r="M838" s="254"/>
      <c r="N838" s="255"/>
      <c r="O838" s="255"/>
      <c r="P838" s="255"/>
      <c r="Q838" s="255"/>
      <c r="R838" s="255"/>
      <c r="S838" s="255"/>
      <c r="T838" s="255"/>
      <c r="U838" s="256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57" t="s">
        <v>160</v>
      </c>
      <c r="AU838" s="257" t="s">
        <v>154</v>
      </c>
      <c r="AV838" s="14" t="s">
        <v>154</v>
      </c>
      <c r="AW838" s="14" t="s">
        <v>30</v>
      </c>
      <c r="AX838" s="14" t="s">
        <v>73</v>
      </c>
      <c r="AY838" s="257" t="s">
        <v>146</v>
      </c>
    </row>
    <row r="839" s="15" customFormat="1">
      <c r="A839" s="15"/>
      <c r="B839" s="258"/>
      <c r="C839" s="259"/>
      <c r="D839" s="230" t="s">
        <v>160</v>
      </c>
      <c r="E839" s="260" t="s">
        <v>1</v>
      </c>
      <c r="F839" s="261" t="s">
        <v>163</v>
      </c>
      <c r="G839" s="259"/>
      <c r="H839" s="262">
        <v>685.98599999999999</v>
      </c>
      <c r="I839" s="263"/>
      <c r="J839" s="259"/>
      <c r="K839" s="259"/>
      <c r="L839" s="264"/>
      <c r="M839" s="265"/>
      <c r="N839" s="266"/>
      <c r="O839" s="266"/>
      <c r="P839" s="266"/>
      <c r="Q839" s="266"/>
      <c r="R839" s="266"/>
      <c r="S839" s="266"/>
      <c r="T839" s="266"/>
      <c r="U839" s="267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T839" s="268" t="s">
        <v>160</v>
      </c>
      <c r="AU839" s="268" t="s">
        <v>154</v>
      </c>
      <c r="AV839" s="15" t="s">
        <v>153</v>
      </c>
      <c r="AW839" s="15" t="s">
        <v>30</v>
      </c>
      <c r="AX839" s="15" t="s">
        <v>81</v>
      </c>
      <c r="AY839" s="268" t="s">
        <v>146</v>
      </c>
    </row>
    <row r="840" s="2" customFormat="1" ht="24.15" customHeight="1">
      <c r="A840" s="38"/>
      <c r="B840" s="39"/>
      <c r="C840" s="269" t="s">
        <v>1057</v>
      </c>
      <c r="D840" s="269" t="s">
        <v>289</v>
      </c>
      <c r="E840" s="270" t="s">
        <v>1058</v>
      </c>
      <c r="F840" s="271" t="s">
        <v>1059</v>
      </c>
      <c r="G840" s="272" t="s">
        <v>151</v>
      </c>
      <c r="H840" s="273">
        <v>0.90600000000000003</v>
      </c>
      <c r="I840" s="274"/>
      <c r="J840" s="275">
        <f>ROUND(I840*H840,2)</f>
        <v>0</v>
      </c>
      <c r="K840" s="271" t="s">
        <v>152</v>
      </c>
      <c r="L840" s="276"/>
      <c r="M840" s="277" t="s">
        <v>1</v>
      </c>
      <c r="N840" s="278" t="s">
        <v>39</v>
      </c>
      <c r="O840" s="91"/>
      <c r="P840" s="226">
        <f>O840*H840</f>
        <v>0</v>
      </c>
      <c r="Q840" s="226">
        <v>0.55000000000000004</v>
      </c>
      <c r="R840" s="226">
        <f>Q840*H840</f>
        <v>0.49830000000000008</v>
      </c>
      <c r="S840" s="226">
        <v>0</v>
      </c>
      <c r="T840" s="226">
        <f>S840*H840</f>
        <v>0</v>
      </c>
      <c r="U840" s="227" t="s">
        <v>1</v>
      </c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R840" s="228" t="s">
        <v>384</v>
      </c>
      <c r="AT840" s="228" t="s">
        <v>289</v>
      </c>
      <c r="AU840" s="228" t="s">
        <v>154</v>
      </c>
      <c r="AY840" s="17" t="s">
        <v>146</v>
      </c>
      <c r="BE840" s="229">
        <f>IF(N840="základní",J840,0)</f>
        <v>0</v>
      </c>
      <c r="BF840" s="229">
        <f>IF(N840="snížená",J840,0)</f>
        <v>0</v>
      </c>
      <c r="BG840" s="229">
        <f>IF(N840="zákl. přenesená",J840,0)</f>
        <v>0</v>
      </c>
      <c r="BH840" s="229">
        <f>IF(N840="sníž. přenesená",J840,0)</f>
        <v>0</v>
      </c>
      <c r="BI840" s="229">
        <f>IF(N840="nulová",J840,0)</f>
        <v>0</v>
      </c>
      <c r="BJ840" s="17" t="s">
        <v>154</v>
      </c>
      <c r="BK840" s="229">
        <f>ROUND(I840*H840,2)</f>
        <v>0</v>
      </c>
      <c r="BL840" s="17" t="s">
        <v>265</v>
      </c>
      <c r="BM840" s="228" t="s">
        <v>1060</v>
      </c>
    </row>
    <row r="841" s="2" customFormat="1">
      <c r="A841" s="38"/>
      <c r="B841" s="39"/>
      <c r="C841" s="40"/>
      <c r="D841" s="230" t="s">
        <v>156</v>
      </c>
      <c r="E841" s="40"/>
      <c r="F841" s="231" t="s">
        <v>1059</v>
      </c>
      <c r="G841" s="40"/>
      <c r="H841" s="40"/>
      <c r="I841" s="232"/>
      <c r="J841" s="40"/>
      <c r="K841" s="40"/>
      <c r="L841" s="44"/>
      <c r="M841" s="233"/>
      <c r="N841" s="234"/>
      <c r="O841" s="91"/>
      <c r="P841" s="91"/>
      <c r="Q841" s="91"/>
      <c r="R841" s="91"/>
      <c r="S841" s="91"/>
      <c r="T841" s="91"/>
      <c r="U841" s="92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T841" s="17" t="s">
        <v>156</v>
      </c>
      <c r="AU841" s="17" t="s">
        <v>154</v>
      </c>
    </row>
    <row r="842" s="13" customFormat="1">
      <c r="A842" s="13"/>
      <c r="B842" s="237"/>
      <c r="C842" s="238"/>
      <c r="D842" s="230" t="s">
        <v>160</v>
      </c>
      <c r="E842" s="239" t="s">
        <v>1</v>
      </c>
      <c r="F842" s="240" t="s">
        <v>1046</v>
      </c>
      <c r="G842" s="238"/>
      <c r="H842" s="239" t="s">
        <v>1</v>
      </c>
      <c r="I842" s="241"/>
      <c r="J842" s="238"/>
      <c r="K842" s="238"/>
      <c r="L842" s="242"/>
      <c r="M842" s="243"/>
      <c r="N842" s="244"/>
      <c r="O842" s="244"/>
      <c r="P842" s="244"/>
      <c r="Q842" s="244"/>
      <c r="R842" s="244"/>
      <c r="S842" s="244"/>
      <c r="T842" s="244"/>
      <c r="U842" s="245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46" t="s">
        <v>160</v>
      </c>
      <c r="AU842" s="246" t="s">
        <v>154</v>
      </c>
      <c r="AV842" s="13" t="s">
        <v>81</v>
      </c>
      <c r="AW842" s="13" t="s">
        <v>30</v>
      </c>
      <c r="AX842" s="13" t="s">
        <v>73</v>
      </c>
      <c r="AY842" s="246" t="s">
        <v>146</v>
      </c>
    </row>
    <row r="843" s="14" customFormat="1">
      <c r="A843" s="14"/>
      <c r="B843" s="247"/>
      <c r="C843" s="248"/>
      <c r="D843" s="230" t="s">
        <v>160</v>
      </c>
      <c r="E843" s="249" t="s">
        <v>1</v>
      </c>
      <c r="F843" s="250" t="s">
        <v>1061</v>
      </c>
      <c r="G843" s="248"/>
      <c r="H843" s="251">
        <v>0.90600000000000003</v>
      </c>
      <c r="I843" s="252"/>
      <c r="J843" s="248"/>
      <c r="K843" s="248"/>
      <c r="L843" s="253"/>
      <c r="M843" s="254"/>
      <c r="N843" s="255"/>
      <c r="O843" s="255"/>
      <c r="P843" s="255"/>
      <c r="Q843" s="255"/>
      <c r="R843" s="255"/>
      <c r="S843" s="255"/>
      <c r="T843" s="255"/>
      <c r="U843" s="256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57" t="s">
        <v>160</v>
      </c>
      <c r="AU843" s="257" t="s">
        <v>154</v>
      </c>
      <c r="AV843" s="14" t="s">
        <v>154</v>
      </c>
      <c r="AW843" s="14" t="s">
        <v>30</v>
      </c>
      <c r="AX843" s="14" t="s">
        <v>73</v>
      </c>
      <c r="AY843" s="257" t="s">
        <v>146</v>
      </c>
    </row>
    <row r="844" s="15" customFormat="1">
      <c r="A844" s="15"/>
      <c r="B844" s="258"/>
      <c r="C844" s="259"/>
      <c r="D844" s="230" t="s">
        <v>160</v>
      </c>
      <c r="E844" s="260" t="s">
        <v>1</v>
      </c>
      <c r="F844" s="261" t="s">
        <v>163</v>
      </c>
      <c r="G844" s="259"/>
      <c r="H844" s="262">
        <v>0.90600000000000003</v>
      </c>
      <c r="I844" s="263"/>
      <c r="J844" s="259"/>
      <c r="K844" s="259"/>
      <c r="L844" s="264"/>
      <c r="M844" s="265"/>
      <c r="N844" s="266"/>
      <c r="O844" s="266"/>
      <c r="P844" s="266"/>
      <c r="Q844" s="266"/>
      <c r="R844" s="266"/>
      <c r="S844" s="266"/>
      <c r="T844" s="266"/>
      <c r="U844" s="267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T844" s="268" t="s">
        <v>160</v>
      </c>
      <c r="AU844" s="268" t="s">
        <v>154</v>
      </c>
      <c r="AV844" s="15" t="s">
        <v>153</v>
      </c>
      <c r="AW844" s="15" t="s">
        <v>30</v>
      </c>
      <c r="AX844" s="15" t="s">
        <v>81</v>
      </c>
      <c r="AY844" s="268" t="s">
        <v>146</v>
      </c>
    </row>
    <row r="845" s="2" customFormat="1" ht="21.75" customHeight="1">
      <c r="A845" s="38"/>
      <c r="B845" s="39"/>
      <c r="C845" s="269" t="s">
        <v>1062</v>
      </c>
      <c r="D845" s="269" t="s">
        <v>289</v>
      </c>
      <c r="E845" s="270" t="s">
        <v>988</v>
      </c>
      <c r="F845" s="271" t="s">
        <v>989</v>
      </c>
      <c r="G845" s="272" t="s">
        <v>151</v>
      </c>
      <c r="H845" s="273">
        <v>7.5460000000000003</v>
      </c>
      <c r="I845" s="274"/>
      <c r="J845" s="275">
        <f>ROUND(I845*H845,2)</f>
        <v>0</v>
      </c>
      <c r="K845" s="271" t="s">
        <v>152</v>
      </c>
      <c r="L845" s="276"/>
      <c r="M845" s="277" t="s">
        <v>1</v>
      </c>
      <c r="N845" s="278" t="s">
        <v>39</v>
      </c>
      <c r="O845" s="91"/>
      <c r="P845" s="226">
        <f>O845*H845</f>
        <v>0</v>
      </c>
      <c r="Q845" s="226">
        <v>0.55000000000000004</v>
      </c>
      <c r="R845" s="226">
        <f>Q845*H845</f>
        <v>4.1503000000000005</v>
      </c>
      <c r="S845" s="226">
        <v>0</v>
      </c>
      <c r="T845" s="226">
        <f>S845*H845</f>
        <v>0</v>
      </c>
      <c r="U845" s="227" t="s">
        <v>1</v>
      </c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R845" s="228" t="s">
        <v>384</v>
      </c>
      <c r="AT845" s="228" t="s">
        <v>289</v>
      </c>
      <c r="AU845" s="228" t="s">
        <v>154</v>
      </c>
      <c r="AY845" s="17" t="s">
        <v>146</v>
      </c>
      <c r="BE845" s="229">
        <f>IF(N845="základní",J845,0)</f>
        <v>0</v>
      </c>
      <c r="BF845" s="229">
        <f>IF(N845="snížená",J845,0)</f>
        <v>0</v>
      </c>
      <c r="BG845" s="229">
        <f>IF(N845="zákl. přenesená",J845,0)</f>
        <v>0</v>
      </c>
      <c r="BH845" s="229">
        <f>IF(N845="sníž. přenesená",J845,0)</f>
        <v>0</v>
      </c>
      <c r="BI845" s="229">
        <f>IF(N845="nulová",J845,0)</f>
        <v>0</v>
      </c>
      <c r="BJ845" s="17" t="s">
        <v>154</v>
      </c>
      <c r="BK845" s="229">
        <f>ROUND(I845*H845,2)</f>
        <v>0</v>
      </c>
      <c r="BL845" s="17" t="s">
        <v>265</v>
      </c>
      <c r="BM845" s="228" t="s">
        <v>1063</v>
      </c>
    </row>
    <row r="846" s="2" customFormat="1">
      <c r="A846" s="38"/>
      <c r="B846" s="39"/>
      <c r="C846" s="40"/>
      <c r="D846" s="230" t="s">
        <v>156</v>
      </c>
      <c r="E846" s="40"/>
      <c r="F846" s="231" t="s">
        <v>989</v>
      </c>
      <c r="G846" s="40"/>
      <c r="H846" s="40"/>
      <c r="I846" s="232"/>
      <c r="J846" s="40"/>
      <c r="K846" s="40"/>
      <c r="L846" s="44"/>
      <c r="M846" s="233"/>
      <c r="N846" s="234"/>
      <c r="O846" s="91"/>
      <c r="P846" s="91"/>
      <c r="Q846" s="91"/>
      <c r="R846" s="91"/>
      <c r="S846" s="91"/>
      <c r="T846" s="91"/>
      <c r="U846" s="92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T846" s="17" t="s">
        <v>156</v>
      </c>
      <c r="AU846" s="17" t="s">
        <v>154</v>
      </c>
    </row>
    <row r="847" s="13" customFormat="1">
      <c r="A847" s="13"/>
      <c r="B847" s="237"/>
      <c r="C847" s="238"/>
      <c r="D847" s="230" t="s">
        <v>160</v>
      </c>
      <c r="E847" s="239" t="s">
        <v>1</v>
      </c>
      <c r="F847" s="240" t="s">
        <v>916</v>
      </c>
      <c r="G847" s="238"/>
      <c r="H847" s="239" t="s">
        <v>1</v>
      </c>
      <c r="I847" s="241"/>
      <c r="J847" s="238"/>
      <c r="K847" s="238"/>
      <c r="L847" s="242"/>
      <c r="M847" s="243"/>
      <c r="N847" s="244"/>
      <c r="O847" s="244"/>
      <c r="P847" s="244"/>
      <c r="Q847" s="244"/>
      <c r="R847" s="244"/>
      <c r="S847" s="244"/>
      <c r="T847" s="244"/>
      <c r="U847" s="245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46" t="s">
        <v>160</v>
      </c>
      <c r="AU847" s="246" t="s">
        <v>154</v>
      </c>
      <c r="AV847" s="13" t="s">
        <v>81</v>
      </c>
      <c r="AW847" s="13" t="s">
        <v>30</v>
      </c>
      <c r="AX847" s="13" t="s">
        <v>73</v>
      </c>
      <c r="AY847" s="246" t="s">
        <v>146</v>
      </c>
    </row>
    <row r="848" s="14" customFormat="1">
      <c r="A848" s="14"/>
      <c r="B848" s="247"/>
      <c r="C848" s="248"/>
      <c r="D848" s="230" t="s">
        <v>160</v>
      </c>
      <c r="E848" s="249" t="s">
        <v>1</v>
      </c>
      <c r="F848" s="250" t="s">
        <v>1064</v>
      </c>
      <c r="G848" s="248"/>
      <c r="H848" s="251">
        <v>7.5460000000000003</v>
      </c>
      <c r="I848" s="252"/>
      <c r="J848" s="248"/>
      <c r="K848" s="248"/>
      <c r="L848" s="253"/>
      <c r="M848" s="254"/>
      <c r="N848" s="255"/>
      <c r="O848" s="255"/>
      <c r="P848" s="255"/>
      <c r="Q848" s="255"/>
      <c r="R848" s="255"/>
      <c r="S848" s="255"/>
      <c r="T848" s="255"/>
      <c r="U848" s="256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57" t="s">
        <v>160</v>
      </c>
      <c r="AU848" s="257" t="s">
        <v>154</v>
      </c>
      <c r="AV848" s="14" t="s">
        <v>154</v>
      </c>
      <c r="AW848" s="14" t="s">
        <v>30</v>
      </c>
      <c r="AX848" s="14" t="s">
        <v>73</v>
      </c>
      <c r="AY848" s="257" t="s">
        <v>146</v>
      </c>
    </row>
    <row r="849" s="15" customFormat="1">
      <c r="A849" s="15"/>
      <c r="B849" s="258"/>
      <c r="C849" s="259"/>
      <c r="D849" s="230" t="s">
        <v>160</v>
      </c>
      <c r="E849" s="260" t="s">
        <v>1</v>
      </c>
      <c r="F849" s="261" t="s">
        <v>163</v>
      </c>
      <c r="G849" s="259"/>
      <c r="H849" s="262">
        <v>7.5460000000000003</v>
      </c>
      <c r="I849" s="263"/>
      <c r="J849" s="259"/>
      <c r="K849" s="259"/>
      <c r="L849" s="264"/>
      <c r="M849" s="265"/>
      <c r="N849" s="266"/>
      <c r="O849" s="266"/>
      <c r="P849" s="266"/>
      <c r="Q849" s="266"/>
      <c r="R849" s="266"/>
      <c r="S849" s="266"/>
      <c r="T849" s="266"/>
      <c r="U849" s="267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T849" s="268" t="s">
        <v>160</v>
      </c>
      <c r="AU849" s="268" t="s">
        <v>154</v>
      </c>
      <c r="AV849" s="15" t="s">
        <v>153</v>
      </c>
      <c r="AW849" s="15" t="s">
        <v>30</v>
      </c>
      <c r="AX849" s="15" t="s">
        <v>81</v>
      </c>
      <c r="AY849" s="268" t="s">
        <v>146</v>
      </c>
    </row>
    <row r="850" s="2" customFormat="1" ht="24.15" customHeight="1">
      <c r="A850" s="38"/>
      <c r="B850" s="39"/>
      <c r="C850" s="217" t="s">
        <v>1065</v>
      </c>
      <c r="D850" s="217" t="s">
        <v>148</v>
      </c>
      <c r="E850" s="218" t="s">
        <v>1049</v>
      </c>
      <c r="F850" s="219" t="s">
        <v>1050</v>
      </c>
      <c r="G850" s="220" t="s">
        <v>228</v>
      </c>
      <c r="H850" s="221">
        <v>685.98599999999999</v>
      </c>
      <c r="I850" s="222"/>
      <c r="J850" s="223">
        <f>ROUND(I850*H850,2)</f>
        <v>0</v>
      </c>
      <c r="K850" s="219" t="s">
        <v>152</v>
      </c>
      <c r="L850" s="44"/>
      <c r="M850" s="224" t="s">
        <v>1</v>
      </c>
      <c r="N850" s="225" t="s">
        <v>39</v>
      </c>
      <c r="O850" s="91"/>
      <c r="P850" s="226">
        <f>O850*H850</f>
        <v>0</v>
      </c>
      <c r="Q850" s="226">
        <v>0</v>
      </c>
      <c r="R850" s="226">
        <f>Q850*H850</f>
        <v>0</v>
      </c>
      <c r="S850" s="226">
        <v>0</v>
      </c>
      <c r="T850" s="226">
        <f>S850*H850</f>
        <v>0</v>
      </c>
      <c r="U850" s="227" t="s">
        <v>1</v>
      </c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R850" s="228" t="s">
        <v>265</v>
      </c>
      <c r="AT850" s="228" t="s">
        <v>148</v>
      </c>
      <c r="AU850" s="228" t="s">
        <v>154</v>
      </c>
      <c r="AY850" s="17" t="s">
        <v>146</v>
      </c>
      <c r="BE850" s="229">
        <f>IF(N850="základní",J850,0)</f>
        <v>0</v>
      </c>
      <c r="BF850" s="229">
        <f>IF(N850="snížená",J850,0)</f>
        <v>0</v>
      </c>
      <c r="BG850" s="229">
        <f>IF(N850="zákl. přenesená",J850,0)</f>
        <v>0</v>
      </c>
      <c r="BH850" s="229">
        <f>IF(N850="sníž. přenesená",J850,0)</f>
        <v>0</v>
      </c>
      <c r="BI850" s="229">
        <f>IF(N850="nulová",J850,0)</f>
        <v>0</v>
      </c>
      <c r="BJ850" s="17" t="s">
        <v>154</v>
      </c>
      <c r="BK850" s="229">
        <f>ROUND(I850*H850,2)</f>
        <v>0</v>
      </c>
      <c r="BL850" s="17" t="s">
        <v>265</v>
      </c>
      <c r="BM850" s="228" t="s">
        <v>1066</v>
      </c>
    </row>
    <row r="851" s="2" customFormat="1">
      <c r="A851" s="38"/>
      <c r="B851" s="39"/>
      <c r="C851" s="40"/>
      <c r="D851" s="230" t="s">
        <v>156</v>
      </c>
      <c r="E851" s="40"/>
      <c r="F851" s="231" t="s">
        <v>1052</v>
      </c>
      <c r="G851" s="40"/>
      <c r="H851" s="40"/>
      <c r="I851" s="232"/>
      <c r="J851" s="40"/>
      <c r="K851" s="40"/>
      <c r="L851" s="44"/>
      <c r="M851" s="233"/>
      <c r="N851" s="234"/>
      <c r="O851" s="91"/>
      <c r="P851" s="91"/>
      <c r="Q851" s="91"/>
      <c r="R851" s="91"/>
      <c r="S851" s="91"/>
      <c r="T851" s="91"/>
      <c r="U851" s="92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T851" s="17" t="s">
        <v>156</v>
      </c>
      <c r="AU851" s="17" t="s">
        <v>154</v>
      </c>
    </row>
    <row r="852" s="2" customFormat="1">
      <c r="A852" s="38"/>
      <c r="B852" s="39"/>
      <c r="C852" s="40"/>
      <c r="D852" s="235" t="s">
        <v>158</v>
      </c>
      <c r="E852" s="40"/>
      <c r="F852" s="236" t="s">
        <v>1053</v>
      </c>
      <c r="G852" s="40"/>
      <c r="H852" s="40"/>
      <c r="I852" s="232"/>
      <c r="J852" s="40"/>
      <c r="K852" s="40"/>
      <c r="L852" s="44"/>
      <c r="M852" s="233"/>
      <c r="N852" s="234"/>
      <c r="O852" s="91"/>
      <c r="P852" s="91"/>
      <c r="Q852" s="91"/>
      <c r="R852" s="91"/>
      <c r="S852" s="91"/>
      <c r="T852" s="91"/>
      <c r="U852" s="92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T852" s="17" t="s">
        <v>158</v>
      </c>
      <c r="AU852" s="17" t="s">
        <v>154</v>
      </c>
    </row>
    <row r="853" s="13" customFormat="1">
      <c r="A853" s="13"/>
      <c r="B853" s="237"/>
      <c r="C853" s="238"/>
      <c r="D853" s="230" t="s">
        <v>160</v>
      </c>
      <c r="E853" s="239" t="s">
        <v>1</v>
      </c>
      <c r="F853" s="240" t="s">
        <v>1054</v>
      </c>
      <c r="G853" s="238"/>
      <c r="H853" s="239" t="s">
        <v>1</v>
      </c>
      <c r="I853" s="241"/>
      <c r="J853" s="238"/>
      <c r="K853" s="238"/>
      <c r="L853" s="242"/>
      <c r="M853" s="243"/>
      <c r="N853" s="244"/>
      <c r="O853" s="244"/>
      <c r="P853" s="244"/>
      <c r="Q853" s="244"/>
      <c r="R853" s="244"/>
      <c r="S853" s="244"/>
      <c r="T853" s="244"/>
      <c r="U853" s="245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46" t="s">
        <v>160</v>
      </c>
      <c r="AU853" s="246" t="s">
        <v>154</v>
      </c>
      <c r="AV853" s="13" t="s">
        <v>81</v>
      </c>
      <c r="AW853" s="13" t="s">
        <v>30</v>
      </c>
      <c r="AX853" s="13" t="s">
        <v>73</v>
      </c>
      <c r="AY853" s="246" t="s">
        <v>146</v>
      </c>
    </row>
    <row r="854" s="14" customFormat="1">
      <c r="A854" s="14"/>
      <c r="B854" s="247"/>
      <c r="C854" s="248"/>
      <c r="D854" s="230" t="s">
        <v>160</v>
      </c>
      <c r="E854" s="249" t="s">
        <v>1</v>
      </c>
      <c r="F854" s="250" t="s">
        <v>1055</v>
      </c>
      <c r="G854" s="248"/>
      <c r="H854" s="251">
        <v>342.993</v>
      </c>
      <c r="I854" s="252"/>
      <c r="J854" s="248"/>
      <c r="K854" s="248"/>
      <c r="L854" s="253"/>
      <c r="M854" s="254"/>
      <c r="N854" s="255"/>
      <c r="O854" s="255"/>
      <c r="P854" s="255"/>
      <c r="Q854" s="255"/>
      <c r="R854" s="255"/>
      <c r="S854" s="255"/>
      <c r="T854" s="255"/>
      <c r="U854" s="256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57" t="s">
        <v>160</v>
      </c>
      <c r="AU854" s="257" t="s">
        <v>154</v>
      </c>
      <c r="AV854" s="14" t="s">
        <v>154</v>
      </c>
      <c r="AW854" s="14" t="s">
        <v>30</v>
      </c>
      <c r="AX854" s="14" t="s">
        <v>73</v>
      </c>
      <c r="AY854" s="257" t="s">
        <v>146</v>
      </c>
    </row>
    <row r="855" s="13" customFormat="1">
      <c r="A855" s="13"/>
      <c r="B855" s="237"/>
      <c r="C855" s="238"/>
      <c r="D855" s="230" t="s">
        <v>160</v>
      </c>
      <c r="E855" s="239" t="s">
        <v>1</v>
      </c>
      <c r="F855" s="240" t="s">
        <v>1056</v>
      </c>
      <c r="G855" s="238"/>
      <c r="H855" s="239" t="s">
        <v>1</v>
      </c>
      <c r="I855" s="241"/>
      <c r="J855" s="238"/>
      <c r="K855" s="238"/>
      <c r="L855" s="242"/>
      <c r="M855" s="243"/>
      <c r="N855" s="244"/>
      <c r="O855" s="244"/>
      <c r="P855" s="244"/>
      <c r="Q855" s="244"/>
      <c r="R855" s="244"/>
      <c r="S855" s="244"/>
      <c r="T855" s="244"/>
      <c r="U855" s="245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46" t="s">
        <v>160</v>
      </c>
      <c r="AU855" s="246" t="s">
        <v>154</v>
      </c>
      <c r="AV855" s="13" t="s">
        <v>81</v>
      </c>
      <c r="AW855" s="13" t="s">
        <v>30</v>
      </c>
      <c r="AX855" s="13" t="s">
        <v>73</v>
      </c>
      <c r="AY855" s="246" t="s">
        <v>146</v>
      </c>
    </row>
    <row r="856" s="14" customFormat="1">
      <c r="A856" s="14"/>
      <c r="B856" s="247"/>
      <c r="C856" s="248"/>
      <c r="D856" s="230" t="s">
        <v>160</v>
      </c>
      <c r="E856" s="249" t="s">
        <v>1</v>
      </c>
      <c r="F856" s="250" t="s">
        <v>1055</v>
      </c>
      <c r="G856" s="248"/>
      <c r="H856" s="251">
        <v>342.993</v>
      </c>
      <c r="I856" s="252"/>
      <c r="J856" s="248"/>
      <c r="K856" s="248"/>
      <c r="L856" s="253"/>
      <c r="M856" s="254"/>
      <c r="N856" s="255"/>
      <c r="O856" s="255"/>
      <c r="P856" s="255"/>
      <c r="Q856" s="255"/>
      <c r="R856" s="255"/>
      <c r="S856" s="255"/>
      <c r="T856" s="255"/>
      <c r="U856" s="256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57" t="s">
        <v>160</v>
      </c>
      <c r="AU856" s="257" t="s">
        <v>154</v>
      </c>
      <c r="AV856" s="14" t="s">
        <v>154</v>
      </c>
      <c r="AW856" s="14" t="s">
        <v>30</v>
      </c>
      <c r="AX856" s="14" t="s">
        <v>73</v>
      </c>
      <c r="AY856" s="257" t="s">
        <v>146</v>
      </c>
    </row>
    <row r="857" s="15" customFormat="1">
      <c r="A857" s="15"/>
      <c r="B857" s="258"/>
      <c r="C857" s="259"/>
      <c r="D857" s="230" t="s">
        <v>160</v>
      </c>
      <c r="E857" s="260" t="s">
        <v>1</v>
      </c>
      <c r="F857" s="261" t="s">
        <v>163</v>
      </c>
      <c r="G857" s="259"/>
      <c r="H857" s="262">
        <v>685.98599999999999</v>
      </c>
      <c r="I857" s="263"/>
      <c r="J857" s="259"/>
      <c r="K857" s="259"/>
      <c r="L857" s="264"/>
      <c r="M857" s="265"/>
      <c r="N857" s="266"/>
      <c r="O857" s="266"/>
      <c r="P857" s="266"/>
      <c r="Q857" s="266"/>
      <c r="R857" s="266"/>
      <c r="S857" s="266"/>
      <c r="T857" s="266"/>
      <c r="U857" s="267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T857" s="268" t="s">
        <v>160</v>
      </c>
      <c r="AU857" s="268" t="s">
        <v>154</v>
      </c>
      <c r="AV857" s="15" t="s">
        <v>153</v>
      </c>
      <c r="AW857" s="15" t="s">
        <v>30</v>
      </c>
      <c r="AX857" s="15" t="s">
        <v>81</v>
      </c>
      <c r="AY857" s="268" t="s">
        <v>146</v>
      </c>
    </row>
    <row r="858" s="2" customFormat="1" ht="24.15" customHeight="1">
      <c r="A858" s="38"/>
      <c r="B858" s="39"/>
      <c r="C858" s="269" t="s">
        <v>1067</v>
      </c>
      <c r="D858" s="269" t="s">
        <v>289</v>
      </c>
      <c r="E858" s="270" t="s">
        <v>1058</v>
      </c>
      <c r="F858" s="271" t="s">
        <v>1059</v>
      </c>
      <c r="G858" s="272" t="s">
        <v>151</v>
      </c>
      <c r="H858" s="273">
        <v>0.90600000000000003</v>
      </c>
      <c r="I858" s="274"/>
      <c r="J858" s="275">
        <f>ROUND(I858*H858,2)</f>
        <v>0</v>
      </c>
      <c r="K858" s="271" t="s">
        <v>152</v>
      </c>
      <c r="L858" s="276"/>
      <c r="M858" s="277" t="s">
        <v>1</v>
      </c>
      <c r="N858" s="278" t="s">
        <v>39</v>
      </c>
      <c r="O858" s="91"/>
      <c r="P858" s="226">
        <f>O858*H858</f>
        <v>0</v>
      </c>
      <c r="Q858" s="226">
        <v>0.55000000000000004</v>
      </c>
      <c r="R858" s="226">
        <f>Q858*H858</f>
        <v>0.49830000000000008</v>
      </c>
      <c r="S858" s="226">
        <v>0</v>
      </c>
      <c r="T858" s="226">
        <f>S858*H858</f>
        <v>0</v>
      </c>
      <c r="U858" s="227" t="s">
        <v>1</v>
      </c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R858" s="228" t="s">
        <v>384</v>
      </c>
      <c r="AT858" s="228" t="s">
        <v>289</v>
      </c>
      <c r="AU858" s="228" t="s">
        <v>154</v>
      </c>
      <c r="AY858" s="17" t="s">
        <v>146</v>
      </c>
      <c r="BE858" s="229">
        <f>IF(N858="základní",J858,0)</f>
        <v>0</v>
      </c>
      <c r="BF858" s="229">
        <f>IF(N858="snížená",J858,0)</f>
        <v>0</v>
      </c>
      <c r="BG858" s="229">
        <f>IF(N858="zákl. přenesená",J858,0)</f>
        <v>0</v>
      </c>
      <c r="BH858" s="229">
        <f>IF(N858="sníž. přenesená",J858,0)</f>
        <v>0</v>
      </c>
      <c r="BI858" s="229">
        <f>IF(N858="nulová",J858,0)</f>
        <v>0</v>
      </c>
      <c r="BJ858" s="17" t="s">
        <v>154</v>
      </c>
      <c r="BK858" s="229">
        <f>ROUND(I858*H858,2)</f>
        <v>0</v>
      </c>
      <c r="BL858" s="17" t="s">
        <v>265</v>
      </c>
      <c r="BM858" s="228" t="s">
        <v>1068</v>
      </c>
    </row>
    <row r="859" s="2" customFormat="1">
      <c r="A859" s="38"/>
      <c r="B859" s="39"/>
      <c r="C859" s="40"/>
      <c r="D859" s="230" t="s">
        <v>156</v>
      </c>
      <c r="E859" s="40"/>
      <c r="F859" s="231" t="s">
        <v>1059</v>
      </c>
      <c r="G859" s="40"/>
      <c r="H859" s="40"/>
      <c r="I859" s="232"/>
      <c r="J859" s="40"/>
      <c r="K859" s="40"/>
      <c r="L859" s="44"/>
      <c r="M859" s="233"/>
      <c r="N859" s="234"/>
      <c r="O859" s="91"/>
      <c r="P859" s="91"/>
      <c r="Q859" s="91"/>
      <c r="R859" s="91"/>
      <c r="S859" s="91"/>
      <c r="T859" s="91"/>
      <c r="U859" s="92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T859" s="17" t="s">
        <v>156</v>
      </c>
      <c r="AU859" s="17" t="s">
        <v>154</v>
      </c>
    </row>
    <row r="860" s="13" customFormat="1">
      <c r="A860" s="13"/>
      <c r="B860" s="237"/>
      <c r="C860" s="238"/>
      <c r="D860" s="230" t="s">
        <v>160</v>
      </c>
      <c r="E860" s="239" t="s">
        <v>1</v>
      </c>
      <c r="F860" s="240" t="s">
        <v>1046</v>
      </c>
      <c r="G860" s="238"/>
      <c r="H860" s="239" t="s">
        <v>1</v>
      </c>
      <c r="I860" s="241"/>
      <c r="J860" s="238"/>
      <c r="K860" s="238"/>
      <c r="L860" s="242"/>
      <c r="M860" s="243"/>
      <c r="N860" s="244"/>
      <c r="O860" s="244"/>
      <c r="P860" s="244"/>
      <c r="Q860" s="244"/>
      <c r="R860" s="244"/>
      <c r="S860" s="244"/>
      <c r="T860" s="244"/>
      <c r="U860" s="245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46" t="s">
        <v>160</v>
      </c>
      <c r="AU860" s="246" t="s">
        <v>154</v>
      </c>
      <c r="AV860" s="13" t="s">
        <v>81</v>
      </c>
      <c r="AW860" s="13" t="s">
        <v>30</v>
      </c>
      <c r="AX860" s="13" t="s">
        <v>73</v>
      </c>
      <c r="AY860" s="246" t="s">
        <v>146</v>
      </c>
    </row>
    <row r="861" s="14" customFormat="1">
      <c r="A861" s="14"/>
      <c r="B861" s="247"/>
      <c r="C861" s="248"/>
      <c r="D861" s="230" t="s">
        <v>160</v>
      </c>
      <c r="E861" s="249" t="s">
        <v>1</v>
      </c>
      <c r="F861" s="250" t="s">
        <v>1061</v>
      </c>
      <c r="G861" s="248"/>
      <c r="H861" s="251">
        <v>0.90600000000000003</v>
      </c>
      <c r="I861" s="252"/>
      <c r="J861" s="248"/>
      <c r="K861" s="248"/>
      <c r="L861" s="253"/>
      <c r="M861" s="254"/>
      <c r="N861" s="255"/>
      <c r="O861" s="255"/>
      <c r="P861" s="255"/>
      <c r="Q861" s="255"/>
      <c r="R861" s="255"/>
      <c r="S861" s="255"/>
      <c r="T861" s="255"/>
      <c r="U861" s="256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57" t="s">
        <v>160</v>
      </c>
      <c r="AU861" s="257" t="s">
        <v>154</v>
      </c>
      <c r="AV861" s="14" t="s">
        <v>154</v>
      </c>
      <c r="AW861" s="14" t="s">
        <v>30</v>
      </c>
      <c r="AX861" s="14" t="s">
        <v>73</v>
      </c>
      <c r="AY861" s="257" t="s">
        <v>146</v>
      </c>
    </row>
    <row r="862" s="15" customFormat="1">
      <c r="A862" s="15"/>
      <c r="B862" s="258"/>
      <c r="C862" s="259"/>
      <c r="D862" s="230" t="s">
        <v>160</v>
      </c>
      <c r="E862" s="260" t="s">
        <v>1</v>
      </c>
      <c r="F862" s="261" t="s">
        <v>163</v>
      </c>
      <c r="G862" s="259"/>
      <c r="H862" s="262">
        <v>0.90600000000000003</v>
      </c>
      <c r="I862" s="263"/>
      <c r="J862" s="259"/>
      <c r="K862" s="259"/>
      <c r="L862" s="264"/>
      <c r="M862" s="265"/>
      <c r="N862" s="266"/>
      <c r="O862" s="266"/>
      <c r="P862" s="266"/>
      <c r="Q862" s="266"/>
      <c r="R862" s="266"/>
      <c r="S862" s="266"/>
      <c r="T862" s="266"/>
      <c r="U862" s="267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T862" s="268" t="s">
        <v>160</v>
      </c>
      <c r="AU862" s="268" t="s">
        <v>154</v>
      </c>
      <c r="AV862" s="15" t="s">
        <v>153</v>
      </c>
      <c r="AW862" s="15" t="s">
        <v>30</v>
      </c>
      <c r="AX862" s="15" t="s">
        <v>81</v>
      </c>
      <c r="AY862" s="268" t="s">
        <v>146</v>
      </c>
    </row>
    <row r="863" s="2" customFormat="1" ht="21.75" customHeight="1">
      <c r="A863" s="38"/>
      <c r="B863" s="39"/>
      <c r="C863" s="269" t="s">
        <v>1069</v>
      </c>
      <c r="D863" s="269" t="s">
        <v>289</v>
      </c>
      <c r="E863" s="270" t="s">
        <v>988</v>
      </c>
      <c r="F863" s="271" t="s">
        <v>989</v>
      </c>
      <c r="G863" s="272" t="s">
        <v>151</v>
      </c>
      <c r="H863" s="273">
        <v>7.5460000000000003</v>
      </c>
      <c r="I863" s="274"/>
      <c r="J863" s="275">
        <f>ROUND(I863*H863,2)</f>
        <v>0</v>
      </c>
      <c r="K863" s="271" t="s">
        <v>152</v>
      </c>
      <c r="L863" s="276"/>
      <c r="M863" s="277" t="s">
        <v>1</v>
      </c>
      <c r="N863" s="278" t="s">
        <v>39</v>
      </c>
      <c r="O863" s="91"/>
      <c r="P863" s="226">
        <f>O863*H863</f>
        <v>0</v>
      </c>
      <c r="Q863" s="226">
        <v>0.55000000000000004</v>
      </c>
      <c r="R863" s="226">
        <f>Q863*H863</f>
        <v>4.1503000000000005</v>
      </c>
      <c r="S863" s="226">
        <v>0</v>
      </c>
      <c r="T863" s="226">
        <f>S863*H863</f>
        <v>0</v>
      </c>
      <c r="U863" s="227" t="s">
        <v>1</v>
      </c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R863" s="228" t="s">
        <v>384</v>
      </c>
      <c r="AT863" s="228" t="s">
        <v>289</v>
      </c>
      <c r="AU863" s="228" t="s">
        <v>154</v>
      </c>
      <c r="AY863" s="17" t="s">
        <v>146</v>
      </c>
      <c r="BE863" s="229">
        <f>IF(N863="základní",J863,0)</f>
        <v>0</v>
      </c>
      <c r="BF863" s="229">
        <f>IF(N863="snížená",J863,0)</f>
        <v>0</v>
      </c>
      <c r="BG863" s="229">
        <f>IF(N863="zákl. přenesená",J863,0)</f>
        <v>0</v>
      </c>
      <c r="BH863" s="229">
        <f>IF(N863="sníž. přenesená",J863,0)</f>
        <v>0</v>
      </c>
      <c r="BI863" s="229">
        <f>IF(N863="nulová",J863,0)</f>
        <v>0</v>
      </c>
      <c r="BJ863" s="17" t="s">
        <v>154</v>
      </c>
      <c r="BK863" s="229">
        <f>ROUND(I863*H863,2)</f>
        <v>0</v>
      </c>
      <c r="BL863" s="17" t="s">
        <v>265</v>
      </c>
      <c r="BM863" s="228" t="s">
        <v>1070</v>
      </c>
    </row>
    <row r="864" s="2" customFormat="1">
      <c r="A864" s="38"/>
      <c r="B864" s="39"/>
      <c r="C864" s="40"/>
      <c r="D864" s="230" t="s">
        <v>156</v>
      </c>
      <c r="E864" s="40"/>
      <c r="F864" s="231" t="s">
        <v>989</v>
      </c>
      <c r="G864" s="40"/>
      <c r="H864" s="40"/>
      <c r="I864" s="232"/>
      <c r="J864" s="40"/>
      <c r="K864" s="40"/>
      <c r="L864" s="44"/>
      <c r="M864" s="233"/>
      <c r="N864" s="234"/>
      <c r="O864" s="91"/>
      <c r="P864" s="91"/>
      <c r="Q864" s="91"/>
      <c r="R864" s="91"/>
      <c r="S864" s="91"/>
      <c r="T864" s="91"/>
      <c r="U864" s="92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T864" s="17" t="s">
        <v>156</v>
      </c>
      <c r="AU864" s="17" t="s">
        <v>154</v>
      </c>
    </row>
    <row r="865" s="13" customFormat="1">
      <c r="A865" s="13"/>
      <c r="B865" s="237"/>
      <c r="C865" s="238"/>
      <c r="D865" s="230" t="s">
        <v>160</v>
      </c>
      <c r="E865" s="239" t="s">
        <v>1</v>
      </c>
      <c r="F865" s="240" t="s">
        <v>916</v>
      </c>
      <c r="G865" s="238"/>
      <c r="H865" s="239" t="s">
        <v>1</v>
      </c>
      <c r="I865" s="241"/>
      <c r="J865" s="238"/>
      <c r="K865" s="238"/>
      <c r="L865" s="242"/>
      <c r="M865" s="243"/>
      <c r="N865" s="244"/>
      <c r="O865" s="244"/>
      <c r="P865" s="244"/>
      <c r="Q865" s="244"/>
      <c r="R865" s="244"/>
      <c r="S865" s="244"/>
      <c r="T865" s="244"/>
      <c r="U865" s="245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46" t="s">
        <v>160</v>
      </c>
      <c r="AU865" s="246" t="s">
        <v>154</v>
      </c>
      <c r="AV865" s="13" t="s">
        <v>81</v>
      </c>
      <c r="AW865" s="13" t="s">
        <v>30</v>
      </c>
      <c r="AX865" s="13" t="s">
        <v>73</v>
      </c>
      <c r="AY865" s="246" t="s">
        <v>146</v>
      </c>
    </row>
    <row r="866" s="14" customFormat="1">
      <c r="A866" s="14"/>
      <c r="B866" s="247"/>
      <c r="C866" s="248"/>
      <c r="D866" s="230" t="s">
        <v>160</v>
      </c>
      <c r="E866" s="249" t="s">
        <v>1</v>
      </c>
      <c r="F866" s="250" t="s">
        <v>1064</v>
      </c>
      <c r="G866" s="248"/>
      <c r="H866" s="251">
        <v>7.5460000000000003</v>
      </c>
      <c r="I866" s="252"/>
      <c r="J866" s="248"/>
      <c r="K866" s="248"/>
      <c r="L866" s="253"/>
      <c r="M866" s="254"/>
      <c r="N866" s="255"/>
      <c r="O866" s="255"/>
      <c r="P866" s="255"/>
      <c r="Q866" s="255"/>
      <c r="R866" s="255"/>
      <c r="S866" s="255"/>
      <c r="T866" s="255"/>
      <c r="U866" s="256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T866" s="257" t="s">
        <v>160</v>
      </c>
      <c r="AU866" s="257" t="s">
        <v>154</v>
      </c>
      <c r="AV866" s="14" t="s">
        <v>154</v>
      </c>
      <c r="AW866" s="14" t="s">
        <v>30</v>
      </c>
      <c r="AX866" s="14" t="s">
        <v>73</v>
      </c>
      <c r="AY866" s="257" t="s">
        <v>146</v>
      </c>
    </row>
    <row r="867" s="15" customFormat="1">
      <c r="A867" s="15"/>
      <c r="B867" s="258"/>
      <c r="C867" s="259"/>
      <c r="D867" s="230" t="s">
        <v>160</v>
      </c>
      <c r="E867" s="260" t="s">
        <v>1</v>
      </c>
      <c r="F867" s="261" t="s">
        <v>163</v>
      </c>
      <c r="G867" s="259"/>
      <c r="H867" s="262">
        <v>7.5460000000000003</v>
      </c>
      <c r="I867" s="263"/>
      <c r="J867" s="259"/>
      <c r="K867" s="259"/>
      <c r="L867" s="264"/>
      <c r="M867" s="265"/>
      <c r="N867" s="266"/>
      <c r="O867" s="266"/>
      <c r="P867" s="266"/>
      <c r="Q867" s="266"/>
      <c r="R867" s="266"/>
      <c r="S867" s="266"/>
      <c r="T867" s="266"/>
      <c r="U867" s="267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T867" s="268" t="s">
        <v>160</v>
      </c>
      <c r="AU867" s="268" t="s">
        <v>154</v>
      </c>
      <c r="AV867" s="15" t="s">
        <v>153</v>
      </c>
      <c r="AW867" s="15" t="s">
        <v>30</v>
      </c>
      <c r="AX867" s="15" t="s">
        <v>81</v>
      </c>
      <c r="AY867" s="268" t="s">
        <v>146</v>
      </c>
    </row>
    <row r="868" s="2" customFormat="1" ht="24.15" customHeight="1">
      <c r="A868" s="38"/>
      <c r="B868" s="39"/>
      <c r="C868" s="217" t="s">
        <v>1071</v>
      </c>
      <c r="D868" s="217" t="s">
        <v>148</v>
      </c>
      <c r="E868" s="218" t="s">
        <v>1072</v>
      </c>
      <c r="F868" s="219" t="s">
        <v>1073</v>
      </c>
      <c r="G868" s="220" t="s">
        <v>228</v>
      </c>
      <c r="H868" s="221">
        <v>685.98599999999999</v>
      </c>
      <c r="I868" s="222"/>
      <c r="J868" s="223">
        <f>ROUND(I868*H868,2)</f>
        <v>0</v>
      </c>
      <c r="K868" s="219" t="s">
        <v>152</v>
      </c>
      <c r="L868" s="44"/>
      <c r="M868" s="224" t="s">
        <v>1</v>
      </c>
      <c r="N868" s="225" t="s">
        <v>39</v>
      </c>
      <c r="O868" s="91"/>
      <c r="P868" s="226">
        <f>O868*H868</f>
        <v>0</v>
      </c>
      <c r="Q868" s="226">
        <v>0.00018000000000000001</v>
      </c>
      <c r="R868" s="226">
        <f>Q868*H868</f>
        <v>0.12347748</v>
      </c>
      <c r="S868" s="226">
        <v>0</v>
      </c>
      <c r="T868" s="226">
        <f>S868*H868</f>
        <v>0</v>
      </c>
      <c r="U868" s="227" t="s">
        <v>1</v>
      </c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R868" s="228" t="s">
        <v>265</v>
      </c>
      <c r="AT868" s="228" t="s">
        <v>148</v>
      </c>
      <c r="AU868" s="228" t="s">
        <v>154</v>
      </c>
      <c r="AY868" s="17" t="s">
        <v>146</v>
      </c>
      <c r="BE868" s="229">
        <f>IF(N868="základní",J868,0)</f>
        <v>0</v>
      </c>
      <c r="BF868" s="229">
        <f>IF(N868="snížená",J868,0)</f>
        <v>0</v>
      </c>
      <c r="BG868" s="229">
        <f>IF(N868="zákl. přenesená",J868,0)</f>
        <v>0</v>
      </c>
      <c r="BH868" s="229">
        <f>IF(N868="sníž. přenesená",J868,0)</f>
        <v>0</v>
      </c>
      <c r="BI868" s="229">
        <f>IF(N868="nulová",J868,0)</f>
        <v>0</v>
      </c>
      <c r="BJ868" s="17" t="s">
        <v>154</v>
      </c>
      <c r="BK868" s="229">
        <f>ROUND(I868*H868,2)</f>
        <v>0</v>
      </c>
      <c r="BL868" s="17" t="s">
        <v>265</v>
      </c>
      <c r="BM868" s="228" t="s">
        <v>1074</v>
      </c>
    </row>
    <row r="869" s="2" customFormat="1">
      <c r="A869" s="38"/>
      <c r="B869" s="39"/>
      <c r="C869" s="40"/>
      <c r="D869" s="230" t="s">
        <v>156</v>
      </c>
      <c r="E869" s="40"/>
      <c r="F869" s="231" t="s">
        <v>1075</v>
      </c>
      <c r="G869" s="40"/>
      <c r="H869" s="40"/>
      <c r="I869" s="232"/>
      <c r="J869" s="40"/>
      <c r="K869" s="40"/>
      <c r="L869" s="44"/>
      <c r="M869" s="233"/>
      <c r="N869" s="234"/>
      <c r="O869" s="91"/>
      <c r="P869" s="91"/>
      <c r="Q869" s="91"/>
      <c r="R869" s="91"/>
      <c r="S869" s="91"/>
      <c r="T869" s="91"/>
      <c r="U869" s="92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T869" s="17" t="s">
        <v>156</v>
      </c>
      <c r="AU869" s="17" t="s">
        <v>154</v>
      </c>
    </row>
    <row r="870" s="2" customFormat="1">
      <c r="A870" s="38"/>
      <c r="B870" s="39"/>
      <c r="C870" s="40"/>
      <c r="D870" s="235" t="s">
        <v>158</v>
      </c>
      <c r="E870" s="40"/>
      <c r="F870" s="236" t="s">
        <v>1076</v>
      </c>
      <c r="G870" s="40"/>
      <c r="H870" s="40"/>
      <c r="I870" s="232"/>
      <c r="J870" s="40"/>
      <c r="K870" s="40"/>
      <c r="L870" s="44"/>
      <c r="M870" s="233"/>
      <c r="N870" s="234"/>
      <c r="O870" s="91"/>
      <c r="P870" s="91"/>
      <c r="Q870" s="91"/>
      <c r="R870" s="91"/>
      <c r="S870" s="91"/>
      <c r="T870" s="91"/>
      <c r="U870" s="92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T870" s="17" t="s">
        <v>158</v>
      </c>
      <c r="AU870" s="17" t="s">
        <v>154</v>
      </c>
    </row>
    <row r="871" s="14" customFormat="1">
      <c r="A871" s="14"/>
      <c r="B871" s="247"/>
      <c r="C871" s="248"/>
      <c r="D871" s="230" t="s">
        <v>160</v>
      </c>
      <c r="E871" s="249" t="s">
        <v>1</v>
      </c>
      <c r="F871" s="250" t="s">
        <v>1077</v>
      </c>
      <c r="G871" s="248"/>
      <c r="H871" s="251">
        <v>685.98599999999999</v>
      </c>
      <c r="I871" s="252"/>
      <c r="J871" s="248"/>
      <c r="K871" s="248"/>
      <c r="L871" s="253"/>
      <c r="M871" s="254"/>
      <c r="N871" s="255"/>
      <c r="O871" s="255"/>
      <c r="P871" s="255"/>
      <c r="Q871" s="255"/>
      <c r="R871" s="255"/>
      <c r="S871" s="255"/>
      <c r="T871" s="255"/>
      <c r="U871" s="256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257" t="s">
        <v>160</v>
      </c>
      <c r="AU871" s="257" t="s">
        <v>154</v>
      </c>
      <c r="AV871" s="14" t="s">
        <v>154</v>
      </c>
      <c r="AW871" s="14" t="s">
        <v>30</v>
      </c>
      <c r="AX871" s="14" t="s">
        <v>73</v>
      </c>
      <c r="AY871" s="257" t="s">
        <v>146</v>
      </c>
    </row>
    <row r="872" s="15" customFormat="1">
      <c r="A872" s="15"/>
      <c r="B872" s="258"/>
      <c r="C872" s="259"/>
      <c r="D872" s="230" t="s">
        <v>160</v>
      </c>
      <c r="E872" s="260" t="s">
        <v>1</v>
      </c>
      <c r="F872" s="261" t="s">
        <v>163</v>
      </c>
      <c r="G872" s="259"/>
      <c r="H872" s="262">
        <v>685.98599999999999</v>
      </c>
      <c r="I872" s="263"/>
      <c r="J872" s="259"/>
      <c r="K872" s="259"/>
      <c r="L872" s="264"/>
      <c r="M872" s="265"/>
      <c r="N872" s="266"/>
      <c r="O872" s="266"/>
      <c r="P872" s="266"/>
      <c r="Q872" s="266"/>
      <c r="R872" s="266"/>
      <c r="S872" s="266"/>
      <c r="T872" s="266"/>
      <c r="U872" s="267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T872" s="268" t="s">
        <v>160</v>
      </c>
      <c r="AU872" s="268" t="s">
        <v>154</v>
      </c>
      <c r="AV872" s="15" t="s">
        <v>153</v>
      </c>
      <c r="AW872" s="15" t="s">
        <v>30</v>
      </c>
      <c r="AX872" s="15" t="s">
        <v>81</v>
      </c>
      <c r="AY872" s="268" t="s">
        <v>146</v>
      </c>
    </row>
    <row r="873" s="2" customFormat="1" ht="24.15" customHeight="1">
      <c r="A873" s="38"/>
      <c r="B873" s="39"/>
      <c r="C873" s="217" t="s">
        <v>1078</v>
      </c>
      <c r="D873" s="217" t="s">
        <v>148</v>
      </c>
      <c r="E873" s="218" t="s">
        <v>1079</v>
      </c>
      <c r="F873" s="219" t="s">
        <v>1080</v>
      </c>
      <c r="G873" s="220" t="s">
        <v>1081</v>
      </c>
      <c r="H873" s="279"/>
      <c r="I873" s="222"/>
      <c r="J873" s="223">
        <f>ROUND(I873*H873,2)</f>
        <v>0</v>
      </c>
      <c r="K873" s="219" t="s">
        <v>152</v>
      </c>
      <c r="L873" s="44"/>
      <c r="M873" s="224" t="s">
        <v>1</v>
      </c>
      <c r="N873" s="225" t="s">
        <v>39</v>
      </c>
      <c r="O873" s="91"/>
      <c r="P873" s="226">
        <f>O873*H873</f>
        <v>0</v>
      </c>
      <c r="Q873" s="226">
        <v>0</v>
      </c>
      <c r="R873" s="226">
        <f>Q873*H873</f>
        <v>0</v>
      </c>
      <c r="S873" s="226">
        <v>0</v>
      </c>
      <c r="T873" s="226">
        <f>S873*H873</f>
        <v>0</v>
      </c>
      <c r="U873" s="227" t="s">
        <v>1</v>
      </c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R873" s="228" t="s">
        <v>265</v>
      </c>
      <c r="AT873" s="228" t="s">
        <v>148</v>
      </c>
      <c r="AU873" s="228" t="s">
        <v>154</v>
      </c>
      <c r="AY873" s="17" t="s">
        <v>146</v>
      </c>
      <c r="BE873" s="229">
        <f>IF(N873="základní",J873,0)</f>
        <v>0</v>
      </c>
      <c r="BF873" s="229">
        <f>IF(N873="snížená",J873,0)</f>
        <v>0</v>
      </c>
      <c r="BG873" s="229">
        <f>IF(N873="zákl. přenesená",J873,0)</f>
        <v>0</v>
      </c>
      <c r="BH873" s="229">
        <f>IF(N873="sníž. přenesená",J873,0)</f>
        <v>0</v>
      </c>
      <c r="BI873" s="229">
        <f>IF(N873="nulová",J873,0)</f>
        <v>0</v>
      </c>
      <c r="BJ873" s="17" t="s">
        <v>154</v>
      </c>
      <c r="BK873" s="229">
        <f>ROUND(I873*H873,2)</f>
        <v>0</v>
      </c>
      <c r="BL873" s="17" t="s">
        <v>265</v>
      </c>
      <c r="BM873" s="228" t="s">
        <v>1082</v>
      </c>
    </row>
    <row r="874" s="2" customFormat="1">
      <c r="A874" s="38"/>
      <c r="B874" s="39"/>
      <c r="C874" s="40"/>
      <c r="D874" s="230" t="s">
        <v>156</v>
      </c>
      <c r="E874" s="40"/>
      <c r="F874" s="231" t="s">
        <v>1083</v>
      </c>
      <c r="G874" s="40"/>
      <c r="H874" s="40"/>
      <c r="I874" s="232"/>
      <c r="J874" s="40"/>
      <c r="K874" s="40"/>
      <c r="L874" s="44"/>
      <c r="M874" s="233"/>
      <c r="N874" s="234"/>
      <c r="O874" s="91"/>
      <c r="P874" s="91"/>
      <c r="Q874" s="91"/>
      <c r="R874" s="91"/>
      <c r="S874" s="91"/>
      <c r="T874" s="91"/>
      <c r="U874" s="92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T874" s="17" t="s">
        <v>156</v>
      </c>
      <c r="AU874" s="17" t="s">
        <v>154</v>
      </c>
    </row>
    <row r="875" s="2" customFormat="1">
      <c r="A875" s="38"/>
      <c r="B875" s="39"/>
      <c r="C875" s="40"/>
      <c r="D875" s="235" t="s">
        <v>158</v>
      </c>
      <c r="E875" s="40"/>
      <c r="F875" s="236" t="s">
        <v>1084</v>
      </c>
      <c r="G875" s="40"/>
      <c r="H875" s="40"/>
      <c r="I875" s="232"/>
      <c r="J875" s="40"/>
      <c r="K875" s="40"/>
      <c r="L875" s="44"/>
      <c r="M875" s="233"/>
      <c r="N875" s="234"/>
      <c r="O875" s="91"/>
      <c r="P875" s="91"/>
      <c r="Q875" s="91"/>
      <c r="R875" s="91"/>
      <c r="S875" s="91"/>
      <c r="T875" s="91"/>
      <c r="U875" s="92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T875" s="17" t="s">
        <v>158</v>
      </c>
      <c r="AU875" s="17" t="s">
        <v>154</v>
      </c>
    </row>
    <row r="876" s="12" customFormat="1" ht="22.8" customHeight="1">
      <c r="A876" s="12"/>
      <c r="B876" s="201"/>
      <c r="C876" s="202"/>
      <c r="D876" s="203" t="s">
        <v>72</v>
      </c>
      <c r="E876" s="215" t="s">
        <v>1085</v>
      </c>
      <c r="F876" s="215" t="s">
        <v>1086</v>
      </c>
      <c r="G876" s="202"/>
      <c r="H876" s="202"/>
      <c r="I876" s="205"/>
      <c r="J876" s="216">
        <f>BK876</f>
        <v>0</v>
      </c>
      <c r="K876" s="202"/>
      <c r="L876" s="207"/>
      <c r="M876" s="208"/>
      <c r="N876" s="209"/>
      <c r="O876" s="209"/>
      <c r="P876" s="210">
        <f>SUM(P877:P1035)</f>
        <v>0</v>
      </c>
      <c r="Q876" s="209"/>
      <c r="R876" s="210">
        <f>SUM(R877:R1035)</f>
        <v>20.278137049999998</v>
      </c>
      <c r="S876" s="209"/>
      <c r="T876" s="210">
        <f>SUM(T877:T1035)</f>
        <v>0</v>
      </c>
      <c r="U876" s="211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R876" s="212" t="s">
        <v>154</v>
      </c>
      <c r="AT876" s="213" t="s">
        <v>72</v>
      </c>
      <c r="AU876" s="213" t="s">
        <v>81</v>
      </c>
      <c r="AY876" s="212" t="s">
        <v>146</v>
      </c>
      <c r="BK876" s="214">
        <f>SUM(BK877:BK1035)</f>
        <v>0</v>
      </c>
    </row>
    <row r="877" s="2" customFormat="1" ht="24.15" customHeight="1">
      <c r="A877" s="38"/>
      <c r="B877" s="39"/>
      <c r="C877" s="217" t="s">
        <v>1087</v>
      </c>
      <c r="D877" s="217" t="s">
        <v>148</v>
      </c>
      <c r="E877" s="218" t="s">
        <v>1088</v>
      </c>
      <c r="F877" s="219" t="s">
        <v>1089</v>
      </c>
      <c r="G877" s="220" t="s">
        <v>228</v>
      </c>
      <c r="H877" s="221">
        <v>13.76</v>
      </c>
      <c r="I877" s="222"/>
      <c r="J877" s="223">
        <f>ROUND(I877*H877,2)</f>
        <v>0</v>
      </c>
      <c r="K877" s="219" t="s">
        <v>152</v>
      </c>
      <c r="L877" s="44"/>
      <c r="M877" s="224" t="s">
        <v>1</v>
      </c>
      <c r="N877" s="225" t="s">
        <v>39</v>
      </c>
      <c r="O877" s="91"/>
      <c r="P877" s="226">
        <f>O877*H877</f>
        <v>0</v>
      </c>
      <c r="Q877" s="226">
        <v>0.025510000000000001</v>
      </c>
      <c r="R877" s="226">
        <f>Q877*H877</f>
        <v>0.35101760000000004</v>
      </c>
      <c r="S877" s="226">
        <v>0</v>
      </c>
      <c r="T877" s="226">
        <f>S877*H877</f>
        <v>0</v>
      </c>
      <c r="U877" s="227" t="s">
        <v>1</v>
      </c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R877" s="228" t="s">
        <v>265</v>
      </c>
      <c r="AT877" s="228" t="s">
        <v>148</v>
      </c>
      <c r="AU877" s="228" t="s">
        <v>154</v>
      </c>
      <c r="AY877" s="17" t="s">
        <v>146</v>
      </c>
      <c r="BE877" s="229">
        <f>IF(N877="základní",J877,0)</f>
        <v>0</v>
      </c>
      <c r="BF877" s="229">
        <f>IF(N877="snížená",J877,0)</f>
        <v>0</v>
      </c>
      <c r="BG877" s="229">
        <f>IF(N877="zákl. přenesená",J877,0)</f>
        <v>0</v>
      </c>
      <c r="BH877" s="229">
        <f>IF(N877="sníž. přenesená",J877,0)</f>
        <v>0</v>
      </c>
      <c r="BI877" s="229">
        <f>IF(N877="nulová",J877,0)</f>
        <v>0</v>
      </c>
      <c r="BJ877" s="17" t="s">
        <v>154</v>
      </c>
      <c r="BK877" s="229">
        <f>ROUND(I877*H877,2)</f>
        <v>0</v>
      </c>
      <c r="BL877" s="17" t="s">
        <v>265</v>
      </c>
      <c r="BM877" s="228" t="s">
        <v>1090</v>
      </c>
    </row>
    <row r="878" s="2" customFormat="1">
      <c r="A878" s="38"/>
      <c r="B878" s="39"/>
      <c r="C878" s="40"/>
      <c r="D878" s="230" t="s">
        <v>156</v>
      </c>
      <c r="E878" s="40"/>
      <c r="F878" s="231" t="s">
        <v>1091</v>
      </c>
      <c r="G878" s="40"/>
      <c r="H878" s="40"/>
      <c r="I878" s="232"/>
      <c r="J878" s="40"/>
      <c r="K878" s="40"/>
      <c r="L878" s="44"/>
      <c r="M878" s="233"/>
      <c r="N878" s="234"/>
      <c r="O878" s="91"/>
      <c r="P878" s="91"/>
      <c r="Q878" s="91"/>
      <c r="R878" s="91"/>
      <c r="S878" s="91"/>
      <c r="T878" s="91"/>
      <c r="U878" s="92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T878" s="17" t="s">
        <v>156</v>
      </c>
      <c r="AU878" s="17" t="s">
        <v>154</v>
      </c>
    </row>
    <row r="879" s="2" customFormat="1">
      <c r="A879" s="38"/>
      <c r="B879" s="39"/>
      <c r="C879" s="40"/>
      <c r="D879" s="235" t="s">
        <v>158</v>
      </c>
      <c r="E879" s="40"/>
      <c r="F879" s="236" t="s">
        <v>1092</v>
      </c>
      <c r="G879" s="40"/>
      <c r="H879" s="40"/>
      <c r="I879" s="232"/>
      <c r="J879" s="40"/>
      <c r="K879" s="40"/>
      <c r="L879" s="44"/>
      <c r="M879" s="233"/>
      <c r="N879" s="234"/>
      <c r="O879" s="91"/>
      <c r="P879" s="91"/>
      <c r="Q879" s="91"/>
      <c r="R879" s="91"/>
      <c r="S879" s="91"/>
      <c r="T879" s="91"/>
      <c r="U879" s="92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T879" s="17" t="s">
        <v>158</v>
      </c>
      <c r="AU879" s="17" t="s">
        <v>154</v>
      </c>
    </row>
    <row r="880" s="13" customFormat="1">
      <c r="A880" s="13"/>
      <c r="B880" s="237"/>
      <c r="C880" s="238"/>
      <c r="D880" s="230" t="s">
        <v>160</v>
      </c>
      <c r="E880" s="239" t="s">
        <v>1</v>
      </c>
      <c r="F880" s="240" t="s">
        <v>1093</v>
      </c>
      <c r="G880" s="238"/>
      <c r="H880" s="239" t="s">
        <v>1</v>
      </c>
      <c r="I880" s="241"/>
      <c r="J880" s="238"/>
      <c r="K880" s="238"/>
      <c r="L880" s="242"/>
      <c r="M880" s="243"/>
      <c r="N880" s="244"/>
      <c r="O880" s="244"/>
      <c r="P880" s="244"/>
      <c r="Q880" s="244"/>
      <c r="R880" s="244"/>
      <c r="S880" s="244"/>
      <c r="T880" s="244"/>
      <c r="U880" s="245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46" t="s">
        <v>160</v>
      </c>
      <c r="AU880" s="246" t="s">
        <v>154</v>
      </c>
      <c r="AV880" s="13" t="s">
        <v>81</v>
      </c>
      <c r="AW880" s="13" t="s">
        <v>30</v>
      </c>
      <c r="AX880" s="13" t="s">
        <v>73</v>
      </c>
      <c r="AY880" s="246" t="s">
        <v>146</v>
      </c>
    </row>
    <row r="881" s="14" customFormat="1">
      <c r="A881" s="14"/>
      <c r="B881" s="247"/>
      <c r="C881" s="248"/>
      <c r="D881" s="230" t="s">
        <v>160</v>
      </c>
      <c r="E881" s="249" t="s">
        <v>1</v>
      </c>
      <c r="F881" s="250" t="s">
        <v>1094</v>
      </c>
      <c r="G881" s="248"/>
      <c r="H881" s="251">
        <v>16.559999999999999</v>
      </c>
      <c r="I881" s="252"/>
      <c r="J881" s="248"/>
      <c r="K881" s="248"/>
      <c r="L881" s="253"/>
      <c r="M881" s="254"/>
      <c r="N881" s="255"/>
      <c r="O881" s="255"/>
      <c r="P881" s="255"/>
      <c r="Q881" s="255"/>
      <c r="R881" s="255"/>
      <c r="S881" s="255"/>
      <c r="T881" s="255"/>
      <c r="U881" s="256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T881" s="257" t="s">
        <v>160</v>
      </c>
      <c r="AU881" s="257" t="s">
        <v>154</v>
      </c>
      <c r="AV881" s="14" t="s">
        <v>154</v>
      </c>
      <c r="AW881" s="14" t="s">
        <v>30</v>
      </c>
      <c r="AX881" s="14" t="s">
        <v>73</v>
      </c>
      <c r="AY881" s="257" t="s">
        <v>146</v>
      </c>
    </row>
    <row r="882" s="13" customFormat="1">
      <c r="A882" s="13"/>
      <c r="B882" s="237"/>
      <c r="C882" s="238"/>
      <c r="D882" s="230" t="s">
        <v>160</v>
      </c>
      <c r="E882" s="239" t="s">
        <v>1</v>
      </c>
      <c r="F882" s="240" t="s">
        <v>255</v>
      </c>
      <c r="G882" s="238"/>
      <c r="H882" s="239" t="s">
        <v>1</v>
      </c>
      <c r="I882" s="241"/>
      <c r="J882" s="238"/>
      <c r="K882" s="238"/>
      <c r="L882" s="242"/>
      <c r="M882" s="243"/>
      <c r="N882" s="244"/>
      <c r="O882" s="244"/>
      <c r="P882" s="244"/>
      <c r="Q882" s="244"/>
      <c r="R882" s="244"/>
      <c r="S882" s="244"/>
      <c r="T882" s="244"/>
      <c r="U882" s="245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46" t="s">
        <v>160</v>
      </c>
      <c r="AU882" s="246" t="s">
        <v>154</v>
      </c>
      <c r="AV882" s="13" t="s">
        <v>81</v>
      </c>
      <c r="AW882" s="13" t="s">
        <v>30</v>
      </c>
      <c r="AX882" s="13" t="s">
        <v>73</v>
      </c>
      <c r="AY882" s="246" t="s">
        <v>146</v>
      </c>
    </row>
    <row r="883" s="14" customFormat="1">
      <c r="A883" s="14"/>
      <c r="B883" s="247"/>
      <c r="C883" s="248"/>
      <c r="D883" s="230" t="s">
        <v>160</v>
      </c>
      <c r="E883" s="249" t="s">
        <v>1</v>
      </c>
      <c r="F883" s="250" t="s">
        <v>1095</v>
      </c>
      <c r="G883" s="248"/>
      <c r="H883" s="251">
        <v>-2.7999999999999998</v>
      </c>
      <c r="I883" s="252"/>
      <c r="J883" s="248"/>
      <c r="K883" s="248"/>
      <c r="L883" s="253"/>
      <c r="M883" s="254"/>
      <c r="N883" s="255"/>
      <c r="O883" s="255"/>
      <c r="P883" s="255"/>
      <c r="Q883" s="255"/>
      <c r="R883" s="255"/>
      <c r="S883" s="255"/>
      <c r="T883" s="255"/>
      <c r="U883" s="256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T883" s="257" t="s">
        <v>160</v>
      </c>
      <c r="AU883" s="257" t="s">
        <v>154</v>
      </c>
      <c r="AV883" s="14" t="s">
        <v>154</v>
      </c>
      <c r="AW883" s="14" t="s">
        <v>30</v>
      </c>
      <c r="AX883" s="14" t="s">
        <v>73</v>
      </c>
      <c r="AY883" s="257" t="s">
        <v>146</v>
      </c>
    </row>
    <row r="884" s="15" customFormat="1">
      <c r="A884" s="15"/>
      <c r="B884" s="258"/>
      <c r="C884" s="259"/>
      <c r="D884" s="230" t="s">
        <v>160</v>
      </c>
      <c r="E884" s="260" t="s">
        <v>1</v>
      </c>
      <c r="F884" s="261" t="s">
        <v>163</v>
      </c>
      <c r="G884" s="259"/>
      <c r="H884" s="262">
        <v>13.759999999999998</v>
      </c>
      <c r="I884" s="263"/>
      <c r="J884" s="259"/>
      <c r="K884" s="259"/>
      <c r="L884" s="264"/>
      <c r="M884" s="265"/>
      <c r="N884" s="266"/>
      <c r="O884" s="266"/>
      <c r="P884" s="266"/>
      <c r="Q884" s="266"/>
      <c r="R884" s="266"/>
      <c r="S884" s="266"/>
      <c r="T884" s="266"/>
      <c r="U884" s="267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T884" s="268" t="s">
        <v>160</v>
      </c>
      <c r="AU884" s="268" t="s">
        <v>154</v>
      </c>
      <c r="AV884" s="15" t="s">
        <v>153</v>
      </c>
      <c r="AW884" s="15" t="s">
        <v>30</v>
      </c>
      <c r="AX884" s="15" t="s">
        <v>81</v>
      </c>
      <c r="AY884" s="268" t="s">
        <v>146</v>
      </c>
    </row>
    <row r="885" s="2" customFormat="1" ht="24.15" customHeight="1">
      <c r="A885" s="38"/>
      <c r="B885" s="39"/>
      <c r="C885" s="217" t="s">
        <v>1096</v>
      </c>
      <c r="D885" s="217" t="s">
        <v>148</v>
      </c>
      <c r="E885" s="218" t="s">
        <v>1097</v>
      </c>
      <c r="F885" s="219" t="s">
        <v>1098</v>
      </c>
      <c r="G885" s="220" t="s">
        <v>228</v>
      </c>
      <c r="H885" s="221">
        <v>48.439999999999998</v>
      </c>
      <c r="I885" s="222"/>
      <c r="J885" s="223">
        <f>ROUND(I885*H885,2)</f>
        <v>0</v>
      </c>
      <c r="K885" s="219" t="s">
        <v>152</v>
      </c>
      <c r="L885" s="44"/>
      <c r="M885" s="224" t="s">
        <v>1</v>
      </c>
      <c r="N885" s="225" t="s">
        <v>39</v>
      </c>
      <c r="O885" s="91"/>
      <c r="P885" s="226">
        <f>O885*H885</f>
        <v>0</v>
      </c>
      <c r="Q885" s="226">
        <v>0.026190000000000001</v>
      </c>
      <c r="R885" s="226">
        <f>Q885*H885</f>
        <v>1.2686436000000001</v>
      </c>
      <c r="S885" s="226">
        <v>0</v>
      </c>
      <c r="T885" s="226">
        <f>S885*H885</f>
        <v>0</v>
      </c>
      <c r="U885" s="227" t="s">
        <v>1</v>
      </c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R885" s="228" t="s">
        <v>265</v>
      </c>
      <c r="AT885" s="228" t="s">
        <v>148</v>
      </c>
      <c r="AU885" s="228" t="s">
        <v>154</v>
      </c>
      <c r="AY885" s="17" t="s">
        <v>146</v>
      </c>
      <c r="BE885" s="229">
        <f>IF(N885="základní",J885,0)</f>
        <v>0</v>
      </c>
      <c r="BF885" s="229">
        <f>IF(N885="snížená",J885,0)</f>
        <v>0</v>
      </c>
      <c r="BG885" s="229">
        <f>IF(N885="zákl. přenesená",J885,0)</f>
        <v>0</v>
      </c>
      <c r="BH885" s="229">
        <f>IF(N885="sníž. přenesená",J885,0)</f>
        <v>0</v>
      </c>
      <c r="BI885" s="229">
        <f>IF(N885="nulová",J885,0)</f>
        <v>0</v>
      </c>
      <c r="BJ885" s="17" t="s">
        <v>154</v>
      </c>
      <c r="BK885" s="229">
        <f>ROUND(I885*H885,2)</f>
        <v>0</v>
      </c>
      <c r="BL885" s="17" t="s">
        <v>265</v>
      </c>
      <c r="BM885" s="228" t="s">
        <v>1099</v>
      </c>
    </row>
    <row r="886" s="2" customFormat="1">
      <c r="A886" s="38"/>
      <c r="B886" s="39"/>
      <c r="C886" s="40"/>
      <c r="D886" s="230" t="s">
        <v>156</v>
      </c>
      <c r="E886" s="40"/>
      <c r="F886" s="231" t="s">
        <v>1100</v>
      </c>
      <c r="G886" s="40"/>
      <c r="H886" s="40"/>
      <c r="I886" s="232"/>
      <c r="J886" s="40"/>
      <c r="K886" s="40"/>
      <c r="L886" s="44"/>
      <c r="M886" s="233"/>
      <c r="N886" s="234"/>
      <c r="O886" s="91"/>
      <c r="P886" s="91"/>
      <c r="Q886" s="91"/>
      <c r="R886" s="91"/>
      <c r="S886" s="91"/>
      <c r="T886" s="91"/>
      <c r="U886" s="92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T886" s="17" t="s">
        <v>156</v>
      </c>
      <c r="AU886" s="17" t="s">
        <v>154</v>
      </c>
    </row>
    <row r="887" s="2" customFormat="1">
      <c r="A887" s="38"/>
      <c r="B887" s="39"/>
      <c r="C887" s="40"/>
      <c r="D887" s="235" t="s">
        <v>158</v>
      </c>
      <c r="E887" s="40"/>
      <c r="F887" s="236" t="s">
        <v>1101</v>
      </c>
      <c r="G887" s="40"/>
      <c r="H887" s="40"/>
      <c r="I887" s="232"/>
      <c r="J887" s="40"/>
      <c r="K887" s="40"/>
      <c r="L887" s="44"/>
      <c r="M887" s="233"/>
      <c r="N887" s="234"/>
      <c r="O887" s="91"/>
      <c r="P887" s="91"/>
      <c r="Q887" s="91"/>
      <c r="R887" s="91"/>
      <c r="S887" s="91"/>
      <c r="T887" s="91"/>
      <c r="U887" s="92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T887" s="17" t="s">
        <v>158</v>
      </c>
      <c r="AU887" s="17" t="s">
        <v>154</v>
      </c>
    </row>
    <row r="888" s="13" customFormat="1">
      <c r="A888" s="13"/>
      <c r="B888" s="237"/>
      <c r="C888" s="238"/>
      <c r="D888" s="230" t="s">
        <v>160</v>
      </c>
      <c r="E888" s="239" t="s">
        <v>1</v>
      </c>
      <c r="F888" s="240" t="s">
        <v>1102</v>
      </c>
      <c r="G888" s="238"/>
      <c r="H888" s="239" t="s">
        <v>1</v>
      </c>
      <c r="I888" s="241"/>
      <c r="J888" s="238"/>
      <c r="K888" s="238"/>
      <c r="L888" s="242"/>
      <c r="M888" s="243"/>
      <c r="N888" s="244"/>
      <c r="O888" s="244"/>
      <c r="P888" s="244"/>
      <c r="Q888" s="244"/>
      <c r="R888" s="244"/>
      <c r="S888" s="244"/>
      <c r="T888" s="244"/>
      <c r="U888" s="245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46" t="s">
        <v>160</v>
      </c>
      <c r="AU888" s="246" t="s">
        <v>154</v>
      </c>
      <c r="AV888" s="13" t="s">
        <v>81</v>
      </c>
      <c r="AW888" s="13" t="s">
        <v>30</v>
      </c>
      <c r="AX888" s="13" t="s">
        <v>73</v>
      </c>
      <c r="AY888" s="246" t="s">
        <v>146</v>
      </c>
    </row>
    <row r="889" s="14" customFormat="1">
      <c r="A889" s="14"/>
      <c r="B889" s="247"/>
      <c r="C889" s="248"/>
      <c r="D889" s="230" t="s">
        <v>160</v>
      </c>
      <c r="E889" s="249" t="s">
        <v>1</v>
      </c>
      <c r="F889" s="250" t="s">
        <v>1103</v>
      </c>
      <c r="G889" s="248"/>
      <c r="H889" s="251">
        <v>34.170000000000002</v>
      </c>
      <c r="I889" s="252"/>
      <c r="J889" s="248"/>
      <c r="K889" s="248"/>
      <c r="L889" s="253"/>
      <c r="M889" s="254"/>
      <c r="N889" s="255"/>
      <c r="O889" s="255"/>
      <c r="P889" s="255"/>
      <c r="Q889" s="255"/>
      <c r="R889" s="255"/>
      <c r="S889" s="255"/>
      <c r="T889" s="255"/>
      <c r="U889" s="256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T889" s="257" t="s">
        <v>160</v>
      </c>
      <c r="AU889" s="257" t="s">
        <v>154</v>
      </c>
      <c r="AV889" s="14" t="s">
        <v>154</v>
      </c>
      <c r="AW889" s="14" t="s">
        <v>30</v>
      </c>
      <c r="AX889" s="14" t="s">
        <v>73</v>
      </c>
      <c r="AY889" s="257" t="s">
        <v>146</v>
      </c>
    </row>
    <row r="890" s="13" customFormat="1">
      <c r="A890" s="13"/>
      <c r="B890" s="237"/>
      <c r="C890" s="238"/>
      <c r="D890" s="230" t="s">
        <v>160</v>
      </c>
      <c r="E890" s="239" t="s">
        <v>1</v>
      </c>
      <c r="F890" s="240" t="s">
        <v>255</v>
      </c>
      <c r="G890" s="238"/>
      <c r="H890" s="239" t="s">
        <v>1</v>
      </c>
      <c r="I890" s="241"/>
      <c r="J890" s="238"/>
      <c r="K890" s="238"/>
      <c r="L890" s="242"/>
      <c r="M890" s="243"/>
      <c r="N890" s="244"/>
      <c r="O890" s="244"/>
      <c r="P890" s="244"/>
      <c r="Q890" s="244"/>
      <c r="R890" s="244"/>
      <c r="S890" s="244"/>
      <c r="T890" s="244"/>
      <c r="U890" s="245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46" t="s">
        <v>160</v>
      </c>
      <c r="AU890" s="246" t="s">
        <v>154</v>
      </c>
      <c r="AV890" s="13" t="s">
        <v>81</v>
      </c>
      <c r="AW890" s="13" t="s">
        <v>30</v>
      </c>
      <c r="AX890" s="13" t="s">
        <v>73</v>
      </c>
      <c r="AY890" s="246" t="s">
        <v>146</v>
      </c>
    </row>
    <row r="891" s="14" customFormat="1">
      <c r="A891" s="14"/>
      <c r="B891" s="247"/>
      <c r="C891" s="248"/>
      <c r="D891" s="230" t="s">
        <v>160</v>
      </c>
      <c r="E891" s="249" t="s">
        <v>1</v>
      </c>
      <c r="F891" s="250" t="s">
        <v>1104</v>
      </c>
      <c r="G891" s="248"/>
      <c r="H891" s="251">
        <v>-3.2000000000000002</v>
      </c>
      <c r="I891" s="252"/>
      <c r="J891" s="248"/>
      <c r="K891" s="248"/>
      <c r="L891" s="253"/>
      <c r="M891" s="254"/>
      <c r="N891" s="255"/>
      <c r="O891" s="255"/>
      <c r="P891" s="255"/>
      <c r="Q891" s="255"/>
      <c r="R891" s="255"/>
      <c r="S891" s="255"/>
      <c r="T891" s="255"/>
      <c r="U891" s="256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57" t="s">
        <v>160</v>
      </c>
      <c r="AU891" s="257" t="s">
        <v>154</v>
      </c>
      <c r="AV891" s="14" t="s">
        <v>154</v>
      </c>
      <c r="AW891" s="14" t="s">
        <v>30</v>
      </c>
      <c r="AX891" s="14" t="s">
        <v>73</v>
      </c>
      <c r="AY891" s="257" t="s">
        <v>146</v>
      </c>
    </row>
    <row r="892" s="13" customFormat="1">
      <c r="A892" s="13"/>
      <c r="B892" s="237"/>
      <c r="C892" s="238"/>
      <c r="D892" s="230" t="s">
        <v>160</v>
      </c>
      <c r="E892" s="239" t="s">
        <v>1</v>
      </c>
      <c r="F892" s="240" t="s">
        <v>1105</v>
      </c>
      <c r="G892" s="238"/>
      <c r="H892" s="239" t="s">
        <v>1</v>
      </c>
      <c r="I892" s="241"/>
      <c r="J892" s="238"/>
      <c r="K892" s="238"/>
      <c r="L892" s="242"/>
      <c r="M892" s="243"/>
      <c r="N892" s="244"/>
      <c r="O892" s="244"/>
      <c r="P892" s="244"/>
      <c r="Q892" s="244"/>
      <c r="R892" s="244"/>
      <c r="S892" s="244"/>
      <c r="T892" s="244"/>
      <c r="U892" s="245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46" t="s">
        <v>160</v>
      </c>
      <c r="AU892" s="246" t="s">
        <v>154</v>
      </c>
      <c r="AV892" s="13" t="s">
        <v>81</v>
      </c>
      <c r="AW892" s="13" t="s">
        <v>30</v>
      </c>
      <c r="AX892" s="13" t="s">
        <v>73</v>
      </c>
      <c r="AY892" s="246" t="s">
        <v>146</v>
      </c>
    </row>
    <row r="893" s="14" customFormat="1">
      <c r="A893" s="14"/>
      <c r="B893" s="247"/>
      <c r="C893" s="248"/>
      <c r="D893" s="230" t="s">
        <v>160</v>
      </c>
      <c r="E893" s="249" t="s">
        <v>1</v>
      </c>
      <c r="F893" s="250" t="s">
        <v>1103</v>
      </c>
      <c r="G893" s="248"/>
      <c r="H893" s="251">
        <v>34.170000000000002</v>
      </c>
      <c r="I893" s="252"/>
      <c r="J893" s="248"/>
      <c r="K893" s="248"/>
      <c r="L893" s="253"/>
      <c r="M893" s="254"/>
      <c r="N893" s="255"/>
      <c r="O893" s="255"/>
      <c r="P893" s="255"/>
      <c r="Q893" s="255"/>
      <c r="R893" s="255"/>
      <c r="S893" s="255"/>
      <c r="T893" s="255"/>
      <c r="U893" s="256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57" t="s">
        <v>160</v>
      </c>
      <c r="AU893" s="257" t="s">
        <v>154</v>
      </c>
      <c r="AV893" s="14" t="s">
        <v>154</v>
      </c>
      <c r="AW893" s="14" t="s">
        <v>30</v>
      </c>
      <c r="AX893" s="14" t="s">
        <v>73</v>
      </c>
      <c r="AY893" s="257" t="s">
        <v>146</v>
      </c>
    </row>
    <row r="894" s="14" customFormat="1">
      <c r="A894" s="14"/>
      <c r="B894" s="247"/>
      <c r="C894" s="248"/>
      <c r="D894" s="230" t="s">
        <v>160</v>
      </c>
      <c r="E894" s="249" t="s">
        <v>1</v>
      </c>
      <c r="F894" s="250" t="s">
        <v>1106</v>
      </c>
      <c r="G894" s="248"/>
      <c r="H894" s="251">
        <v>-13.5</v>
      </c>
      <c r="I894" s="252"/>
      <c r="J894" s="248"/>
      <c r="K894" s="248"/>
      <c r="L894" s="253"/>
      <c r="M894" s="254"/>
      <c r="N894" s="255"/>
      <c r="O894" s="255"/>
      <c r="P894" s="255"/>
      <c r="Q894" s="255"/>
      <c r="R894" s="255"/>
      <c r="S894" s="255"/>
      <c r="T894" s="255"/>
      <c r="U894" s="256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57" t="s">
        <v>160</v>
      </c>
      <c r="AU894" s="257" t="s">
        <v>154</v>
      </c>
      <c r="AV894" s="14" t="s">
        <v>154</v>
      </c>
      <c r="AW894" s="14" t="s">
        <v>30</v>
      </c>
      <c r="AX894" s="14" t="s">
        <v>73</v>
      </c>
      <c r="AY894" s="257" t="s">
        <v>146</v>
      </c>
    </row>
    <row r="895" s="13" customFormat="1">
      <c r="A895" s="13"/>
      <c r="B895" s="237"/>
      <c r="C895" s="238"/>
      <c r="D895" s="230" t="s">
        <v>160</v>
      </c>
      <c r="E895" s="239" t="s">
        <v>1</v>
      </c>
      <c r="F895" s="240" t="s">
        <v>255</v>
      </c>
      <c r="G895" s="238"/>
      <c r="H895" s="239" t="s">
        <v>1</v>
      </c>
      <c r="I895" s="241"/>
      <c r="J895" s="238"/>
      <c r="K895" s="238"/>
      <c r="L895" s="242"/>
      <c r="M895" s="243"/>
      <c r="N895" s="244"/>
      <c r="O895" s="244"/>
      <c r="P895" s="244"/>
      <c r="Q895" s="244"/>
      <c r="R895" s="244"/>
      <c r="S895" s="244"/>
      <c r="T895" s="244"/>
      <c r="U895" s="245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46" t="s">
        <v>160</v>
      </c>
      <c r="AU895" s="246" t="s">
        <v>154</v>
      </c>
      <c r="AV895" s="13" t="s">
        <v>81</v>
      </c>
      <c r="AW895" s="13" t="s">
        <v>30</v>
      </c>
      <c r="AX895" s="13" t="s">
        <v>73</v>
      </c>
      <c r="AY895" s="246" t="s">
        <v>146</v>
      </c>
    </row>
    <row r="896" s="14" customFormat="1">
      <c r="A896" s="14"/>
      <c r="B896" s="247"/>
      <c r="C896" s="248"/>
      <c r="D896" s="230" t="s">
        <v>160</v>
      </c>
      <c r="E896" s="249" t="s">
        <v>1</v>
      </c>
      <c r="F896" s="250" t="s">
        <v>1104</v>
      </c>
      <c r="G896" s="248"/>
      <c r="H896" s="251">
        <v>-3.2000000000000002</v>
      </c>
      <c r="I896" s="252"/>
      <c r="J896" s="248"/>
      <c r="K896" s="248"/>
      <c r="L896" s="253"/>
      <c r="M896" s="254"/>
      <c r="N896" s="255"/>
      <c r="O896" s="255"/>
      <c r="P896" s="255"/>
      <c r="Q896" s="255"/>
      <c r="R896" s="255"/>
      <c r="S896" s="255"/>
      <c r="T896" s="255"/>
      <c r="U896" s="256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T896" s="257" t="s">
        <v>160</v>
      </c>
      <c r="AU896" s="257" t="s">
        <v>154</v>
      </c>
      <c r="AV896" s="14" t="s">
        <v>154</v>
      </c>
      <c r="AW896" s="14" t="s">
        <v>30</v>
      </c>
      <c r="AX896" s="14" t="s">
        <v>73</v>
      </c>
      <c r="AY896" s="257" t="s">
        <v>146</v>
      </c>
    </row>
    <row r="897" s="15" customFormat="1">
      <c r="A897" s="15"/>
      <c r="B897" s="258"/>
      <c r="C897" s="259"/>
      <c r="D897" s="230" t="s">
        <v>160</v>
      </c>
      <c r="E897" s="260" t="s">
        <v>1</v>
      </c>
      <c r="F897" s="261" t="s">
        <v>163</v>
      </c>
      <c r="G897" s="259"/>
      <c r="H897" s="262">
        <v>48.439999999999998</v>
      </c>
      <c r="I897" s="263"/>
      <c r="J897" s="259"/>
      <c r="K897" s="259"/>
      <c r="L897" s="264"/>
      <c r="M897" s="265"/>
      <c r="N897" s="266"/>
      <c r="O897" s="266"/>
      <c r="P897" s="266"/>
      <c r="Q897" s="266"/>
      <c r="R897" s="266"/>
      <c r="S897" s="266"/>
      <c r="T897" s="266"/>
      <c r="U897" s="267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T897" s="268" t="s">
        <v>160</v>
      </c>
      <c r="AU897" s="268" t="s">
        <v>154</v>
      </c>
      <c r="AV897" s="15" t="s">
        <v>153</v>
      </c>
      <c r="AW897" s="15" t="s">
        <v>30</v>
      </c>
      <c r="AX897" s="15" t="s">
        <v>81</v>
      </c>
      <c r="AY897" s="268" t="s">
        <v>146</v>
      </c>
    </row>
    <row r="898" s="2" customFormat="1" ht="24.15" customHeight="1">
      <c r="A898" s="38"/>
      <c r="B898" s="39"/>
      <c r="C898" s="217" t="s">
        <v>1107</v>
      </c>
      <c r="D898" s="217" t="s">
        <v>148</v>
      </c>
      <c r="E898" s="218" t="s">
        <v>1108</v>
      </c>
      <c r="F898" s="219" t="s">
        <v>1109</v>
      </c>
      <c r="G898" s="220" t="s">
        <v>228</v>
      </c>
      <c r="H898" s="221">
        <v>13.76</v>
      </c>
      <c r="I898" s="222"/>
      <c r="J898" s="223">
        <f>ROUND(I898*H898,2)</f>
        <v>0</v>
      </c>
      <c r="K898" s="219" t="s">
        <v>152</v>
      </c>
      <c r="L898" s="44"/>
      <c r="M898" s="224" t="s">
        <v>1</v>
      </c>
      <c r="N898" s="225" t="s">
        <v>39</v>
      </c>
      <c r="O898" s="91"/>
      <c r="P898" s="226">
        <f>O898*H898</f>
        <v>0</v>
      </c>
      <c r="Q898" s="226">
        <v>0.02614</v>
      </c>
      <c r="R898" s="226">
        <f>Q898*H898</f>
        <v>0.35968640000000002</v>
      </c>
      <c r="S898" s="226">
        <v>0</v>
      </c>
      <c r="T898" s="226">
        <f>S898*H898</f>
        <v>0</v>
      </c>
      <c r="U898" s="227" t="s">
        <v>1</v>
      </c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R898" s="228" t="s">
        <v>265</v>
      </c>
      <c r="AT898" s="228" t="s">
        <v>148</v>
      </c>
      <c r="AU898" s="228" t="s">
        <v>154</v>
      </c>
      <c r="AY898" s="17" t="s">
        <v>146</v>
      </c>
      <c r="BE898" s="229">
        <f>IF(N898="základní",J898,0)</f>
        <v>0</v>
      </c>
      <c r="BF898" s="229">
        <f>IF(N898="snížená",J898,0)</f>
        <v>0</v>
      </c>
      <c r="BG898" s="229">
        <f>IF(N898="zákl. přenesená",J898,0)</f>
        <v>0</v>
      </c>
      <c r="BH898" s="229">
        <f>IF(N898="sníž. přenesená",J898,0)</f>
        <v>0</v>
      </c>
      <c r="BI898" s="229">
        <f>IF(N898="nulová",J898,0)</f>
        <v>0</v>
      </c>
      <c r="BJ898" s="17" t="s">
        <v>154</v>
      </c>
      <c r="BK898" s="229">
        <f>ROUND(I898*H898,2)</f>
        <v>0</v>
      </c>
      <c r="BL898" s="17" t="s">
        <v>265</v>
      </c>
      <c r="BM898" s="228" t="s">
        <v>1110</v>
      </c>
    </row>
    <row r="899" s="2" customFormat="1">
      <c r="A899" s="38"/>
      <c r="B899" s="39"/>
      <c r="C899" s="40"/>
      <c r="D899" s="230" t="s">
        <v>156</v>
      </c>
      <c r="E899" s="40"/>
      <c r="F899" s="231" t="s">
        <v>1111</v>
      </c>
      <c r="G899" s="40"/>
      <c r="H899" s="40"/>
      <c r="I899" s="232"/>
      <c r="J899" s="40"/>
      <c r="K899" s="40"/>
      <c r="L899" s="44"/>
      <c r="M899" s="233"/>
      <c r="N899" s="234"/>
      <c r="O899" s="91"/>
      <c r="P899" s="91"/>
      <c r="Q899" s="91"/>
      <c r="R899" s="91"/>
      <c r="S899" s="91"/>
      <c r="T899" s="91"/>
      <c r="U899" s="92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T899" s="17" t="s">
        <v>156</v>
      </c>
      <c r="AU899" s="17" t="s">
        <v>154</v>
      </c>
    </row>
    <row r="900" s="2" customFormat="1">
      <c r="A900" s="38"/>
      <c r="B900" s="39"/>
      <c r="C900" s="40"/>
      <c r="D900" s="235" t="s">
        <v>158</v>
      </c>
      <c r="E900" s="40"/>
      <c r="F900" s="236" t="s">
        <v>1112</v>
      </c>
      <c r="G900" s="40"/>
      <c r="H900" s="40"/>
      <c r="I900" s="232"/>
      <c r="J900" s="40"/>
      <c r="K900" s="40"/>
      <c r="L900" s="44"/>
      <c r="M900" s="233"/>
      <c r="N900" s="234"/>
      <c r="O900" s="91"/>
      <c r="P900" s="91"/>
      <c r="Q900" s="91"/>
      <c r="R900" s="91"/>
      <c r="S900" s="91"/>
      <c r="T900" s="91"/>
      <c r="U900" s="92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T900" s="17" t="s">
        <v>158</v>
      </c>
      <c r="AU900" s="17" t="s">
        <v>154</v>
      </c>
    </row>
    <row r="901" s="13" customFormat="1">
      <c r="A901" s="13"/>
      <c r="B901" s="237"/>
      <c r="C901" s="238"/>
      <c r="D901" s="230" t="s">
        <v>160</v>
      </c>
      <c r="E901" s="239" t="s">
        <v>1</v>
      </c>
      <c r="F901" s="240" t="s">
        <v>1113</v>
      </c>
      <c r="G901" s="238"/>
      <c r="H901" s="239" t="s">
        <v>1</v>
      </c>
      <c r="I901" s="241"/>
      <c r="J901" s="238"/>
      <c r="K901" s="238"/>
      <c r="L901" s="242"/>
      <c r="M901" s="243"/>
      <c r="N901" s="244"/>
      <c r="O901" s="244"/>
      <c r="P901" s="244"/>
      <c r="Q901" s="244"/>
      <c r="R901" s="244"/>
      <c r="S901" s="244"/>
      <c r="T901" s="244"/>
      <c r="U901" s="245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46" t="s">
        <v>160</v>
      </c>
      <c r="AU901" s="246" t="s">
        <v>154</v>
      </c>
      <c r="AV901" s="13" t="s">
        <v>81</v>
      </c>
      <c r="AW901" s="13" t="s">
        <v>30</v>
      </c>
      <c r="AX901" s="13" t="s">
        <v>73</v>
      </c>
      <c r="AY901" s="246" t="s">
        <v>146</v>
      </c>
    </row>
    <row r="902" s="14" customFormat="1">
      <c r="A902" s="14"/>
      <c r="B902" s="247"/>
      <c r="C902" s="248"/>
      <c r="D902" s="230" t="s">
        <v>160</v>
      </c>
      <c r="E902" s="249" t="s">
        <v>1</v>
      </c>
      <c r="F902" s="250" t="s">
        <v>1094</v>
      </c>
      <c r="G902" s="248"/>
      <c r="H902" s="251">
        <v>16.559999999999999</v>
      </c>
      <c r="I902" s="252"/>
      <c r="J902" s="248"/>
      <c r="K902" s="248"/>
      <c r="L902" s="253"/>
      <c r="M902" s="254"/>
      <c r="N902" s="255"/>
      <c r="O902" s="255"/>
      <c r="P902" s="255"/>
      <c r="Q902" s="255"/>
      <c r="R902" s="255"/>
      <c r="S902" s="255"/>
      <c r="T902" s="255"/>
      <c r="U902" s="256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T902" s="257" t="s">
        <v>160</v>
      </c>
      <c r="AU902" s="257" t="s">
        <v>154</v>
      </c>
      <c r="AV902" s="14" t="s">
        <v>154</v>
      </c>
      <c r="AW902" s="14" t="s">
        <v>30</v>
      </c>
      <c r="AX902" s="14" t="s">
        <v>73</v>
      </c>
      <c r="AY902" s="257" t="s">
        <v>146</v>
      </c>
    </row>
    <row r="903" s="13" customFormat="1">
      <c r="A903" s="13"/>
      <c r="B903" s="237"/>
      <c r="C903" s="238"/>
      <c r="D903" s="230" t="s">
        <v>160</v>
      </c>
      <c r="E903" s="239" t="s">
        <v>1</v>
      </c>
      <c r="F903" s="240" t="s">
        <v>255</v>
      </c>
      <c r="G903" s="238"/>
      <c r="H903" s="239" t="s">
        <v>1</v>
      </c>
      <c r="I903" s="241"/>
      <c r="J903" s="238"/>
      <c r="K903" s="238"/>
      <c r="L903" s="242"/>
      <c r="M903" s="243"/>
      <c r="N903" s="244"/>
      <c r="O903" s="244"/>
      <c r="P903" s="244"/>
      <c r="Q903" s="244"/>
      <c r="R903" s="244"/>
      <c r="S903" s="244"/>
      <c r="T903" s="244"/>
      <c r="U903" s="245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46" t="s">
        <v>160</v>
      </c>
      <c r="AU903" s="246" t="s">
        <v>154</v>
      </c>
      <c r="AV903" s="13" t="s">
        <v>81</v>
      </c>
      <c r="AW903" s="13" t="s">
        <v>30</v>
      </c>
      <c r="AX903" s="13" t="s">
        <v>73</v>
      </c>
      <c r="AY903" s="246" t="s">
        <v>146</v>
      </c>
    </row>
    <row r="904" s="14" customFormat="1">
      <c r="A904" s="14"/>
      <c r="B904" s="247"/>
      <c r="C904" s="248"/>
      <c r="D904" s="230" t="s">
        <v>160</v>
      </c>
      <c r="E904" s="249" t="s">
        <v>1</v>
      </c>
      <c r="F904" s="250" t="s">
        <v>1095</v>
      </c>
      <c r="G904" s="248"/>
      <c r="H904" s="251">
        <v>-2.7999999999999998</v>
      </c>
      <c r="I904" s="252"/>
      <c r="J904" s="248"/>
      <c r="K904" s="248"/>
      <c r="L904" s="253"/>
      <c r="M904" s="254"/>
      <c r="N904" s="255"/>
      <c r="O904" s="255"/>
      <c r="P904" s="255"/>
      <c r="Q904" s="255"/>
      <c r="R904" s="255"/>
      <c r="S904" s="255"/>
      <c r="T904" s="255"/>
      <c r="U904" s="256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T904" s="257" t="s">
        <v>160</v>
      </c>
      <c r="AU904" s="257" t="s">
        <v>154</v>
      </c>
      <c r="AV904" s="14" t="s">
        <v>154</v>
      </c>
      <c r="AW904" s="14" t="s">
        <v>30</v>
      </c>
      <c r="AX904" s="14" t="s">
        <v>73</v>
      </c>
      <c r="AY904" s="257" t="s">
        <v>146</v>
      </c>
    </row>
    <row r="905" s="15" customFormat="1">
      <c r="A905" s="15"/>
      <c r="B905" s="258"/>
      <c r="C905" s="259"/>
      <c r="D905" s="230" t="s">
        <v>160</v>
      </c>
      <c r="E905" s="260" t="s">
        <v>1</v>
      </c>
      <c r="F905" s="261" t="s">
        <v>163</v>
      </c>
      <c r="G905" s="259"/>
      <c r="H905" s="262">
        <v>13.759999999999998</v>
      </c>
      <c r="I905" s="263"/>
      <c r="J905" s="259"/>
      <c r="K905" s="259"/>
      <c r="L905" s="264"/>
      <c r="M905" s="265"/>
      <c r="N905" s="266"/>
      <c r="O905" s="266"/>
      <c r="P905" s="266"/>
      <c r="Q905" s="266"/>
      <c r="R905" s="266"/>
      <c r="S905" s="266"/>
      <c r="T905" s="266"/>
      <c r="U905" s="267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T905" s="268" t="s">
        <v>160</v>
      </c>
      <c r="AU905" s="268" t="s">
        <v>154</v>
      </c>
      <c r="AV905" s="15" t="s">
        <v>153</v>
      </c>
      <c r="AW905" s="15" t="s">
        <v>30</v>
      </c>
      <c r="AX905" s="15" t="s">
        <v>81</v>
      </c>
      <c r="AY905" s="268" t="s">
        <v>146</v>
      </c>
    </row>
    <row r="906" s="2" customFormat="1" ht="24.15" customHeight="1">
      <c r="A906" s="38"/>
      <c r="B906" s="39"/>
      <c r="C906" s="217" t="s">
        <v>1114</v>
      </c>
      <c r="D906" s="217" t="s">
        <v>148</v>
      </c>
      <c r="E906" s="218" t="s">
        <v>1115</v>
      </c>
      <c r="F906" s="219" t="s">
        <v>1116</v>
      </c>
      <c r="G906" s="220" t="s">
        <v>228</v>
      </c>
      <c r="H906" s="221">
        <v>13.5</v>
      </c>
      <c r="I906" s="222"/>
      <c r="J906" s="223">
        <f>ROUND(I906*H906,2)</f>
        <v>0</v>
      </c>
      <c r="K906" s="219" t="s">
        <v>152</v>
      </c>
      <c r="L906" s="44"/>
      <c r="M906" s="224" t="s">
        <v>1</v>
      </c>
      <c r="N906" s="225" t="s">
        <v>39</v>
      </c>
      <c r="O906" s="91"/>
      <c r="P906" s="226">
        <f>O906*H906</f>
        <v>0</v>
      </c>
      <c r="Q906" s="226">
        <v>0.02682</v>
      </c>
      <c r="R906" s="226">
        <f>Q906*H906</f>
        <v>0.36207</v>
      </c>
      <c r="S906" s="226">
        <v>0</v>
      </c>
      <c r="T906" s="226">
        <f>S906*H906</f>
        <v>0</v>
      </c>
      <c r="U906" s="227" t="s">
        <v>1</v>
      </c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R906" s="228" t="s">
        <v>265</v>
      </c>
      <c r="AT906" s="228" t="s">
        <v>148</v>
      </c>
      <c r="AU906" s="228" t="s">
        <v>154</v>
      </c>
      <c r="AY906" s="17" t="s">
        <v>146</v>
      </c>
      <c r="BE906" s="229">
        <f>IF(N906="základní",J906,0)</f>
        <v>0</v>
      </c>
      <c r="BF906" s="229">
        <f>IF(N906="snížená",J906,0)</f>
        <v>0</v>
      </c>
      <c r="BG906" s="229">
        <f>IF(N906="zákl. přenesená",J906,0)</f>
        <v>0</v>
      </c>
      <c r="BH906" s="229">
        <f>IF(N906="sníž. přenesená",J906,0)</f>
        <v>0</v>
      </c>
      <c r="BI906" s="229">
        <f>IF(N906="nulová",J906,0)</f>
        <v>0</v>
      </c>
      <c r="BJ906" s="17" t="s">
        <v>154</v>
      </c>
      <c r="BK906" s="229">
        <f>ROUND(I906*H906,2)</f>
        <v>0</v>
      </c>
      <c r="BL906" s="17" t="s">
        <v>265</v>
      </c>
      <c r="BM906" s="228" t="s">
        <v>1117</v>
      </c>
    </row>
    <row r="907" s="2" customFormat="1">
      <c r="A907" s="38"/>
      <c r="B907" s="39"/>
      <c r="C907" s="40"/>
      <c r="D907" s="230" t="s">
        <v>156</v>
      </c>
      <c r="E907" s="40"/>
      <c r="F907" s="231" t="s">
        <v>1118</v>
      </c>
      <c r="G907" s="40"/>
      <c r="H907" s="40"/>
      <c r="I907" s="232"/>
      <c r="J907" s="40"/>
      <c r="K907" s="40"/>
      <c r="L907" s="44"/>
      <c r="M907" s="233"/>
      <c r="N907" s="234"/>
      <c r="O907" s="91"/>
      <c r="P907" s="91"/>
      <c r="Q907" s="91"/>
      <c r="R907" s="91"/>
      <c r="S907" s="91"/>
      <c r="T907" s="91"/>
      <c r="U907" s="92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T907" s="17" t="s">
        <v>156</v>
      </c>
      <c r="AU907" s="17" t="s">
        <v>154</v>
      </c>
    </row>
    <row r="908" s="2" customFormat="1">
      <c r="A908" s="38"/>
      <c r="B908" s="39"/>
      <c r="C908" s="40"/>
      <c r="D908" s="235" t="s">
        <v>158</v>
      </c>
      <c r="E908" s="40"/>
      <c r="F908" s="236" t="s">
        <v>1119</v>
      </c>
      <c r="G908" s="40"/>
      <c r="H908" s="40"/>
      <c r="I908" s="232"/>
      <c r="J908" s="40"/>
      <c r="K908" s="40"/>
      <c r="L908" s="44"/>
      <c r="M908" s="233"/>
      <c r="N908" s="234"/>
      <c r="O908" s="91"/>
      <c r="P908" s="91"/>
      <c r="Q908" s="91"/>
      <c r="R908" s="91"/>
      <c r="S908" s="91"/>
      <c r="T908" s="91"/>
      <c r="U908" s="92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T908" s="17" t="s">
        <v>158</v>
      </c>
      <c r="AU908" s="17" t="s">
        <v>154</v>
      </c>
    </row>
    <row r="909" s="13" customFormat="1">
      <c r="A909" s="13"/>
      <c r="B909" s="237"/>
      <c r="C909" s="238"/>
      <c r="D909" s="230" t="s">
        <v>160</v>
      </c>
      <c r="E909" s="239" t="s">
        <v>1</v>
      </c>
      <c r="F909" s="240" t="s">
        <v>1120</v>
      </c>
      <c r="G909" s="238"/>
      <c r="H909" s="239" t="s">
        <v>1</v>
      </c>
      <c r="I909" s="241"/>
      <c r="J909" s="238"/>
      <c r="K909" s="238"/>
      <c r="L909" s="242"/>
      <c r="M909" s="243"/>
      <c r="N909" s="244"/>
      <c r="O909" s="244"/>
      <c r="P909" s="244"/>
      <c r="Q909" s="244"/>
      <c r="R909" s="244"/>
      <c r="S909" s="244"/>
      <c r="T909" s="244"/>
      <c r="U909" s="245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46" t="s">
        <v>160</v>
      </c>
      <c r="AU909" s="246" t="s">
        <v>154</v>
      </c>
      <c r="AV909" s="13" t="s">
        <v>81</v>
      </c>
      <c r="AW909" s="13" t="s">
        <v>30</v>
      </c>
      <c r="AX909" s="13" t="s">
        <v>73</v>
      </c>
      <c r="AY909" s="246" t="s">
        <v>146</v>
      </c>
    </row>
    <row r="910" s="14" customFormat="1">
      <c r="A910" s="14"/>
      <c r="B910" s="247"/>
      <c r="C910" s="248"/>
      <c r="D910" s="230" t="s">
        <v>160</v>
      </c>
      <c r="E910" s="249" t="s">
        <v>1</v>
      </c>
      <c r="F910" s="250" t="s">
        <v>1121</v>
      </c>
      <c r="G910" s="248"/>
      <c r="H910" s="251">
        <v>13.5</v>
      </c>
      <c r="I910" s="252"/>
      <c r="J910" s="248"/>
      <c r="K910" s="248"/>
      <c r="L910" s="253"/>
      <c r="M910" s="254"/>
      <c r="N910" s="255"/>
      <c r="O910" s="255"/>
      <c r="P910" s="255"/>
      <c r="Q910" s="255"/>
      <c r="R910" s="255"/>
      <c r="S910" s="255"/>
      <c r="T910" s="255"/>
      <c r="U910" s="256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57" t="s">
        <v>160</v>
      </c>
      <c r="AU910" s="257" t="s">
        <v>154</v>
      </c>
      <c r="AV910" s="14" t="s">
        <v>154</v>
      </c>
      <c r="AW910" s="14" t="s">
        <v>30</v>
      </c>
      <c r="AX910" s="14" t="s">
        <v>73</v>
      </c>
      <c r="AY910" s="257" t="s">
        <v>146</v>
      </c>
    </row>
    <row r="911" s="15" customFormat="1">
      <c r="A911" s="15"/>
      <c r="B911" s="258"/>
      <c r="C911" s="259"/>
      <c r="D911" s="230" t="s">
        <v>160</v>
      </c>
      <c r="E911" s="260" t="s">
        <v>1</v>
      </c>
      <c r="F911" s="261" t="s">
        <v>163</v>
      </c>
      <c r="G911" s="259"/>
      <c r="H911" s="262">
        <v>13.5</v>
      </c>
      <c r="I911" s="263"/>
      <c r="J911" s="259"/>
      <c r="K911" s="259"/>
      <c r="L911" s="264"/>
      <c r="M911" s="265"/>
      <c r="N911" s="266"/>
      <c r="O911" s="266"/>
      <c r="P911" s="266"/>
      <c r="Q911" s="266"/>
      <c r="R911" s="266"/>
      <c r="S911" s="266"/>
      <c r="T911" s="266"/>
      <c r="U911" s="267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T911" s="268" t="s">
        <v>160</v>
      </c>
      <c r="AU911" s="268" t="s">
        <v>154</v>
      </c>
      <c r="AV911" s="15" t="s">
        <v>153</v>
      </c>
      <c r="AW911" s="15" t="s">
        <v>30</v>
      </c>
      <c r="AX911" s="15" t="s">
        <v>81</v>
      </c>
      <c r="AY911" s="268" t="s">
        <v>146</v>
      </c>
    </row>
    <row r="912" s="2" customFormat="1" ht="21.75" customHeight="1">
      <c r="A912" s="38"/>
      <c r="B912" s="39"/>
      <c r="C912" s="217" t="s">
        <v>1122</v>
      </c>
      <c r="D912" s="217" t="s">
        <v>148</v>
      </c>
      <c r="E912" s="218" t="s">
        <v>1123</v>
      </c>
      <c r="F912" s="219" t="s">
        <v>1124</v>
      </c>
      <c r="G912" s="220" t="s">
        <v>228</v>
      </c>
      <c r="H912" s="221">
        <v>122.23</v>
      </c>
      <c r="I912" s="222"/>
      <c r="J912" s="223">
        <f>ROUND(I912*H912,2)</f>
        <v>0</v>
      </c>
      <c r="K912" s="219" t="s">
        <v>152</v>
      </c>
      <c r="L912" s="44"/>
      <c r="M912" s="224" t="s">
        <v>1</v>
      </c>
      <c r="N912" s="225" t="s">
        <v>39</v>
      </c>
      <c r="O912" s="91"/>
      <c r="P912" s="226">
        <f>O912*H912</f>
        <v>0</v>
      </c>
      <c r="Q912" s="226">
        <v>0.00020000000000000001</v>
      </c>
      <c r="R912" s="226">
        <f>Q912*H912</f>
        <v>0.024446000000000002</v>
      </c>
      <c r="S912" s="226">
        <v>0</v>
      </c>
      <c r="T912" s="226">
        <f>S912*H912</f>
        <v>0</v>
      </c>
      <c r="U912" s="227" t="s">
        <v>1</v>
      </c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R912" s="228" t="s">
        <v>265</v>
      </c>
      <c r="AT912" s="228" t="s">
        <v>148</v>
      </c>
      <c r="AU912" s="228" t="s">
        <v>154</v>
      </c>
      <c r="AY912" s="17" t="s">
        <v>146</v>
      </c>
      <c r="BE912" s="229">
        <f>IF(N912="základní",J912,0)</f>
        <v>0</v>
      </c>
      <c r="BF912" s="229">
        <f>IF(N912="snížená",J912,0)</f>
        <v>0</v>
      </c>
      <c r="BG912" s="229">
        <f>IF(N912="zákl. přenesená",J912,0)</f>
        <v>0</v>
      </c>
      <c r="BH912" s="229">
        <f>IF(N912="sníž. přenesená",J912,0)</f>
        <v>0</v>
      </c>
      <c r="BI912" s="229">
        <f>IF(N912="nulová",J912,0)</f>
        <v>0</v>
      </c>
      <c r="BJ912" s="17" t="s">
        <v>154</v>
      </c>
      <c r="BK912" s="229">
        <f>ROUND(I912*H912,2)</f>
        <v>0</v>
      </c>
      <c r="BL912" s="17" t="s">
        <v>265</v>
      </c>
      <c r="BM912" s="228" t="s">
        <v>1125</v>
      </c>
    </row>
    <row r="913" s="2" customFormat="1">
      <c r="A913" s="38"/>
      <c r="B913" s="39"/>
      <c r="C913" s="40"/>
      <c r="D913" s="230" t="s">
        <v>156</v>
      </c>
      <c r="E913" s="40"/>
      <c r="F913" s="231" t="s">
        <v>1126</v>
      </c>
      <c r="G913" s="40"/>
      <c r="H913" s="40"/>
      <c r="I913" s="232"/>
      <c r="J913" s="40"/>
      <c r="K913" s="40"/>
      <c r="L913" s="44"/>
      <c r="M913" s="233"/>
      <c r="N913" s="234"/>
      <c r="O913" s="91"/>
      <c r="P913" s="91"/>
      <c r="Q913" s="91"/>
      <c r="R913" s="91"/>
      <c r="S913" s="91"/>
      <c r="T913" s="91"/>
      <c r="U913" s="92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T913" s="17" t="s">
        <v>156</v>
      </c>
      <c r="AU913" s="17" t="s">
        <v>154</v>
      </c>
    </row>
    <row r="914" s="2" customFormat="1">
      <c r="A914" s="38"/>
      <c r="B914" s="39"/>
      <c r="C914" s="40"/>
      <c r="D914" s="235" t="s">
        <v>158</v>
      </c>
      <c r="E914" s="40"/>
      <c r="F914" s="236" t="s">
        <v>1127</v>
      </c>
      <c r="G914" s="40"/>
      <c r="H914" s="40"/>
      <c r="I914" s="232"/>
      <c r="J914" s="40"/>
      <c r="K914" s="40"/>
      <c r="L914" s="44"/>
      <c r="M914" s="233"/>
      <c r="N914" s="234"/>
      <c r="O914" s="91"/>
      <c r="P914" s="91"/>
      <c r="Q914" s="91"/>
      <c r="R914" s="91"/>
      <c r="S914" s="91"/>
      <c r="T914" s="91"/>
      <c r="U914" s="92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T914" s="17" t="s">
        <v>158</v>
      </c>
      <c r="AU914" s="17" t="s">
        <v>154</v>
      </c>
    </row>
    <row r="915" s="14" customFormat="1">
      <c r="A915" s="14"/>
      <c r="B915" s="247"/>
      <c r="C915" s="248"/>
      <c r="D915" s="230" t="s">
        <v>160</v>
      </c>
      <c r="E915" s="249" t="s">
        <v>1</v>
      </c>
      <c r="F915" s="250" t="s">
        <v>1128</v>
      </c>
      <c r="G915" s="248"/>
      <c r="H915" s="251">
        <v>122.23</v>
      </c>
      <c r="I915" s="252"/>
      <c r="J915" s="248"/>
      <c r="K915" s="248"/>
      <c r="L915" s="253"/>
      <c r="M915" s="254"/>
      <c r="N915" s="255"/>
      <c r="O915" s="255"/>
      <c r="P915" s="255"/>
      <c r="Q915" s="255"/>
      <c r="R915" s="255"/>
      <c r="S915" s="255"/>
      <c r="T915" s="255"/>
      <c r="U915" s="256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57" t="s">
        <v>160</v>
      </c>
      <c r="AU915" s="257" t="s">
        <v>154</v>
      </c>
      <c r="AV915" s="14" t="s">
        <v>154</v>
      </c>
      <c r="AW915" s="14" t="s">
        <v>30</v>
      </c>
      <c r="AX915" s="14" t="s">
        <v>73</v>
      </c>
      <c r="AY915" s="257" t="s">
        <v>146</v>
      </c>
    </row>
    <row r="916" s="15" customFormat="1">
      <c r="A916" s="15"/>
      <c r="B916" s="258"/>
      <c r="C916" s="259"/>
      <c r="D916" s="230" t="s">
        <v>160</v>
      </c>
      <c r="E916" s="260" t="s">
        <v>1</v>
      </c>
      <c r="F916" s="261" t="s">
        <v>163</v>
      </c>
      <c r="G916" s="259"/>
      <c r="H916" s="262">
        <v>122.23</v>
      </c>
      <c r="I916" s="263"/>
      <c r="J916" s="259"/>
      <c r="K916" s="259"/>
      <c r="L916" s="264"/>
      <c r="M916" s="265"/>
      <c r="N916" s="266"/>
      <c r="O916" s="266"/>
      <c r="P916" s="266"/>
      <c r="Q916" s="266"/>
      <c r="R916" s="266"/>
      <c r="S916" s="266"/>
      <c r="T916" s="266"/>
      <c r="U916" s="267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T916" s="268" t="s">
        <v>160</v>
      </c>
      <c r="AU916" s="268" t="s">
        <v>154</v>
      </c>
      <c r="AV916" s="15" t="s">
        <v>153</v>
      </c>
      <c r="AW916" s="15" t="s">
        <v>30</v>
      </c>
      <c r="AX916" s="15" t="s">
        <v>81</v>
      </c>
      <c r="AY916" s="268" t="s">
        <v>146</v>
      </c>
    </row>
    <row r="917" s="2" customFormat="1" ht="24.15" customHeight="1">
      <c r="A917" s="38"/>
      <c r="B917" s="39"/>
      <c r="C917" s="217" t="s">
        <v>1129</v>
      </c>
      <c r="D917" s="217" t="s">
        <v>148</v>
      </c>
      <c r="E917" s="218" t="s">
        <v>1130</v>
      </c>
      <c r="F917" s="219" t="s">
        <v>1131</v>
      </c>
      <c r="G917" s="220" t="s">
        <v>260</v>
      </c>
      <c r="H917" s="221">
        <v>50</v>
      </c>
      <c r="I917" s="222"/>
      <c r="J917" s="223">
        <f>ROUND(I917*H917,2)</f>
        <v>0</v>
      </c>
      <c r="K917" s="219" t="s">
        <v>152</v>
      </c>
      <c r="L917" s="44"/>
      <c r="M917" s="224" t="s">
        <v>1</v>
      </c>
      <c r="N917" s="225" t="s">
        <v>39</v>
      </c>
      <c r="O917" s="91"/>
      <c r="P917" s="226">
        <f>O917*H917</f>
        <v>0</v>
      </c>
      <c r="Q917" s="226">
        <v>0.00025000000000000001</v>
      </c>
      <c r="R917" s="226">
        <f>Q917*H917</f>
        <v>0.012500000000000001</v>
      </c>
      <c r="S917" s="226">
        <v>0</v>
      </c>
      <c r="T917" s="226">
        <f>S917*H917</f>
        <v>0</v>
      </c>
      <c r="U917" s="227" t="s">
        <v>1</v>
      </c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R917" s="228" t="s">
        <v>265</v>
      </c>
      <c r="AT917" s="228" t="s">
        <v>148</v>
      </c>
      <c r="AU917" s="228" t="s">
        <v>154</v>
      </c>
      <c r="AY917" s="17" t="s">
        <v>146</v>
      </c>
      <c r="BE917" s="229">
        <f>IF(N917="základní",J917,0)</f>
        <v>0</v>
      </c>
      <c r="BF917" s="229">
        <f>IF(N917="snížená",J917,0)</f>
        <v>0</v>
      </c>
      <c r="BG917" s="229">
        <f>IF(N917="zákl. přenesená",J917,0)</f>
        <v>0</v>
      </c>
      <c r="BH917" s="229">
        <f>IF(N917="sníž. přenesená",J917,0)</f>
        <v>0</v>
      </c>
      <c r="BI917" s="229">
        <f>IF(N917="nulová",J917,0)</f>
        <v>0</v>
      </c>
      <c r="BJ917" s="17" t="s">
        <v>154</v>
      </c>
      <c r="BK917" s="229">
        <f>ROUND(I917*H917,2)</f>
        <v>0</v>
      </c>
      <c r="BL917" s="17" t="s">
        <v>265</v>
      </c>
      <c r="BM917" s="228" t="s">
        <v>1132</v>
      </c>
    </row>
    <row r="918" s="2" customFormat="1">
      <c r="A918" s="38"/>
      <c r="B918" s="39"/>
      <c r="C918" s="40"/>
      <c r="D918" s="230" t="s">
        <v>156</v>
      </c>
      <c r="E918" s="40"/>
      <c r="F918" s="231" t="s">
        <v>1133</v>
      </c>
      <c r="G918" s="40"/>
      <c r="H918" s="40"/>
      <c r="I918" s="232"/>
      <c r="J918" s="40"/>
      <c r="K918" s="40"/>
      <c r="L918" s="44"/>
      <c r="M918" s="233"/>
      <c r="N918" s="234"/>
      <c r="O918" s="91"/>
      <c r="P918" s="91"/>
      <c r="Q918" s="91"/>
      <c r="R918" s="91"/>
      <c r="S918" s="91"/>
      <c r="T918" s="91"/>
      <c r="U918" s="92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T918" s="17" t="s">
        <v>156</v>
      </c>
      <c r="AU918" s="17" t="s">
        <v>154</v>
      </c>
    </row>
    <row r="919" s="2" customFormat="1">
      <c r="A919" s="38"/>
      <c r="B919" s="39"/>
      <c r="C919" s="40"/>
      <c r="D919" s="235" t="s">
        <v>158</v>
      </c>
      <c r="E919" s="40"/>
      <c r="F919" s="236" t="s">
        <v>1134</v>
      </c>
      <c r="G919" s="40"/>
      <c r="H919" s="40"/>
      <c r="I919" s="232"/>
      <c r="J919" s="40"/>
      <c r="K919" s="40"/>
      <c r="L919" s="44"/>
      <c r="M919" s="233"/>
      <c r="N919" s="234"/>
      <c r="O919" s="91"/>
      <c r="P919" s="91"/>
      <c r="Q919" s="91"/>
      <c r="R919" s="91"/>
      <c r="S919" s="91"/>
      <c r="T919" s="91"/>
      <c r="U919" s="92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T919" s="17" t="s">
        <v>158</v>
      </c>
      <c r="AU919" s="17" t="s">
        <v>154</v>
      </c>
    </row>
    <row r="920" s="2" customFormat="1" ht="33" customHeight="1">
      <c r="A920" s="38"/>
      <c r="B920" s="39"/>
      <c r="C920" s="217" t="s">
        <v>1135</v>
      </c>
      <c r="D920" s="217" t="s">
        <v>148</v>
      </c>
      <c r="E920" s="218" t="s">
        <v>1136</v>
      </c>
      <c r="F920" s="219" t="s">
        <v>1137</v>
      </c>
      <c r="G920" s="220" t="s">
        <v>228</v>
      </c>
      <c r="H920" s="221">
        <v>21.100000000000001</v>
      </c>
      <c r="I920" s="222"/>
      <c r="J920" s="223">
        <f>ROUND(I920*H920,2)</f>
        <v>0</v>
      </c>
      <c r="K920" s="219" t="s">
        <v>152</v>
      </c>
      <c r="L920" s="44"/>
      <c r="M920" s="224" t="s">
        <v>1</v>
      </c>
      <c r="N920" s="225" t="s">
        <v>39</v>
      </c>
      <c r="O920" s="91"/>
      <c r="P920" s="226">
        <f>O920*H920</f>
        <v>0</v>
      </c>
      <c r="Q920" s="226">
        <v>0.00069999999999999999</v>
      </c>
      <c r="R920" s="226">
        <f>Q920*H920</f>
        <v>0.01477</v>
      </c>
      <c r="S920" s="226">
        <v>0</v>
      </c>
      <c r="T920" s="226">
        <f>S920*H920</f>
        <v>0</v>
      </c>
      <c r="U920" s="227" t="s">
        <v>1</v>
      </c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R920" s="228" t="s">
        <v>265</v>
      </c>
      <c r="AT920" s="228" t="s">
        <v>148</v>
      </c>
      <c r="AU920" s="228" t="s">
        <v>154</v>
      </c>
      <c r="AY920" s="17" t="s">
        <v>146</v>
      </c>
      <c r="BE920" s="229">
        <f>IF(N920="základní",J920,0)</f>
        <v>0</v>
      </c>
      <c r="BF920" s="229">
        <f>IF(N920="snížená",J920,0)</f>
        <v>0</v>
      </c>
      <c r="BG920" s="229">
        <f>IF(N920="zákl. přenesená",J920,0)</f>
        <v>0</v>
      </c>
      <c r="BH920" s="229">
        <f>IF(N920="sníž. přenesená",J920,0)</f>
        <v>0</v>
      </c>
      <c r="BI920" s="229">
        <f>IF(N920="nulová",J920,0)</f>
        <v>0</v>
      </c>
      <c r="BJ920" s="17" t="s">
        <v>154</v>
      </c>
      <c r="BK920" s="229">
        <f>ROUND(I920*H920,2)</f>
        <v>0</v>
      </c>
      <c r="BL920" s="17" t="s">
        <v>265</v>
      </c>
      <c r="BM920" s="228" t="s">
        <v>1138</v>
      </c>
    </row>
    <row r="921" s="2" customFormat="1">
      <c r="A921" s="38"/>
      <c r="B921" s="39"/>
      <c r="C921" s="40"/>
      <c r="D921" s="230" t="s">
        <v>156</v>
      </c>
      <c r="E921" s="40"/>
      <c r="F921" s="231" t="s">
        <v>1139</v>
      </c>
      <c r="G921" s="40"/>
      <c r="H921" s="40"/>
      <c r="I921" s="232"/>
      <c r="J921" s="40"/>
      <c r="K921" s="40"/>
      <c r="L921" s="44"/>
      <c r="M921" s="233"/>
      <c r="N921" s="234"/>
      <c r="O921" s="91"/>
      <c r="P921" s="91"/>
      <c r="Q921" s="91"/>
      <c r="R921" s="91"/>
      <c r="S921" s="91"/>
      <c r="T921" s="91"/>
      <c r="U921" s="92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T921" s="17" t="s">
        <v>156</v>
      </c>
      <c r="AU921" s="17" t="s">
        <v>154</v>
      </c>
    </row>
    <row r="922" s="2" customFormat="1">
      <c r="A922" s="38"/>
      <c r="B922" s="39"/>
      <c r="C922" s="40"/>
      <c r="D922" s="235" t="s">
        <v>158</v>
      </c>
      <c r="E922" s="40"/>
      <c r="F922" s="236" t="s">
        <v>1140</v>
      </c>
      <c r="G922" s="40"/>
      <c r="H922" s="40"/>
      <c r="I922" s="232"/>
      <c r="J922" s="40"/>
      <c r="K922" s="40"/>
      <c r="L922" s="44"/>
      <c r="M922" s="233"/>
      <c r="N922" s="234"/>
      <c r="O922" s="91"/>
      <c r="P922" s="91"/>
      <c r="Q922" s="91"/>
      <c r="R922" s="91"/>
      <c r="S922" s="91"/>
      <c r="T922" s="91"/>
      <c r="U922" s="92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T922" s="17" t="s">
        <v>158</v>
      </c>
      <c r="AU922" s="17" t="s">
        <v>154</v>
      </c>
    </row>
    <row r="923" s="14" customFormat="1">
      <c r="A923" s="14"/>
      <c r="B923" s="247"/>
      <c r="C923" s="248"/>
      <c r="D923" s="230" t="s">
        <v>160</v>
      </c>
      <c r="E923" s="249" t="s">
        <v>1</v>
      </c>
      <c r="F923" s="250" t="s">
        <v>1141</v>
      </c>
      <c r="G923" s="248"/>
      <c r="H923" s="251">
        <v>21.100000000000001</v>
      </c>
      <c r="I923" s="252"/>
      <c r="J923" s="248"/>
      <c r="K923" s="248"/>
      <c r="L923" s="253"/>
      <c r="M923" s="254"/>
      <c r="N923" s="255"/>
      <c r="O923" s="255"/>
      <c r="P923" s="255"/>
      <c r="Q923" s="255"/>
      <c r="R923" s="255"/>
      <c r="S923" s="255"/>
      <c r="T923" s="255"/>
      <c r="U923" s="256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T923" s="257" t="s">
        <v>160</v>
      </c>
      <c r="AU923" s="257" t="s">
        <v>154</v>
      </c>
      <c r="AV923" s="14" t="s">
        <v>154</v>
      </c>
      <c r="AW923" s="14" t="s">
        <v>30</v>
      </c>
      <c r="AX923" s="14" t="s">
        <v>73</v>
      </c>
      <c r="AY923" s="257" t="s">
        <v>146</v>
      </c>
    </row>
    <row r="924" s="15" customFormat="1">
      <c r="A924" s="15"/>
      <c r="B924" s="258"/>
      <c r="C924" s="259"/>
      <c r="D924" s="230" t="s">
        <v>160</v>
      </c>
      <c r="E924" s="260" t="s">
        <v>1</v>
      </c>
      <c r="F924" s="261" t="s">
        <v>163</v>
      </c>
      <c r="G924" s="259"/>
      <c r="H924" s="262">
        <v>21.100000000000001</v>
      </c>
      <c r="I924" s="263"/>
      <c r="J924" s="259"/>
      <c r="K924" s="259"/>
      <c r="L924" s="264"/>
      <c r="M924" s="265"/>
      <c r="N924" s="266"/>
      <c r="O924" s="266"/>
      <c r="P924" s="266"/>
      <c r="Q924" s="266"/>
      <c r="R924" s="266"/>
      <c r="S924" s="266"/>
      <c r="T924" s="266"/>
      <c r="U924" s="267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T924" s="268" t="s">
        <v>160</v>
      </c>
      <c r="AU924" s="268" t="s">
        <v>154</v>
      </c>
      <c r="AV924" s="15" t="s">
        <v>153</v>
      </c>
      <c r="AW924" s="15" t="s">
        <v>30</v>
      </c>
      <c r="AX924" s="15" t="s">
        <v>81</v>
      </c>
      <c r="AY924" s="268" t="s">
        <v>146</v>
      </c>
    </row>
    <row r="925" s="2" customFormat="1" ht="33" customHeight="1">
      <c r="A925" s="38"/>
      <c r="B925" s="39"/>
      <c r="C925" s="217" t="s">
        <v>1142</v>
      </c>
      <c r="D925" s="217" t="s">
        <v>148</v>
      </c>
      <c r="E925" s="218" t="s">
        <v>1143</v>
      </c>
      <c r="F925" s="219" t="s">
        <v>1144</v>
      </c>
      <c r="G925" s="220" t="s">
        <v>228</v>
      </c>
      <c r="H925" s="221">
        <v>15.074999999999999</v>
      </c>
      <c r="I925" s="222"/>
      <c r="J925" s="223">
        <f>ROUND(I925*H925,2)</f>
        <v>0</v>
      </c>
      <c r="K925" s="219" t="s">
        <v>152</v>
      </c>
      <c r="L925" s="44"/>
      <c r="M925" s="224" t="s">
        <v>1</v>
      </c>
      <c r="N925" s="225" t="s">
        <v>39</v>
      </c>
      <c r="O925" s="91"/>
      <c r="P925" s="226">
        <f>O925*H925</f>
        <v>0</v>
      </c>
      <c r="Q925" s="226">
        <v>0.00139</v>
      </c>
      <c r="R925" s="226">
        <f>Q925*H925</f>
        <v>0.020954249999999997</v>
      </c>
      <c r="S925" s="226">
        <v>0</v>
      </c>
      <c r="T925" s="226">
        <f>S925*H925</f>
        <v>0</v>
      </c>
      <c r="U925" s="227" t="s">
        <v>1</v>
      </c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R925" s="228" t="s">
        <v>265</v>
      </c>
      <c r="AT925" s="228" t="s">
        <v>148</v>
      </c>
      <c r="AU925" s="228" t="s">
        <v>154</v>
      </c>
      <c r="AY925" s="17" t="s">
        <v>146</v>
      </c>
      <c r="BE925" s="229">
        <f>IF(N925="základní",J925,0)</f>
        <v>0</v>
      </c>
      <c r="BF925" s="229">
        <f>IF(N925="snížená",J925,0)</f>
        <v>0</v>
      </c>
      <c r="BG925" s="229">
        <f>IF(N925="zákl. přenesená",J925,0)</f>
        <v>0</v>
      </c>
      <c r="BH925" s="229">
        <f>IF(N925="sníž. přenesená",J925,0)</f>
        <v>0</v>
      </c>
      <c r="BI925" s="229">
        <f>IF(N925="nulová",J925,0)</f>
        <v>0</v>
      </c>
      <c r="BJ925" s="17" t="s">
        <v>154</v>
      </c>
      <c r="BK925" s="229">
        <f>ROUND(I925*H925,2)</f>
        <v>0</v>
      </c>
      <c r="BL925" s="17" t="s">
        <v>265</v>
      </c>
      <c r="BM925" s="228" t="s">
        <v>1145</v>
      </c>
    </row>
    <row r="926" s="2" customFormat="1">
      <c r="A926" s="38"/>
      <c r="B926" s="39"/>
      <c r="C926" s="40"/>
      <c r="D926" s="230" t="s">
        <v>156</v>
      </c>
      <c r="E926" s="40"/>
      <c r="F926" s="231" t="s">
        <v>1146</v>
      </c>
      <c r="G926" s="40"/>
      <c r="H926" s="40"/>
      <c r="I926" s="232"/>
      <c r="J926" s="40"/>
      <c r="K926" s="40"/>
      <c r="L926" s="44"/>
      <c r="M926" s="233"/>
      <c r="N926" s="234"/>
      <c r="O926" s="91"/>
      <c r="P926" s="91"/>
      <c r="Q926" s="91"/>
      <c r="R926" s="91"/>
      <c r="S926" s="91"/>
      <c r="T926" s="91"/>
      <c r="U926" s="92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T926" s="17" t="s">
        <v>156</v>
      </c>
      <c r="AU926" s="17" t="s">
        <v>154</v>
      </c>
    </row>
    <row r="927" s="2" customFormat="1">
      <c r="A927" s="38"/>
      <c r="B927" s="39"/>
      <c r="C927" s="40"/>
      <c r="D927" s="235" t="s">
        <v>158</v>
      </c>
      <c r="E927" s="40"/>
      <c r="F927" s="236" t="s">
        <v>1147</v>
      </c>
      <c r="G927" s="40"/>
      <c r="H927" s="40"/>
      <c r="I927" s="232"/>
      <c r="J927" s="40"/>
      <c r="K927" s="40"/>
      <c r="L927" s="44"/>
      <c r="M927" s="233"/>
      <c r="N927" s="234"/>
      <c r="O927" s="91"/>
      <c r="P927" s="91"/>
      <c r="Q927" s="91"/>
      <c r="R927" s="91"/>
      <c r="S927" s="91"/>
      <c r="T927" s="91"/>
      <c r="U927" s="92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T927" s="17" t="s">
        <v>158</v>
      </c>
      <c r="AU927" s="17" t="s">
        <v>154</v>
      </c>
    </row>
    <row r="928" s="14" customFormat="1">
      <c r="A928" s="14"/>
      <c r="B928" s="247"/>
      <c r="C928" s="248"/>
      <c r="D928" s="230" t="s">
        <v>160</v>
      </c>
      <c r="E928" s="249" t="s">
        <v>1</v>
      </c>
      <c r="F928" s="250" t="s">
        <v>1148</v>
      </c>
      <c r="G928" s="248"/>
      <c r="H928" s="251">
        <v>15.074999999999999</v>
      </c>
      <c r="I928" s="252"/>
      <c r="J928" s="248"/>
      <c r="K928" s="248"/>
      <c r="L928" s="253"/>
      <c r="M928" s="254"/>
      <c r="N928" s="255"/>
      <c r="O928" s="255"/>
      <c r="P928" s="255"/>
      <c r="Q928" s="255"/>
      <c r="R928" s="255"/>
      <c r="S928" s="255"/>
      <c r="T928" s="255"/>
      <c r="U928" s="256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57" t="s">
        <v>160</v>
      </c>
      <c r="AU928" s="257" t="s">
        <v>154</v>
      </c>
      <c r="AV928" s="14" t="s">
        <v>154</v>
      </c>
      <c r="AW928" s="14" t="s">
        <v>30</v>
      </c>
      <c r="AX928" s="14" t="s">
        <v>73</v>
      </c>
      <c r="AY928" s="257" t="s">
        <v>146</v>
      </c>
    </row>
    <row r="929" s="15" customFormat="1">
      <c r="A929" s="15"/>
      <c r="B929" s="258"/>
      <c r="C929" s="259"/>
      <c r="D929" s="230" t="s">
        <v>160</v>
      </c>
      <c r="E929" s="260" t="s">
        <v>1</v>
      </c>
      <c r="F929" s="261" t="s">
        <v>163</v>
      </c>
      <c r="G929" s="259"/>
      <c r="H929" s="262">
        <v>15.074999999999999</v>
      </c>
      <c r="I929" s="263"/>
      <c r="J929" s="259"/>
      <c r="K929" s="259"/>
      <c r="L929" s="264"/>
      <c r="M929" s="265"/>
      <c r="N929" s="266"/>
      <c r="O929" s="266"/>
      <c r="P929" s="266"/>
      <c r="Q929" s="266"/>
      <c r="R929" s="266"/>
      <c r="S929" s="266"/>
      <c r="T929" s="266"/>
      <c r="U929" s="267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T929" s="268" t="s">
        <v>160</v>
      </c>
      <c r="AU929" s="268" t="s">
        <v>154</v>
      </c>
      <c r="AV929" s="15" t="s">
        <v>153</v>
      </c>
      <c r="AW929" s="15" t="s">
        <v>30</v>
      </c>
      <c r="AX929" s="15" t="s">
        <v>81</v>
      </c>
      <c r="AY929" s="268" t="s">
        <v>146</v>
      </c>
    </row>
    <row r="930" s="2" customFormat="1" ht="16.5" customHeight="1">
      <c r="A930" s="38"/>
      <c r="B930" s="39"/>
      <c r="C930" s="217" t="s">
        <v>1149</v>
      </c>
      <c r="D930" s="217" t="s">
        <v>148</v>
      </c>
      <c r="E930" s="218" t="s">
        <v>1150</v>
      </c>
      <c r="F930" s="219" t="s">
        <v>1151</v>
      </c>
      <c r="G930" s="220" t="s">
        <v>228</v>
      </c>
      <c r="H930" s="221">
        <v>244.46000000000001</v>
      </c>
      <c r="I930" s="222"/>
      <c r="J930" s="223">
        <f>ROUND(I930*H930,2)</f>
        <v>0</v>
      </c>
      <c r="K930" s="219" t="s">
        <v>152</v>
      </c>
      <c r="L930" s="44"/>
      <c r="M930" s="224" t="s">
        <v>1</v>
      </c>
      <c r="N930" s="225" t="s">
        <v>39</v>
      </c>
      <c r="O930" s="91"/>
      <c r="P930" s="226">
        <f>O930*H930</f>
        <v>0</v>
      </c>
      <c r="Q930" s="226">
        <v>0.0014</v>
      </c>
      <c r="R930" s="226">
        <f>Q930*H930</f>
        <v>0.34224399999999999</v>
      </c>
      <c r="S930" s="226">
        <v>0</v>
      </c>
      <c r="T930" s="226">
        <f>S930*H930</f>
        <v>0</v>
      </c>
      <c r="U930" s="227" t="s">
        <v>1</v>
      </c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R930" s="228" t="s">
        <v>265</v>
      </c>
      <c r="AT930" s="228" t="s">
        <v>148</v>
      </c>
      <c r="AU930" s="228" t="s">
        <v>154</v>
      </c>
      <c r="AY930" s="17" t="s">
        <v>146</v>
      </c>
      <c r="BE930" s="229">
        <f>IF(N930="základní",J930,0)</f>
        <v>0</v>
      </c>
      <c r="BF930" s="229">
        <f>IF(N930="snížená",J930,0)</f>
        <v>0</v>
      </c>
      <c r="BG930" s="229">
        <f>IF(N930="zákl. přenesená",J930,0)</f>
        <v>0</v>
      </c>
      <c r="BH930" s="229">
        <f>IF(N930="sníž. přenesená",J930,0)</f>
        <v>0</v>
      </c>
      <c r="BI930" s="229">
        <f>IF(N930="nulová",J930,0)</f>
        <v>0</v>
      </c>
      <c r="BJ930" s="17" t="s">
        <v>154</v>
      </c>
      <c r="BK930" s="229">
        <f>ROUND(I930*H930,2)</f>
        <v>0</v>
      </c>
      <c r="BL930" s="17" t="s">
        <v>265</v>
      </c>
      <c r="BM930" s="228" t="s">
        <v>1152</v>
      </c>
    </row>
    <row r="931" s="2" customFormat="1">
      <c r="A931" s="38"/>
      <c r="B931" s="39"/>
      <c r="C931" s="40"/>
      <c r="D931" s="230" t="s">
        <v>156</v>
      </c>
      <c r="E931" s="40"/>
      <c r="F931" s="231" t="s">
        <v>1153</v>
      </c>
      <c r="G931" s="40"/>
      <c r="H931" s="40"/>
      <c r="I931" s="232"/>
      <c r="J931" s="40"/>
      <c r="K931" s="40"/>
      <c r="L931" s="44"/>
      <c r="M931" s="233"/>
      <c r="N931" s="234"/>
      <c r="O931" s="91"/>
      <c r="P931" s="91"/>
      <c r="Q931" s="91"/>
      <c r="R931" s="91"/>
      <c r="S931" s="91"/>
      <c r="T931" s="91"/>
      <c r="U931" s="92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T931" s="17" t="s">
        <v>156</v>
      </c>
      <c r="AU931" s="17" t="s">
        <v>154</v>
      </c>
    </row>
    <row r="932" s="2" customFormat="1">
      <c r="A932" s="38"/>
      <c r="B932" s="39"/>
      <c r="C932" s="40"/>
      <c r="D932" s="235" t="s">
        <v>158</v>
      </c>
      <c r="E932" s="40"/>
      <c r="F932" s="236" t="s">
        <v>1154</v>
      </c>
      <c r="G932" s="40"/>
      <c r="H932" s="40"/>
      <c r="I932" s="232"/>
      <c r="J932" s="40"/>
      <c r="K932" s="40"/>
      <c r="L932" s="44"/>
      <c r="M932" s="233"/>
      <c r="N932" s="234"/>
      <c r="O932" s="91"/>
      <c r="P932" s="91"/>
      <c r="Q932" s="91"/>
      <c r="R932" s="91"/>
      <c r="S932" s="91"/>
      <c r="T932" s="91"/>
      <c r="U932" s="92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T932" s="17" t="s">
        <v>158</v>
      </c>
      <c r="AU932" s="17" t="s">
        <v>154</v>
      </c>
    </row>
    <row r="933" s="14" customFormat="1">
      <c r="A933" s="14"/>
      <c r="B933" s="247"/>
      <c r="C933" s="248"/>
      <c r="D933" s="230" t="s">
        <v>160</v>
      </c>
      <c r="E933" s="249" t="s">
        <v>1</v>
      </c>
      <c r="F933" s="250" t="s">
        <v>1155</v>
      </c>
      <c r="G933" s="248"/>
      <c r="H933" s="251">
        <v>244.46000000000001</v>
      </c>
      <c r="I933" s="252"/>
      <c r="J933" s="248"/>
      <c r="K933" s="248"/>
      <c r="L933" s="253"/>
      <c r="M933" s="254"/>
      <c r="N933" s="255"/>
      <c r="O933" s="255"/>
      <c r="P933" s="255"/>
      <c r="Q933" s="255"/>
      <c r="R933" s="255"/>
      <c r="S933" s="255"/>
      <c r="T933" s="255"/>
      <c r="U933" s="256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T933" s="257" t="s">
        <v>160</v>
      </c>
      <c r="AU933" s="257" t="s">
        <v>154</v>
      </c>
      <c r="AV933" s="14" t="s">
        <v>154</v>
      </c>
      <c r="AW933" s="14" t="s">
        <v>30</v>
      </c>
      <c r="AX933" s="14" t="s">
        <v>73</v>
      </c>
      <c r="AY933" s="257" t="s">
        <v>146</v>
      </c>
    </row>
    <row r="934" s="15" customFormat="1">
      <c r="A934" s="15"/>
      <c r="B934" s="258"/>
      <c r="C934" s="259"/>
      <c r="D934" s="230" t="s">
        <v>160</v>
      </c>
      <c r="E934" s="260" t="s">
        <v>1</v>
      </c>
      <c r="F934" s="261" t="s">
        <v>163</v>
      </c>
      <c r="G934" s="259"/>
      <c r="H934" s="262">
        <v>244.46000000000001</v>
      </c>
      <c r="I934" s="263"/>
      <c r="J934" s="259"/>
      <c r="K934" s="259"/>
      <c r="L934" s="264"/>
      <c r="M934" s="265"/>
      <c r="N934" s="266"/>
      <c r="O934" s="266"/>
      <c r="P934" s="266"/>
      <c r="Q934" s="266"/>
      <c r="R934" s="266"/>
      <c r="S934" s="266"/>
      <c r="T934" s="266"/>
      <c r="U934" s="267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T934" s="268" t="s">
        <v>160</v>
      </c>
      <c r="AU934" s="268" t="s">
        <v>154</v>
      </c>
      <c r="AV934" s="15" t="s">
        <v>153</v>
      </c>
      <c r="AW934" s="15" t="s">
        <v>30</v>
      </c>
      <c r="AX934" s="15" t="s">
        <v>81</v>
      </c>
      <c r="AY934" s="268" t="s">
        <v>146</v>
      </c>
    </row>
    <row r="935" s="2" customFormat="1" ht="37.8" customHeight="1">
      <c r="A935" s="38"/>
      <c r="B935" s="39"/>
      <c r="C935" s="217" t="s">
        <v>1156</v>
      </c>
      <c r="D935" s="217" t="s">
        <v>148</v>
      </c>
      <c r="E935" s="218" t="s">
        <v>1157</v>
      </c>
      <c r="F935" s="219" t="s">
        <v>1158</v>
      </c>
      <c r="G935" s="220" t="s">
        <v>228</v>
      </c>
      <c r="H935" s="221">
        <v>32.770000000000003</v>
      </c>
      <c r="I935" s="222"/>
      <c r="J935" s="223">
        <f>ROUND(I935*H935,2)</f>
        <v>0</v>
      </c>
      <c r="K935" s="219" t="s">
        <v>152</v>
      </c>
      <c r="L935" s="44"/>
      <c r="M935" s="224" t="s">
        <v>1</v>
      </c>
      <c r="N935" s="225" t="s">
        <v>39</v>
      </c>
      <c r="O935" s="91"/>
      <c r="P935" s="226">
        <f>O935*H935</f>
        <v>0</v>
      </c>
      <c r="Q935" s="226">
        <v>0.054219999999999997</v>
      </c>
      <c r="R935" s="226">
        <f>Q935*H935</f>
        <v>1.7767894000000002</v>
      </c>
      <c r="S935" s="226">
        <v>0</v>
      </c>
      <c r="T935" s="226">
        <f>S935*H935</f>
        <v>0</v>
      </c>
      <c r="U935" s="227" t="s">
        <v>1</v>
      </c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R935" s="228" t="s">
        <v>265</v>
      </c>
      <c r="AT935" s="228" t="s">
        <v>148</v>
      </c>
      <c r="AU935" s="228" t="s">
        <v>154</v>
      </c>
      <c r="AY935" s="17" t="s">
        <v>146</v>
      </c>
      <c r="BE935" s="229">
        <f>IF(N935="základní",J935,0)</f>
        <v>0</v>
      </c>
      <c r="BF935" s="229">
        <f>IF(N935="snížená",J935,0)</f>
        <v>0</v>
      </c>
      <c r="BG935" s="229">
        <f>IF(N935="zákl. přenesená",J935,0)</f>
        <v>0</v>
      </c>
      <c r="BH935" s="229">
        <f>IF(N935="sníž. přenesená",J935,0)</f>
        <v>0</v>
      </c>
      <c r="BI935" s="229">
        <f>IF(N935="nulová",J935,0)</f>
        <v>0</v>
      </c>
      <c r="BJ935" s="17" t="s">
        <v>154</v>
      </c>
      <c r="BK935" s="229">
        <f>ROUND(I935*H935,2)</f>
        <v>0</v>
      </c>
      <c r="BL935" s="17" t="s">
        <v>265</v>
      </c>
      <c r="BM935" s="228" t="s">
        <v>1159</v>
      </c>
    </row>
    <row r="936" s="2" customFormat="1">
      <c r="A936" s="38"/>
      <c r="B936" s="39"/>
      <c r="C936" s="40"/>
      <c r="D936" s="230" t="s">
        <v>156</v>
      </c>
      <c r="E936" s="40"/>
      <c r="F936" s="231" t="s">
        <v>1160</v>
      </c>
      <c r="G936" s="40"/>
      <c r="H936" s="40"/>
      <c r="I936" s="232"/>
      <c r="J936" s="40"/>
      <c r="K936" s="40"/>
      <c r="L936" s="44"/>
      <c r="M936" s="233"/>
      <c r="N936" s="234"/>
      <c r="O936" s="91"/>
      <c r="P936" s="91"/>
      <c r="Q936" s="91"/>
      <c r="R936" s="91"/>
      <c r="S936" s="91"/>
      <c r="T936" s="91"/>
      <c r="U936" s="92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  <c r="AT936" s="17" t="s">
        <v>156</v>
      </c>
      <c r="AU936" s="17" t="s">
        <v>154</v>
      </c>
    </row>
    <row r="937" s="2" customFormat="1">
      <c r="A937" s="38"/>
      <c r="B937" s="39"/>
      <c r="C937" s="40"/>
      <c r="D937" s="235" t="s">
        <v>158</v>
      </c>
      <c r="E937" s="40"/>
      <c r="F937" s="236" t="s">
        <v>1161</v>
      </c>
      <c r="G937" s="40"/>
      <c r="H937" s="40"/>
      <c r="I937" s="232"/>
      <c r="J937" s="40"/>
      <c r="K937" s="40"/>
      <c r="L937" s="44"/>
      <c r="M937" s="233"/>
      <c r="N937" s="234"/>
      <c r="O937" s="91"/>
      <c r="P937" s="91"/>
      <c r="Q937" s="91"/>
      <c r="R937" s="91"/>
      <c r="S937" s="91"/>
      <c r="T937" s="91"/>
      <c r="U937" s="92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T937" s="17" t="s">
        <v>158</v>
      </c>
      <c r="AU937" s="17" t="s">
        <v>154</v>
      </c>
    </row>
    <row r="938" s="13" customFormat="1">
      <c r="A938" s="13"/>
      <c r="B938" s="237"/>
      <c r="C938" s="238"/>
      <c r="D938" s="230" t="s">
        <v>160</v>
      </c>
      <c r="E938" s="239" t="s">
        <v>1</v>
      </c>
      <c r="F938" s="240" t="s">
        <v>1162</v>
      </c>
      <c r="G938" s="238"/>
      <c r="H938" s="239" t="s">
        <v>1</v>
      </c>
      <c r="I938" s="241"/>
      <c r="J938" s="238"/>
      <c r="K938" s="238"/>
      <c r="L938" s="242"/>
      <c r="M938" s="243"/>
      <c r="N938" s="244"/>
      <c r="O938" s="244"/>
      <c r="P938" s="244"/>
      <c r="Q938" s="244"/>
      <c r="R938" s="244"/>
      <c r="S938" s="244"/>
      <c r="T938" s="244"/>
      <c r="U938" s="245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46" t="s">
        <v>160</v>
      </c>
      <c r="AU938" s="246" t="s">
        <v>154</v>
      </c>
      <c r="AV938" s="13" t="s">
        <v>81</v>
      </c>
      <c r="AW938" s="13" t="s">
        <v>30</v>
      </c>
      <c r="AX938" s="13" t="s">
        <v>73</v>
      </c>
      <c r="AY938" s="246" t="s">
        <v>146</v>
      </c>
    </row>
    <row r="939" s="14" customFormat="1">
      <c r="A939" s="14"/>
      <c r="B939" s="247"/>
      <c r="C939" s="248"/>
      <c r="D939" s="230" t="s">
        <v>160</v>
      </c>
      <c r="E939" s="249" t="s">
        <v>1</v>
      </c>
      <c r="F939" s="250" t="s">
        <v>1163</v>
      </c>
      <c r="G939" s="248"/>
      <c r="H939" s="251">
        <v>35.969999999999999</v>
      </c>
      <c r="I939" s="252"/>
      <c r="J939" s="248"/>
      <c r="K939" s="248"/>
      <c r="L939" s="253"/>
      <c r="M939" s="254"/>
      <c r="N939" s="255"/>
      <c r="O939" s="255"/>
      <c r="P939" s="255"/>
      <c r="Q939" s="255"/>
      <c r="R939" s="255"/>
      <c r="S939" s="255"/>
      <c r="T939" s="255"/>
      <c r="U939" s="256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T939" s="257" t="s">
        <v>160</v>
      </c>
      <c r="AU939" s="257" t="s">
        <v>154</v>
      </c>
      <c r="AV939" s="14" t="s">
        <v>154</v>
      </c>
      <c r="AW939" s="14" t="s">
        <v>30</v>
      </c>
      <c r="AX939" s="14" t="s">
        <v>73</v>
      </c>
      <c r="AY939" s="257" t="s">
        <v>146</v>
      </c>
    </row>
    <row r="940" s="13" customFormat="1">
      <c r="A940" s="13"/>
      <c r="B940" s="237"/>
      <c r="C940" s="238"/>
      <c r="D940" s="230" t="s">
        <v>160</v>
      </c>
      <c r="E940" s="239" t="s">
        <v>1</v>
      </c>
      <c r="F940" s="240" t="s">
        <v>255</v>
      </c>
      <c r="G940" s="238"/>
      <c r="H940" s="239" t="s">
        <v>1</v>
      </c>
      <c r="I940" s="241"/>
      <c r="J940" s="238"/>
      <c r="K940" s="238"/>
      <c r="L940" s="242"/>
      <c r="M940" s="243"/>
      <c r="N940" s="244"/>
      <c r="O940" s="244"/>
      <c r="P940" s="244"/>
      <c r="Q940" s="244"/>
      <c r="R940" s="244"/>
      <c r="S940" s="244"/>
      <c r="T940" s="244"/>
      <c r="U940" s="245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246" t="s">
        <v>160</v>
      </c>
      <c r="AU940" s="246" t="s">
        <v>154</v>
      </c>
      <c r="AV940" s="13" t="s">
        <v>81</v>
      </c>
      <c r="AW940" s="13" t="s">
        <v>30</v>
      </c>
      <c r="AX940" s="13" t="s">
        <v>73</v>
      </c>
      <c r="AY940" s="246" t="s">
        <v>146</v>
      </c>
    </row>
    <row r="941" s="14" customFormat="1">
      <c r="A941" s="14"/>
      <c r="B941" s="247"/>
      <c r="C941" s="248"/>
      <c r="D941" s="230" t="s">
        <v>160</v>
      </c>
      <c r="E941" s="249" t="s">
        <v>1</v>
      </c>
      <c r="F941" s="250" t="s">
        <v>1104</v>
      </c>
      <c r="G941" s="248"/>
      <c r="H941" s="251">
        <v>-3.2000000000000002</v>
      </c>
      <c r="I941" s="252"/>
      <c r="J941" s="248"/>
      <c r="K941" s="248"/>
      <c r="L941" s="253"/>
      <c r="M941" s="254"/>
      <c r="N941" s="255"/>
      <c r="O941" s="255"/>
      <c r="P941" s="255"/>
      <c r="Q941" s="255"/>
      <c r="R941" s="255"/>
      <c r="S941" s="255"/>
      <c r="T941" s="255"/>
      <c r="U941" s="256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T941" s="257" t="s">
        <v>160</v>
      </c>
      <c r="AU941" s="257" t="s">
        <v>154</v>
      </c>
      <c r="AV941" s="14" t="s">
        <v>154</v>
      </c>
      <c r="AW941" s="14" t="s">
        <v>30</v>
      </c>
      <c r="AX941" s="14" t="s">
        <v>73</v>
      </c>
      <c r="AY941" s="257" t="s">
        <v>146</v>
      </c>
    </row>
    <row r="942" s="15" customFormat="1">
      <c r="A942" s="15"/>
      <c r="B942" s="258"/>
      <c r="C942" s="259"/>
      <c r="D942" s="230" t="s">
        <v>160</v>
      </c>
      <c r="E942" s="260" t="s">
        <v>1</v>
      </c>
      <c r="F942" s="261" t="s">
        <v>163</v>
      </c>
      <c r="G942" s="259"/>
      <c r="H942" s="262">
        <v>32.769999999999996</v>
      </c>
      <c r="I942" s="263"/>
      <c r="J942" s="259"/>
      <c r="K942" s="259"/>
      <c r="L942" s="264"/>
      <c r="M942" s="265"/>
      <c r="N942" s="266"/>
      <c r="O942" s="266"/>
      <c r="P942" s="266"/>
      <c r="Q942" s="266"/>
      <c r="R942" s="266"/>
      <c r="S942" s="266"/>
      <c r="T942" s="266"/>
      <c r="U942" s="267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T942" s="268" t="s">
        <v>160</v>
      </c>
      <c r="AU942" s="268" t="s">
        <v>154</v>
      </c>
      <c r="AV942" s="15" t="s">
        <v>153</v>
      </c>
      <c r="AW942" s="15" t="s">
        <v>30</v>
      </c>
      <c r="AX942" s="15" t="s">
        <v>81</v>
      </c>
      <c r="AY942" s="268" t="s">
        <v>146</v>
      </c>
    </row>
    <row r="943" s="2" customFormat="1" ht="16.5" customHeight="1">
      <c r="A943" s="38"/>
      <c r="B943" s="39"/>
      <c r="C943" s="217" t="s">
        <v>1164</v>
      </c>
      <c r="D943" s="217" t="s">
        <v>148</v>
      </c>
      <c r="E943" s="218" t="s">
        <v>1165</v>
      </c>
      <c r="F943" s="219" t="s">
        <v>1166</v>
      </c>
      <c r="G943" s="220" t="s">
        <v>260</v>
      </c>
      <c r="H943" s="221">
        <v>17.600000000000001</v>
      </c>
      <c r="I943" s="222"/>
      <c r="J943" s="223">
        <f>ROUND(I943*H943,2)</f>
        <v>0</v>
      </c>
      <c r="K943" s="219" t="s">
        <v>152</v>
      </c>
      <c r="L943" s="44"/>
      <c r="M943" s="224" t="s">
        <v>1</v>
      </c>
      <c r="N943" s="225" t="s">
        <v>39</v>
      </c>
      <c r="O943" s="91"/>
      <c r="P943" s="226">
        <f>O943*H943</f>
        <v>0</v>
      </c>
      <c r="Q943" s="226">
        <v>0.00051999999999999995</v>
      </c>
      <c r="R943" s="226">
        <f>Q943*H943</f>
        <v>0.0091520000000000004</v>
      </c>
      <c r="S943" s="226">
        <v>0</v>
      </c>
      <c r="T943" s="226">
        <f>S943*H943</f>
        <v>0</v>
      </c>
      <c r="U943" s="227" t="s">
        <v>1</v>
      </c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R943" s="228" t="s">
        <v>265</v>
      </c>
      <c r="AT943" s="228" t="s">
        <v>148</v>
      </c>
      <c r="AU943" s="228" t="s">
        <v>154</v>
      </c>
      <c r="AY943" s="17" t="s">
        <v>146</v>
      </c>
      <c r="BE943" s="229">
        <f>IF(N943="základní",J943,0)</f>
        <v>0</v>
      </c>
      <c r="BF943" s="229">
        <f>IF(N943="snížená",J943,0)</f>
        <v>0</v>
      </c>
      <c r="BG943" s="229">
        <f>IF(N943="zákl. přenesená",J943,0)</f>
        <v>0</v>
      </c>
      <c r="BH943" s="229">
        <f>IF(N943="sníž. přenesená",J943,0)</f>
        <v>0</v>
      </c>
      <c r="BI943" s="229">
        <f>IF(N943="nulová",J943,0)</f>
        <v>0</v>
      </c>
      <c r="BJ943" s="17" t="s">
        <v>154</v>
      </c>
      <c r="BK943" s="229">
        <f>ROUND(I943*H943,2)</f>
        <v>0</v>
      </c>
      <c r="BL943" s="17" t="s">
        <v>265</v>
      </c>
      <c r="BM943" s="228" t="s">
        <v>1167</v>
      </c>
    </row>
    <row r="944" s="2" customFormat="1">
      <c r="A944" s="38"/>
      <c r="B944" s="39"/>
      <c r="C944" s="40"/>
      <c r="D944" s="230" t="s">
        <v>156</v>
      </c>
      <c r="E944" s="40"/>
      <c r="F944" s="231" t="s">
        <v>1168</v>
      </c>
      <c r="G944" s="40"/>
      <c r="H944" s="40"/>
      <c r="I944" s="232"/>
      <c r="J944" s="40"/>
      <c r="K944" s="40"/>
      <c r="L944" s="44"/>
      <c r="M944" s="233"/>
      <c r="N944" s="234"/>
      <c r="O944" s="91"/>
      <c r="P944" s="91"/>
      <c r="Q944" s="91"/>
      <c r="R944" s="91"/>
      <c r="S944" s="91"/>
      <c r="T944" s="91"/>
      <c r="U944" s="92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T944" s="17" t="s">
        <v>156</v>
      </c>
      <c r="AU944" s="17" t="s">
        <v>154</v>
      </c>
    </row>
    <row r="945" s="2" customFormat="1">
      <c r="A945" s="38"/>
      <c r="B945" s="39"/>
      <c r="C945" s="40"/>
      <c r="D945" s="235" t="s">
        <v>158</v>
      </c>
      <c r="E945" s="40"/>
      <c r="F945" s="236" t="s">
        <v>1169</v>
      </c>
      <c r="G945" s="40"/>
      <c r="H945" s="40"/>
      <c r="I945" s="232"/>
      <c r="J945" s="40"/>
      <c r="K945" s="40"/>
      <c r="L945" s="44"/>
      <c r="M945" s="233"/>
      <c r="N945" s="234"/>
      <c r="O945" s="91"/>
      <c r="P945" s="91"/>
      <c r="Q945" s="91"/>
      <c r="R945" s="91"/>
      <c r="S945" s="91"/>
      <c r="T945" s="91"/>
      <c r="U945" s="92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T945" s="17" t="s">
        <v>158</v>
      </c>
      <c r="AU945" s="17" t="s">
        <v>154</v>
      </c>
    </row>
    <row r="946" s="2" customFormat="1" ht="16.5" customHeight="1">
      <c r="A946" s="38"/>
      <c r="B946" s="39"/>
      <c r="C946" s="217" t="s">
        <v>1170</v>
      </c>
      <c r="D946" s="217" t="s">
        <v>148</v>
      </c>
      <c r="E946" s="218" t="s">
        <v>1171</v>
      </c>
      <c r="F946" s="219" t="s">
        <v>1172</v>
      </c>
      <c r="G946" s="220" t="s">
        <v>228</v>
      </c>
      <c r="H946" s="221">
        <v>348.06700000000001</v>
      </c>
      <c r="I946" s="222"/>
      <c r="J946" s="223">
        <f>ROUND(I946*H946,2)</f>
        <v>0</v>
      </c>
      <c r="K946" s="219" t="s">
        <v>152</v>
      </c>
      <c r="L946" s="44"/>
      <c r="M946" s="224" t="s">
        <v>1</v>
      </c>
      <c r="N946" s="225" t="s">
        <v>39</v>
      </c>
      <c r="O946" s="91"/>
      <c r="P946" s="226">
        <f>O946*H946</f>
        <v>0</v>
      </c>
      <c r="Q946" s="226">
        <v>0.00010000000000000001</v>
      </c>
      <c r="R946" s="226">
        <f>Q946*H946</f>
        <v>0.034806700000000003</v>
      </c>
      <c r="S946" s="226">
        <v>0</v>
      </c>
      <c r="T946" s="226">
        <f>S946*H946</f>
        <v>0</v>
      </c>
      <c r="U946" s="227" t="s">
        <v>1</v>
      </c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R946" s="228" t="s">
        <v>265</v>
      </c>
      <c r="AT946" s="228" t="s">
        <v>148</v>
      </c>
      <c r="AU946" s="228" t="s">
        <v>154</v>
      </c>
      <c r="AY946" s="17" t="s">
        <v>146</v>
      </c>
      <c r="BE946" s="229">
        <f>IF(N946="základní",J946,0)</f>
        <v>0</v>
      </c>
      <c r="BF946" s="229">
        <f>IF(N946="snížená",J946,0)</f>
        <v>0</v>
      </c>
      <c r="BG946" s="229">
        <f>IF(N946="zákl. přenesená",J946,0)</f>
        <v>0</v>
      </c>
      <c r="BH946" s="229">
        <f>IF(N946="sníž. přenesená",J946,0)</f>
        <v>0</v>
      </c>
      <c r="BI946" s="229">
        <f>IF(N946="nulová",J946,0)</f>
        <v>0</v>
      </c>
      <c r="BJ946" s="17" t="s">
        <v>154</v>
      </c>
      <c r="BK946" s="229">
        <f>ROUND(I946*H946,2)</f>
        <v>0</v>
      </c>
      <c r="BL946" s="17" t="s">
        <v>265</v>
      </c>
      <c r="BM946" s="228" t="s">
        <v>1173</v>
      </c>
    </row>
    <row r="947" s="2" customFormat="1">
      <c r="A947" s="38"/>
      <c r="B947" s="39"/>
      <c r="C947" s="40"/>
      <c r="D947" s="230" t="s">
        <v>156</v>
      </c>
      <c r="E947" s="40"/>
      <c r="F947" s="231" t="s">
        <v>1174</v>
      </c>
      <c r="G947" s="40"/>
      <c r="H947" s="40"/>
      <c r="I947" s="232"/>
      <c r="J947" s="40"/>
      <c r="K947" s="40"/>
      <c r="L947" s="44"/>
      <c r="M947" s="233"/>
      <c r="N947" s="234"/>
      <c r="O947" s="91"/>
      <c r="P947" s="91"/>
      <c r="Q947" s="91"/>
      <c r="R947" s="91"/>
      <c r="S947" s="91"/>
      <c r="T947" s="91"/>
      <c r="U947" s="92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T947" s="17" t="s">
        <v>156</v>
      </c>
      <c r="AU947" s="17" t="s">
        <v>154</v>
      </c>
    </row>
    <row r="948" s="2" customFormat="1">
      <c r="A948" s="38"/>
      <c r="B948" s="39"/>
      <c r="C948" s="40"/>
      <c r="D948" s="235" t="s">
        <v>158</v>
      </c>
      <c r="E948" s="40"/>
      <c r="F948" s="236" t="s">
        <v>1175</v>
      </c>
      <c r="G948" s="40"/>
      <c r="H948" s="40"/>
      <c r="I948" s="232"/>
      <c r="J948" s="40"/>
      <c r="K948" s="40"/>
      <c r="L948" s="44"/>
      <c r="M948" s="233"/>
      <c r="N948" s="234"/>
      <c r="O948" s="91"/>
      <c r="P948" s="91"/>
      <c r="Q948" s="91"/>
      <c r="R948" s="91"/>
      <c r="S948" s="91"/>
      <c r="T948" s="91"/>
      <c r="U948" s="92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T948" s="17" t="s">
        <v>158</v>
      </c>
      <c r="AU948" s="17" t="s">
        <v>154</v>
      </c>
    </row>
    <row r="949" s="14" customFormat="1">
      <c r="A949" s="14"/>
      <c r="B949" s="247"/>
      <c r="C949" s="248"/>
      <c r="D949" s="230" t="s">
        <v>160</v>
      </c>
      <c r="E949" s="249" t="s">
        <v>1</v>
      </c>
      <c r="F949" s="250" t="s">
        <v>1176</v>
      </c>
      <c r="G949" s="248"/>
      <c r="H949" s="251">
        <v>348.06700000000001</v>
      </c>
      <c r="I949" s="252"/>
      <c r="J949" s="248"/>
      <c r="K949" s="248"/>
      <c r="L949" s="253"/>
      <c r="M949" s="254"/>
      <c r="N949" s="255"/>
      <c r="O949" s="255"/>
      <c r="P949" s="255"/>
      <c r="Q949" s="255"/>
      <c r="R949" s="255"/>
      <c r="S949" s="255"/>
      <c r="T949" s="255"/>
      <c r="U949" s="256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57" t="s">
        <v>160</v>
      </c>
      <c r="AU949" s="257" t="s">
        <v>154</v>
      </c>
      <c r="AV949" s="14" t="s">
        <v>154</v>
      </c>
      <c r="AW949" s="14" t="s">
        <v>30</v>
      </c>
      <c r="AX949" s="14" t="s">
        <v>73</v>
      </c>
      <c r="AY949" s="257" t="s">
        <v>146</v>
      </c>
    </row>
    <row r="950" s="15" customFormat="1">
      <c r="A950" s="15"/>
      <c r="B950" s="258"/>
      <c r="C950" s="259"/>
      <c r="D950" s="230" t="s">
        <v>160</v>
      </c>
      <c r="E950" s="260" t="s">
        <v>1</v>
      </c>
      <c r="F950" s="261" t="s">
        <v>163</v>
      </c>
      <c r="G950" s="259"/>
      <c r="H950" s="262">
        <v>348.06700000000001</v>
      </c>
      <c r="I950" s="263"/>
      <c r="J950" s="259"/>
      <c r="K950" s="259"/>
      <c r="L950" s="264"/>
      <c r="M950" s="265"/>
      <c r="N950" s="266"/>
      <c r="O950" s="266"/>
      <c r="P950" s="266"/>
      <c r="Q950" s="266"/>
      <c r="R950" s="266"/>
      <c r="S950" s="266"/>
      <c r="T950" s="266"/>
      <c r="U950" s="267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T950" s="268" t="s">
        <v>160</v>
      </c>
      <c r="AU950" s="268" t="s">
        <v>154</v>
      </c>
      <c r="AV950" s="15" t="s">
        <v>153</v>
      </c>
      <c r="AW950" s="15" t="s">
        <v>30</v>
      </c>
      <c r="AX950" s="15" t="s">
        <v>81</v>
      </c>
      <c r="AY950" s="268" t="s">
        <v>146</v>
      </c>
    </row>
    <row r="951" s="2" customFormat="1" ht="16.5" customHeight="1">
      <c r="A951" s="38"/>
      <c r="B951" s="39"/>
      <c r="C951" s="217" t="s">
        <v>1177</v>
      </c>
      <c r="D951" s="217" t="s">
        <v>148</v>
      </c>
      <c r="E951" s="218" t="s">
        <v>1178</v>
      </c>
      <c r="F951" s="219" t="s">
        <v>1179</v>
      </c>
      <c r="G951" s="220" t="s">
        <v>228</v>
      </c>
      <c r="H951" s="221">
        <v>348.06700000000001</v>
      </c>
      <c r="I951" s="222"/>
      <c r="J951" s="223">
        <f>ROUND(I951*H951,2)</f>
        <v>0</v>
      </c>
      <c r="K951" s="219" t="s">
        <v>152</v>
      </c>
      <c r="L951" s="44"/>
      <c r="M951" s="224" t="s">
        <v>1</v>
      </c>
      <c r="N951" s="225" t="s">
        <v>39</v>
      </c>
      <c r="O951" s="91"/>
      <c r="P951" s="226">
        <f>O951*H951</f>
        <v>0</v>
      </c>
      <c r="Q951" s="226">
        <v>0</v>
      </c>
      <c r="R951" s="226">
        <f>Q951*H951</f>
        <v>0</v>
      </c>
      <c r="S951" s="226">
        <v>0</v>
      </c>
      <c r="T951" s="226">
        <f>S951*H951</f>
        <v>0</v>
      </c>
      <c r="U951" s="227" t="s">
        <v>1</v>
      </c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R951" s="228" t="s">
        <v>265</v>
      </c>
      <c r="AT951" s="228" t="s">
        <v>148</v>
      </c>
      <c r="AU951" s="228" t="s">
        <v>154</v>
      </c>
      <c r="AY951" s="17" t="s">
        <v>146</v>
      </c>
      <c r="BE951" s="229">
        <f>IF(N951="základní",J951,0)</f>
        <v>0</v>
      </c>
      <c r="BF951" s="229">
        <f>IF(N951="snížená",J951,0)</f>
        <v>0</v>
      </c>
      <c r="BG951" s="229">
        <f>IF(N951="zákl. přenesená",J951,0)</f>
        <v>0</v>
      </c>
      <c r="BH951" s="229">
        <f>IF(N951="sníž. přenesená",J951,0)</f>
        <v>0</v>
      </c>
      <c r="BI951" s="229">
        <f>IF(N951="nulová",J951,0)</f>
        <v>0</v>
      </c>
      <c r="BJ951" s="17" t="s">
        <v>154</v>
      </c>
      <c r="BK951" s="229">
        <f>ROUND(I951*H951,2)</f>
        <v>0</v>
      </c>
      <c r="BL951" s="17" t="s">
        <v>265</v>
      </c>
      <c r="BM951" s="228" t="s">
        <v>1180</v>
      </c>
    </row>
    <row r="952" s="2" customFormat="1">
      <c r="A952" s="38"/>
      <c r="B952" s="39"/>
      <c r="C952" s="40"/>
      <c r="D952" s="230" t="s">
        <v>156</v>
      </c>
      <c r="E952" s="40"/>
      <c r="F952" s="231" t="s">
        <v>1181</v>
      </c>
      <c r="G952" s="40"/>
      <c r="H952" s="40"/>
      <c r="I952" s="232"/>
      <c r="J952" s="40"/>
      <c r="K952" s="40"/>
      <c r="L952" s="44"/>
      <c r="M952" s="233"/>
      <c r="N952" s="234"/>
      <c r="O952" s="91"/>
      <c r="P952" s="91"/>
      <c r="Q952" s="91"/>
      <c r="R952" s="91"/>
      <c r="S952" s="91"/>
      <c r="T952" s="91"/>
      <c r="U952" s="92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T952" s="17" t="s">
        <v>156</v>
      </c>
      <c r="AU952" s="17" t="s">
        <v>154</v>
      </c>
    </row>
    <row r="953" s="2" customFormat="1">
      <c r="A953" s="38"/>
      <c r="B953" s="39"/>
      <c r="C953" s="40"/>
      <c r="D953" s="235" t="s">
        <v>158</v>
      </c>
      <c r="E953" s="40"/>
      <c r="F953" s="236" t="s">
        <v>1182</v>
      </c>
      <c r="G953" s="40"/>
      <c r="H953" s="40"/>
      <c r="I953" s="232"/>
      <c r="J953" s="40"/>
      <c r="K953" s="40"/>
      <c r="L953" s="44"/>
      <c r="M953" s="233"/>
      <c r="N953" s="234"/>
      <c r="O953" s="91"/>
      <c r="P953" s="91"/>
      <c r="Q953" s="91"/>
      <c r="R953" s="91"/>
      <c r="S953" s="91"/>
      <c r="T953" s="91"/>
      <c r="U953" s="92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T953" s="17" t="s">
        <v>158</v>
      </c>
      <c r="AU953" s="17" t="s">
        <v>154</v>
      </c>
    </row>
    <row r="954" s="2" customFormat="1" ht="24.15" customHeight="1">
      <c r="A954" s="38"/>
      <c r="B954" s="39"/>
      <c r="C954" s="269" t="s">
        <v>1183</v>
      </c>
      <c r="D954" s="269" t="s">
        <v>289</v>
      </c>
      <c r="E954" s="270" t="s">
        <v>1184</v>
      </c>
      <c r="F954" s="271" t="s">
        <v>1185</v>
      </c>
      <c r="G954" s="272" t="s">
        <v>228</v>
      </c>
      <c r="H954" s="273">
        <v>391.053</v>
      </c>
      <c r="I954" s="274"/>
      <c r="J954" s="275">
        <f>ROUND(I954*H954,2)</f>
        <v>0</v>
      </c>
      <c r="K954" s="271" t="s">
        <v>152</v>
      </c>
      <c r="L954" s="276"/>
      <c r="M954" s="277" t="s">
        <v>1</v>
      </c>
      <c r="N954" s="278" t="s">
        <v>39</v>
      </c>
      <c r="O954" s="91"/>
      <c r="P954" s="226">
        <f>O954*H954</f>
        <v>0</v>
      </c>
      <c r="Q954" s="226">
        <v>0.00017000000000000001</v>
      </c>
      <c r="R954" s="226">
        <f>Q954*H954</f>
        <v>0.066479010000000005</v>
      </c>
      <c r="S954" s="226">
        <v>0</v>
      </c>
      <c r="T954" s="226">
        <f>S954*H954</f>
        <v>0</v>
      </c>
      <c r="U954" s="227" t="s">
        <v>1</v>
      </c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R954" s="228" t="s">
        <v>384</v>
      </c>
      <c r="AT954" s="228" t="s">
        <v>289</v>
      </c>
      <c r="AU954" s="228" t="s">
        <v>154</v>
      </c>
      <c r="AY954" s="17" t="s">
        <v>146</v>
      </c>
      <c r="BE954" s="229">
        <f>IF(N954="základní",J954,0)</f>
        <v>0</v>
      </c>
      <c r="BF954" s="229">
        <f>IF(N954="snížená",J954,0)</f>
        <v>0</v>
      </c>
      <c r="BG954" s="229">
        <f>IF(N954="zákl. přenesená",J954,0)</f>
        <v>0</v>
      </c>
      <c r="BH954" s="229">
        <f>IF(N954="sníž. přenesená",J954,0)</f>
        <v>0</v>
      </c>
      <c r="BI954" s="229">
        <f>IF(N954="nulová",J954,0)</f>
        <v>0</v>
      </c>
      <c r="BJ954" s="17" t="s">
        <v>154</v>
      </c>
      <c r="BK954" s="229">
        <f>ROUND(I954*H954,2)</f>
        <v>0</v>
      </c>
      <c r="BL954" s="17" t="s">
        <v>265</v>
      </c>
      <c r="BM954" s="228" t="s">
        <v>1186</v>
      </c>
    </row>
    <row r="955" s="2" customFormat="1">
      <c r="A955" s="38"/>
      <c r="B955" s="39"/>
      <c r="C955" s="40"/>
      <c r="D955" s="230" t="s">
        <v>156</v>
      </c>
      <c r="E955" s="40"/>
      <c r="F955" s="231" t="s">
        <v>1185</v>
      </c>
      <c r="G955" s="40"/>
      <c r="H955" s="40"/>
      <c r="I955" s="232"/>
      <c r="J955" s="40"/>
      <c r="K955" s="40"/>
      <c r="L955" s="44"/>
      <c r="M955" s="233"/>
      <c r="N955" s="234"/>
      <c r="O955" s="91"/>
      <c r="P955" s="91"/>
      <c r="Q955" s="91"/>
      <c r="R955" s="91"/>
      <c r="S955" s="91"/>
      <c r="T955" s="91"/>
      <c r="U955" s="92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T955" s="17" t="s">
        <v>156</v>
      </c>
      <c r="AU955" s="17" t="s">
        <v>154</v>
      </c>
    </row>
    <row r="956" s="14" customFormat="1">
      <c r="A956" s="14"/>
      <c r="B956" s="247"/>
      <c r="C956" s="248"/>
      <c r="D956" s="230" t="s">
        <v>160</v>
      </c>
      <c r="E956" s="248"/>
      <c r="F956" s="250" t="s">
        <v>1187</v>
      </c>
      <c r="G956" s="248"/>
      <c r="H956" s="251">
        <v>391.053</v>
      </c>
      <c r="I956" s="252"/>
      <c r="J956" s="248"/>
      <c r="K956" s="248"/>
      <c r="L956" s="253"/>
      <c r="M956" s="254"/>
      <c r="N956" s="255"/>
      <c r="O956" s="255"/>
      <c r="P956" s="255"/>
      <c r="Q956" s="255"/>
      <c r="R956" s="255"/>
      <c r="S956" s="255"/>
      <c r="T956" s="255"/>
      <c r="U956" s="256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57" t="s">
        <v>160</v>
      </c>
      <c r="AU956" s="257" t="s">
        <v>154</v>
      </c>
      <c r="AV956" s="14" t="s">
        <v>154</v>
      </c>
      <c r="AW956" s="14" t="s">
        <v>4</v>
      </c>
      <c r="AX956" s="14" t="s">
        <v>81</v>
      </c>
      <c r="AY956" s="257" t="s">
        <v>146</v>
      </c>
    </row>
    <row r="957" s="2" customFormat="1" ht="21.75" customHeight="1">
      <c r="A957" s="38"/>
      <c r="B957" s="39"/>
      <c r="C957" s="217" t="s">
        <v>1188</v>
      </c>
      <c r="D957" s="217" t="s">
        <v>148</v>
      </c>
      <c r="E957" s="218" t="s">
        <v>1189</v>
      </c>
      <c r="F957" s="219" t="s">
        <v>1190</v>
      </c>
      <c r="G957" s="220" t="s">
        <v>228</v>
      </c>
      <c r="H957" s="221">
        <v>348.06700000000001</v>
      </c>
      <c r="I957" s="222"/>
      <c r="J957" s="223">
        <f>ROUND(I957*H957,2)</f>
        <v>0</v>
      </c>
      <c r="K957" s="219" t="s">
        <v>152</v>
      </c>
      <c r="L957" s="44"/>
      <c r="M957" s="224" t="s">
        <v>1</v>
      </c>
      <c r="N957" s="225" t="s">
        <v>39</v>
      </c>
      <c r="O957" s="91"/>
      <c r="P957" s="226">
        <f>O957*H957</f>
        <v>0</v>
      </c>
      <c r="Q957" s="226">
        <v>0.00069999999999999999</v>
      </c>
      <c r="R957" s="226">
        <f>Q957*H957</f>
        <v>0.2436469</v>
      </c>
      <c r="S957" s="226">
        <v>0</v>
      </c>
      <c r="T957" s="226">
        <f>S957*H957</f>
        <v>0</v>
      </c>
      <c r="U957" s="227" t="s">
        <v>1</v>
      </c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  <c r="AR957" s="228" t="s">
        <v>265</v>
      </c>
      <c r="AT957" s="228" t="s">
        <v>148</v>
      </c>
      <c r="AU957" s="228" t="s">
        <v>154</v>
      </c>
      <c r="AY957" s="17" t="s">
        <v>146</v>
      </c>
      <c r="BE957" s="229">
        <f>IF(N957="základní",J957,0)</f>
        <v>0</v>
      </c>
      <c r="BF957" s="229">
        <f>IF(N957="snížená",J957,0)</f>
        <v>0</v>
      </c>
      <c r="BG957" s="229">
        <f>IF(N957="zákl. přenesená",J957,0)</f>
        <v>0</v>
      </c>
      <c r="BH957" s="229">
        <f>IF(N957="sníž. přenesená",J957,0)</f>
        <v>0</v>
      </c>
      <c r="BI957" s="229">
        <f>IF(N957="nulová",J957,0)</f>
        <v>0</v>
      </c>
      <c r="BJ957" s="17" t="s">
        <v>154</v>
      </c>
      <c r="BK957" s="229">
        <f>ROUND(I957*H957,2)</f>
        <v>0</v>
      </c>
      <c r="BL957" s="17" t="s">
        <v>265</v>
      </c>
      <c r="BM957" s="228" t="s">
        <v>1191</v>
      </c>
    </row>
    <row r="958" s="2" customFormat="1">
      <c r="A958" s="38"/>
      <c r="B958" s="39"/>
      <c r="C958" s="40"/>
      <c r="D958" s="230" t="s">
        <v>156</v>
      </c>
      <c r="E958" s="40"/>
      <c r="F958" s="231" t="s">
        <v>1192</v>
      </c>
      <c r="G958" s="40"/>
      <c r="H958" s="40"/>
      <c r="I958" s="232"/>
      <c r="J958" s="40"/>
      <c r="K958" s="40"/>
      <c r="L958" s="44"/>
      <c r="M958" s="233"/>
      <c r="N958" s="234"/>
      <c r="O958" s="91"/>
      <c r="P958" s="91"/>
      <c r="Q958" s="91"/>
      <c r="R958" s="91"/>
      <c r="S958" s="91"/>
      <c r="T958" s="91"/>
      <c r="U958" s="92"/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  <c r="AT958" s="17" t="s">
        <v>156</v>
      </c>
      <c r="AU958" s="17" t="s">
        <v>154</v>
      </c>
    </row>
    <row r="959" s="2" customFormat="1">
      <c r="A959" s="38"/>
      <c r="B959" s="39"/>
      <c r="C959" s="40"/>
      <c r="D959" s="235" t="s">
        <v>158</v>
      </c>
      <c r="E959" s="40"/>
      <c r="F959" s="236" t="s">
        <v>1193</v>
      </c>
      <c r="G959" s="40"/>
      <c r="H959" s="40"/>
      <c r="I959" s="232"/>
      <c r="J959" s="40"/>
      <c r="K959" s="40"/>
      <c r="L959" s="44"/>
      <c r="M959" s="233"/>
      <c r="N959" s="234"/>
      <c r="O959" s="91"/>
      <c r="P959" s="91"/>
      <c r="Q959" s="91"/>
      <c r="R959" s="91"/>
      <c r="S959" s="91"/>
      <c r="T959" s="91"/>
      <c r="U959" s="92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T959" s="17" t="s">
        <v>158</v>
      </c>
      <c r="AU959" s="17" t="s">
        <v>154</v>
      </c>
    </row>
    <row r="960" s="14" customFormat="1">
      <c r="A960" s="14"/>
      <c r="B960" s="247"/>
      <c r="C960" s="248"/>
      <c r="D960" s="230" t="s">
        <v>160</v>
      </c>
      <c r="E960" s="249" t="s">
        <v>1</v>
      </c>
      <c r="F960" s="250" t="s">
        <v>903</v>
      </c>
      <c r="G960" s="248"/>
      <c r="H960" s="251">
        <v>348.06700000000001</v>
      </c>
      <c r="I960" s="252"/>
      <c r="J960" s="248"/>
      <c r="K960" s="248"/>
      <c r="L960" s="253"/>
      <c r="M960" s="254"/>
      <c r="N960" s="255"/>
      <c r="O960" s="255"/>
      <c r="P960" s="255"/>
      <c r="Q960" s="255"/>
      <c r="R960" s="255"/>
      <c r="S960" s="255"/>
      <c r="T960" s="255"/>
      <c r="U960" s="256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T960" s="257" t="s">
        <v>160</v>
      </c>
      <c r="AU960" s="257" t="s">
        <v>154</v>
      </c>
      <c r="AV960" s="14" t="s">
        <v>154</v>
      </c>
      <c r="AW960" s="14" t="s">
        <v>30</v>
      </c>
      <c r="AX960" s="14" t="s">
        <v>73</v>
      </c>
      <c r="AY960" s="257" t="s">
        <v>146</v>
      </c>
    </row>
    <row r="961" s="15" customFormat="1">
      <c r="A961" s="15"/>
      <c r="B961" s="258"/>
      <c r="C961" s="259"/>
      <c r="D961" s="230" t="s">
        <v>160</v>
      </c>
      <c r="E961" s="260" t="s">
        <v>1</v>
      </c>
      <c r="F961" s="261" t="s">
        <v>163</v>
      </c>
      <c r="G961" s="259"/>
      <c r="H961" s="262">
        <v>348.06700000000001</v>
      </c>
      <c r="I961" s="263"/>
      <c r="J961" s="259"/>
      <c r="K961" s="259"/>
      <c r="L961" s="264"/>
      <c r="M961" s="265"/>
      <c r="N961" s="266"/>
      <c r="O961" s="266"/>
      <c r="P961" s="266"/>
      <c r="Q961" s="266"/>
      <c r="R961" s="266"/>
      <c r="S961" s="266"/>
      <c r="T961" s="266"/>
      <c r="U961" s="267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T961" s="268" t="s">
        <v>160</v>
      </c>
      <c r="AU961" s="268" t="s">
        <v>154</v>
      </c>
      <c r="AV961" s="15" t="s">
        <v>153</v>
      </c>
      <c r="AW961" s="15" t="s">
        <v>30</v>
      </c>
      <c r="AX961" s="15" t="s">
        <v>81</v>
      </c>
      <c r="AY961" s="268" t="s">
        <v>146</v>
      </c>
    </row>
    <row r="962" s="2" customFormat="1" ht="37.8" customHeight="1">
      <c r="A962" s="38"/>
      <c r="B962" s="39"/>
      <c r="C962" s="217" t="s">
        <v>1194</v>
      </c>
      <c r="D962" s="217" t="s">
        <v>148</v>
      </c>
      <c r="E962" s="218" t="s">
        <v>1195</v>
      </c>
      <c r="F962" s="219" t="s">
        <v>1196</v>
      </c>
      <c r="G962" s="220" t="s">
        <v>228</v>
      </c>
      <c r="H962" s="221">
        <v>313.84300000000002</v>
      </c>
      <c r="I962" s="222"/>
      <c r="J962" s="223">
        <f>ROUND(I962*H962,2)</f>
        <v>0</v>
      </c>
      <c r="K962" s="219" t="s">
        <v>152</v>
      </c>
      <c r="L962" s="44"/>
      <c r="M962" s="224" t="s">
        <v>1</v>
      </c>
      <c r="N962" s="225" t="s">
        <v>39</v>
      </c>
      <c r="O962" s="91"/>
      <c r="P962" s="226">
        <f>O962*H962</f>
        <v>0</v>
      </c>
      <c r="Q962" s="226">
        <v>0.020289999999999999</v>
      </c>
      <c r="R962" s="226">
        <f>Q962*H962</f>
        <v>6.3678744700000003</v>
      </c>
      <c r="S962" s="226">
        <v>0</v>
      </c>
      <c r="T962" s="226">
        <f>S962*H962</f>
        <v>0</v>
      </c>
      <c r="U962" s="227" t="s">
        <v>1</v>
      </c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R962" s="228" t="s">
        <v>265</v>
      </c>
      <c r="AT962" s="228" t="s">
        <v>148</v>
      </c>
      <c r="AU962" s="228" t="s">
        <v>154</v>
      </c>
      <c r="AY962" s="17" t="s">
        <v>146</v>
      </c>
      <c r="BE962" s="229">
        <f>IF(N962="základní",J962,0)</f>
        <v>0</v>
      </c>
      <c r="BF962" s="229">
        <f>IF(N962="snížená",J962,0)</f>
        <v>0</v>
      </c>
      <c r="BG962" s="229">
        <f>IF(N962="zákl. přenesená",J962,0)</f>
        <v>0</v>
      </c>
      <c r="BH962" s="229">
        <f>IF(N962="sníž. přenesená",J962,0)</f>
        <v>0</v>
      </c>
      <c r="BI962" s="229">
        <f>IF(N962="nulová",J962,0)</f>
        <v>0</v>
      </c>
      <c r="BJ962" s="17" t="s">
        <v>154</v>
      </c>
      <c r="BK962" s="229">
        <f>ROUND(I962*H962,2)</f>
        <v>0</v>
      </c>
      <c r="BL962" s="17" t="s">
        <v>265</v>
      </c>
      <c r="BM962" s="228" t="s">
        <v>1197</v>
      </c>
    </row>
    <row r="963" s="2" customFormat="1">
      <c r="A963" s="38"/>
      <c r="B963" s="39"/>
      <c r="C963" s="40"/>
      <c r="D963" s="230" t="s">
        <v>156</v>
      </c>
      <c r="E963" s="40"/>
      <c r="F963" s="231" t="s">
        <v>1198</v>
      </c>
      <c r="G963" s="40"/>
      <c r="H963" s="40"/>
      <c r="I963" s="232"/>
      <c r="J963" s="40"/>
      <c r="K963" s="40"/>
      <c r="L963" s="44"/>
      <c r="M963" s="233"/>
      <c r="N963" s="234"/>
      <c r="O963" s="91"/>
      <c r="P963" s="91"/>
      <c r="Q963" s="91"/>
      <c r="R963" s="91"/>
      <c r="S963" s="91"/>
      <c r="T963" s="91"/>
      <c r="U963" s="92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T963" s="17" t="s">
        <v>156</v>
      </c>
      <c r="AU963" s="17" t="s">
        <v>154</v>
      </c>
    </row>
    <row r="964" s="2" customFormat="1">
      <c r="A964" s="38"/>
      <c r="B964" s="39"/>
      <c r="C964" s="40"/>
      <c r="D964" s="235" t="s">
        <v>158</v>
      </c>
      <c r="E964" s="40"/>
      <c r="F964" s="236" t="s">
        <v>1199</v>
      </c>
      <c r="G964" s="40"/>
      <c r="H964" s="40"/>
      <c r="I964" s="232"/>
      <c r="J964" s="40"/>
      <c r="K964" s="40"/>
      <c r="L964" s="44"/>
      <c r="M964" s="233"/>
      <c r="N964" s="234"/>
      <c r="O964" s="91"/>
      <c r="P964" s="91"/>
      <c r="Q964" s="91"/>
      <c r="R964" s="91"/>
      <c r="S964" s="91"/>
      <c r="T964" s="91"/>
      <c r="U964" s="92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T964" s="17" t="s">
        <v>158</v>
      </c>
      <c r="AU964" s="17" t="s">
        <v>154</v>
      </c>
    </row>
    <row r="965" s="13" customFormat="1">
      <c r="A965" s="13"/>
      <c r="B965" s="237"/>
      <c r="C965" s="238"/>
      <c r="D965" s="230" t="s">
        <v>160</v>
      </c>
      <c r="E965" s="239" t="s">
        <v>1</v>
      </c>
      <c r="F965" s="240" t="s">
        <v>1200</v>
      </c>
      <c r="G965" s="238"/>
      <c r="H965" s="239" t="s">
        <v>1</v>
      </c>
      <c r="I965" s="241"/>
      <c r="J965" s="238"/>
      <c r="K965" s="238"/>
      <c r="L965" s="242"/>
      <c r="M965" s="243"/>
      <c r="N965" s="244"/>
      <c r="O965" s="244"/>
      <c r="P965" s="244"/>
      <c r="Q965" s="244"/>
      <c r="R965" s="244"/>
      <c r="S965" s="244"/>
      <c r="T965" s="244"/>
      <c r="U965" s="245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46" t="s">
        <v>160</v>
      </c>
      <c r="AU965" s="246" t="s">
        <v>154</v>
      </c>
      <c r="AV965" s="13" t="s">
        <v>81</v>
      </c>
      <c r="AW965" s="13" t="s">
        <v>30</v>
      </c>
      <c r="AX965" s="13" t="s">
        <v>73</v>
      </c>
      <c r="AY965" s="246" t="s">
        <v>146</v>
      </c>
    </row>
    <row r="966" s="14" customFormat="1">
      <c r="A966" s="14"/>
      <c r="B966" s="247"/>
      <c r="C966" s="248"/>
      <c r="D966" s="230" t="s">
        <v>160</v>
      </c>
      <c r="E966" s="249" t="s">
        <v>1</v>
      </c>
      <c r="F966" s="250" t="s">
        <v>1201</v>
      </c>
      <c r="G966" s="248"/>
      <c r="H966" s="251">
        <v>116.91800000000001</v>
      </c>
      <c r="I966" s="252"/>
      <c r="J966" s="248"/>
      <c r="K966" s="248"/>
      <c r="L966" s="253"/>
      <c r="M966" s="254"/>
      <c r="N966" s="255"/>
      <c r="O966" s="255"/>
      <c r="P966" s="255"/>
      <c r="Q966" s="255"/>
      <c r="R966" s="255"/>
      <c r="S966" s="255"/>
      <c r="T966" s="255"/>
      <c r="U966" s="256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T966" s="257" t="s">
        <v>160</v>
      </c>
      <c r="AU966" s="257" t="s">
        <v>154</v>
      </c>
      <c r="AV966" s="14" t="s">
        <v>154</v>
      </c>
      <c r="AW966" s="14" t="s">
        <v>30</v>
      </c>
      <c r="AX966" s="14" t="s">
        <v>73</v>
      </c>
      <c r="AY966" s="257" t="s">
        <v>146</v>
      </c>
    </row>
    <row r="967" s="14" customFormat="1">
      <c r="A967" s="14"/>
      <c r="B967" s="247"/>
      <c r="C967" s="248"/>
      <c r="D967" s="230" t="s">
        <v>160</v>
      </c>
      <c r="E967" s="249" t="s">
        <v>1</v>
      </c>
      <c r="F967" s="250" t="s">
        <v>1202</v>
      </c>
      <c r="G967" s="248"/>
      <c r="H967" s="251">
        <v>120.845</v>
      </c>
      <c r="I967" s="252"/>
      <c r="J967" s="248"/>
      <c r="K967" s="248"/>
      <c r="L967" s="253"/>
      <c r="M967" s="254"/>
      <c r="N967" s="255"/>
      <c r="O967" s="255"/>
      <c r="P967" s="255"/>
      <c r="Q967" s="255"/>
      <c r="R967" s="255"/>
      <c r="S967" s="255"/>
      <c r="T967" s="255"/>
      <c r="U967" s="256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T967" s="257" t="s">
        <v>160</v>
      </c>
      <c r="AU967" s="257" t="s">
        <v>154</v>
      </c>
      <c r="AV967" s="14" t="s">
        <v>154</v>
      </c>
      <c r="AW967" s="14" t="s">
        <v>30</v>
      </c>
      <c r="AX967" s="14" t="s">
        <v>73</v>
      </c>
      <c r="AY967" s="257" t="s">
        <v>146</v>
      </c>
    </row>
    <row r="968" s="13" customFormat="1">
      <c r="A968" s="13"/>
      <c r="B968" s="237"/>
      <c r="C968" s="238"/>
      <c r="D968" s="230" t="s">
        <v>160</v>
      </c>
      <c r="E968" s="239" t="s">
        <v>1</v>
      </c>
      <c r="F968" s="240" t="s">
        <v>1203</v>
      </c>
      <c r="G968" s="238"/>
      <c r="H968" s="239" t="s">
        <v>1</v>
      </c>
      <c r="I968" s="241"/>
      <c r="J968" s="238"/>
      <c r="K968" s="238"/>
      <c r="L968" s="242"/>
      <c r="M968" s="243"/>
      <c r="N968" s="244"/>
      <c r="O968" s="244"/>
      <c r="P968" s="244"/>
      <c r="Q968" s="244"/>
      <c r="R968" s="244"/>
      <c r="S968" s="244"/>
      <c r="T968" s="244"/>
      <c r="U968" s="245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46" t="s">
        <v>160</v>
      </c>
      <c r="AU968" s="246" t="s">
        <v>154</v>
      </c>
      <c r="AV968" s="13" t="s">
        <v>81</v>
      </c>
      <c r="AW968" s="13" t="s">
        <v>30</v>
      </c>
      <c r="AX968" s="13" t="s">
        <v>73</v>
      </c>
      <c r="AY968" s="246" t="s">
        <v>146</v>
      </c>
    </row>
    <row r="969" s="14" customFormat="1">
      <c r="A969" s="14"/>
      <c r="B969" s="247"/>
      <c r="C969" s="248"/>
      <c r="D969" s="230" t="s">
        <v>160</v>
      </c>
      <c r="E969" s="249" t="s">
        <v>1</v>
      </c>
      <c r="F969" s="250" t="s">
        <v>1163</v>
      </c>
      <c r="G969" s="248"/>
      <c r="H969" s="251">
        <v>35.969999999999999</v>
      </c>
      <c r="I969" s="252"/>
      <c r="J969" s="248"/>
      <c r="K969" s="248"/>
      <c r="L969" s="253"/>
      <c r="M969" s="254"/>
      <c r="N969" s="255"/>
      <c r="O969" s="255"/>
      <c r="P969" s="255"/>
      <c r="Q969" s="255"/>
      <c r="R969" s="255"/>
      <c r="S969" s="255"/>
      <c r="T969" s="255"/>
      <c r="U969" s="256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T969" s="257" t="s">
        <v>160</v>
      </c>
      <c r="AU969" s="257" t="s">
        <v>154</v>
      </c>
      <c r="AV969" s="14" t="s">
        <v>154</v>
      </c>
      <c r="AW969" s="14" t="s">
        <v>30</v>
      </c>
      <c r="AX969" s="14" t="s">
        <v>73</v>
      </c>
      <c r="AY969" s="257" t="s">
        <v>146</v>
      </c>
    </row>
    <row r="970" s="13" customFormat="1">
      <c r="A970" s="13"/>
      <c r="B970" s="237"/>
      <c r="C970" s="238"/>
      <c r="D970" s="230" t="s">
        <v>160</v>
      </c>
      <c r="E970" s="239" t="s">
        <v>1</v>
      </c>
      <c r="F970" s="240" t="s">
        <v>1204</v>
      </c>
      <c r="G970" s="238"/>
      <c r="H970" s="239" t="s">
        <v>1</v>
      </c>
      <c r="I970" s="241"/>
      <c r="J970" s="238"/>
      <c r="K970" s="238"/>
      <c r="L970" s="242"/>
      <c r="M970" s="243"/>
      <c r="N970" s="244"/>
      <c r="O970" s="244"/>
      <c r="P970" s="244"/>
      <c r="Q970" s="244"/>
      <c r="R970" s="244"/>
      <c r="S970" s="244"/>
      <c r="T970" s="244"/>
      <c r="U970" s="245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46" t="s">
        <v>160</v>
      </c>
      <c r="AU970" s="246" t="s">
        <v>154</v>
      </c>
      <c r="AV970" s="13" t="s">
        <v>81</v>
      </c>
      <c r="AW970" s="13" t="s">
        <v>30</v>
      </c>
      <c r="AX970" s="13" t="s">
        <v>73</v>
      </c>
      <c r="AY970" s="246" t="s">
        <v>146</v>
      </c>
    </row>
    <row r="971" s="14" customFormat="1">
      <c r="A971" s="14"/>
      <c r="B971" s="247"/>
      <c r="C971" s="248"/>
      <c r="D971" s="230" t="s">
        <v>160</v>
      </c>
      <c r="E971" s="249" t="s">
        <v>1</v>
      </c>
      <c r="F971" s="250" t="s">
        <v>1205</v>
      </c>
      <c r="G971" s="248"/>
      <c r="H971" s="251">
        <v>16.283999999999999</v>
      </c>
      <c r="I971" s="252"/>
      <c r="J971" s="248"/>
      <c r="K971" s="248"/>
      <c r="L971" s="253"/>
      <c r="M971" s="254"/>
      <c r="N971" s="255"/>
      <c r="O971" s="255"/>
      <c r="P971" s="255"/>
      <c r="Q971" s="255"/>
      <c r="R971" s="255"/>
      <c r="S971" s="255"/>
      <c r="T971" s="255"/>
      <c r="U971" s="256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T971" s="257" t="s">
        <v>160</v>
      </c>
      <c r="AU971" s="257" t="s">
        <v>154</v>
      </c>
      <c r="AV971" s="14" t="s">
        <v>154</v>
      </c>
      <c r="AW971" s="14" t="s">
        <v>30</v>
      </c>
      <c r="AX971" s="14" t="s">
        <v>73</v>
      </c>
      <c r="AY971" s="257" t="s">
        <v>146</v>
      </c>
    </row>
    <row r="972" s="13" customFormat="1">
      <c r="A972" s="13"/>
      <c r="B972" s="237"/>
      <c r="C972" s="238"/>
      <c r="D972" s="230" t="s">
        <v>160</v>
      </c>
      <c r="E972" s="239" t="s">
        <v>1</v>
      </c>
      <c r="F972" s="240" t="s">
        <v>1206</v>
      </c>
      <c r="G972" s="238"/>
      <c r="H972" s="239" t="s">
        <v>1</v>
      </c>
      <c r="I972" s="241"/>
      <c r="J972" s="238"/>
      <c r="K972" s="238"/>
      <c r="L972" s="242"/>
      <c r="M972" s="243"/>
      <c r="N972" s="244"/>
      <c r="O972" s="244"/>
      <c r="P972" s="244"/>
      <c r="Q972" s="244"/>
      <c r="R972" s="244"/>
      <c r="S972" s="244"/>
      <c r="T972" s="244"/>
      <c r="U972" s="245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46" t="s">
        <v>160</v>
      </c>
      <c r="AU972" s="246" t="s">
        <v>154</v>
      </c>
      <c r="AV972" s="13" t="s">
        <v>81</v>
      </c>
      <c r="AW972" s="13" t="s">
        <v>30</v>
      </c>
      <c r="AX972" s="13" t="s">
        <v>73</v>
      </c>
      <c r="AY972" s="246" t="s">
        <v>146</v>
      </c>
    </row>
    <row r="973" s="14" customFormat="1">
      <c r="A973" s="14"/>
      <c r="B973" s="247"/>
      <c r="C973" s="248"/>
      <c r="D973" s="230" t="s">
        <v>160</v>
      </c>
      <c r="E973" s="249" t="s">
        <v>1</v>
      </c>
      <c r="F973" s="250" t="s">
        <v>1207</v>
      </c>
      <c r="G973" s="248"/>
      <c r="H973" s="251">
        <v>11.25</v>
      </c>
      <c r="I973" s="252"/>
      <c r="J973" s="248"/>
      <c r="K973" s="248"/>
      <c r="L973" s="253"/>
      <c r="M973" s="254"/>
      <c r="N973" s="255"/>
      <c r="O973" s="255"/>
      <c r="P973" s="255"/>
      <c r="Q973" s="255"/>
      <c r="R973" s="255"/>
      <c r="S973" s="255"/>
      <c r="T973" s="255"/>
      <c r="U973" s="256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T973" s="257" t="s">
        <v>160</v>
      </c>
      <c r="AU973" s="257" t="s">
        <v>154</v>
      </c>
      <c r="AV973" s="14" t="s">
        <v>154</v>
      </c>
      <c r="AW973" s="14" t="s">
        <v>30</v>
      </c>
      <c r="AX973" s="14" t="s">
        <v>73</v>
      </c>
      <c r="AY973" s="257" t="s">
        <v>146</v>
      </c>
    </row>
    <row r="974" s="13" customFormat="1">
      <c r="A974" s="13"/>
      <c r="B974" s="237"/>
      <c r="C974" s="238"/>
      <c r="D974" s="230" t="s">
        <v>160</v>
      </c>
      <c r="E974" s="239" t="s">
        <v>1</v>
      </c>
      <c r="F974" s="240" t="s">
        <v>1208</v>
      </c>
      <c r="G974" s="238"/>
      <c r="H974" s="239" t="s">
        <v>1</v>
      </c>
      <c r="I974" s="241"/>
      <c r="J974" s="238"/>
      <c r="K974" s="238"/>
      <c r="L974" s="242"/>
      <c r="M974" s="243"/>
      <c r="N974" s="244"/>
      <c r="O974" s="244"/>
      <c r="P974" s="244"/>
      <c r="Q974" s="244"/>
      <c r="R974" s="244"/>
      <c r="S974" s="244"/>
      <c r="T974" s="244"/>
      <c r="U974" s="245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246" t="s">
        <v>160</v>
      </c>
      <c r="AU974" s="246" t="s">
        <v>154</v>
      </c>
      <c r="AV974" s="13" t="s">
        <v>81</v>
      </c>
      <c r="AW974" s="13" t="s">
        <v>30</v>
      </c>
      <c r="AX974" s="13" t="s">
        <v>73</v>
      </c>
      <c r="AY974" s="246" t="s">
        <v>146</v>
      </c>
    </row>
    <row r="975" s="14" customFormat="1">
      <c r="A975" s="14"/>
      <c r="B975" s="247"/>
      <c r="C975" s="248"/>
      <c r="D975" s="230" t="s">
        <v>160</v>
      </c>
      <c r="E975" s="249" t="s">
        <v>1</v>
      </c>
      <c r="F975" s="250" t="s">
        <v>1209</v>
      </c>
      <c r="G975" s="248"/>
      <c r="H975" s="251">
        <v>-34.223999999999997</v>
      </c>
      <c r="I975" s="252"/>
      <c r="J975" s="248"/>
      <c r="K975" s="248"/>
      <c r="L975" s="253"/>
      <c r="M975" s="254"/>
      <c r="N975" s="255"/>
      <c r="O975" s="255"/>
      <c r="P975" s="255"/>
      <c r="Q975" s="255"/>
      <c r="R975" s="255"/>
      <c r="S975" s="255"/>
      <c r="T975" s="255"/>
      <c r="U975" s="256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T975" s="257" t="s">
        <v>160</v>
      </c>
      <c r="AU975" s="257" t="s">
        <v>154</v>
      </c>
      <c r="AV975" s="14" t="s">
        <v>154</v>
      </c>
      <c r="AW975" s="14" t="s">
        <v>30</v>
      </c>
      <c r="AX975" s="14" t="s">
        <v>73</v>
      </c>
      <c r="AY975" s="257" t="s">
        <v>146</v>
      </c>
    </row>
    <row r="976" s="14" customFormat="1">
      <c r="A976" s="14"/>
      <c r="B976" s="247"/>
      <c r="C976" s="248"/>
      <c r="D976" s="230" t="s">
        <v>160</v>
      </c>
      <c r="E976" s="249" t="s">
        <v>1</v>
      </c>
      <c r="F976" s="250" t="s">
        <v>1210</v>
      </c>
      <c r="G976" s="248"/>
      <c r="H976" s="251">
        <v>46.799999999999997</v>
      </c>
      <c r="I976" s="252"/>
      <c r="J976" s="248"/>
      <c r="K976" s="248"/>
      <c r="L976" s="253"/>
      <c r="M976" s="254"/>
      <c r="N976" s="255"/>
      <c r="O976" s="255"/>
      <c r="P976" s="255"/>
      <c r="Q976" s="255"/>
      <c r="R976" s="255"/>
      <c r="S976" s="255"/>
      <c r="T976" s="255"/>
      <c r="U976" s="256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T976" s="257" t="s">
        <v>160</v>
      </c>
      <c r="AU976" s="257" t="s">
        <v>154</v>
      </c>
      <c r="AV976" s="14" t="s">
        <v>154</v>
      </c>
      <c r="AW976" s="14" t="s">
        <v>30</v>
      </c>
      <c r="AX976" s="14" t="s">
        <v>73</v>
      </c>
      <c r="AY976" s="257" t="s">
        <v>146</v>
      </c>
    </row>
    <row r="977" s="15" customFormat="1">
      <c r="A977" s="15"/>
      <c r="B977" s="258"/>
      <c r="C977" s="259"/>
      <c r="D977" s="230" t="s">
        <v>160</v>
      </c>
      <c r="E977" s="260" t="s">
        <v>1</v>
      </c>
      <c r="F977" s="261" t="s">
        <v>163</v>
      </c>
      <c r="G977" s="259"/>
      <c r="H977" s="262">
        <v>313.84300000000002</v>
      </c>
      <c r="I977" s="263"/>
      <c r="J977" s="259"/>
      <c r="K977" s="259"/>
      <c r="L977" s="264"/>
      <c r="M977" s="265"/>
      <c r="N977" s="266"/>
      <c r="O977" s="266"/>
      <c r="P977" s="266"/>
      <c r="Q977" s="266"/>
      <c r="R977" s="266"/>
      <c r="S977" s="266"/>
      <c r="T977" s="266"/>
      <c r="U977" s="267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T977" s="268" t="s">
        <v>160</v>
      </c>
      <c r="AU977" s="268" t="s">
        <v>154</v>
      </c>
      <c r="AV977" s="15" t="s">
        <v>153</v>
      </c>
      <c r="AW977" s="15" t="s">
        <v>30</v>
      </c>
      <c r="AX977" s="15" t="s">
        <v>81</v>
      </c>
      <c r="AY977" s="268" t="s">
        <v>146</v>
      </c>
    </row>
    <row r="978" s="2" customFormat="1" ht="37.8" customHeight="1">
      <c r="A978" s="38"/>
      <c r="B978" s="39"/>
      <c r="C978" s="217" t="s">
        <v>1211</v>
      </c>
      <c r="D978" s="217" t="s">
        <v>148</v>
      </c>
      <c r="E978" s="218" t="s">
        <v>1212</v>
      </c>
      <c r="F978" s="219" t="s">
        <v>1213</v>
      </c>
      <c r="G978" s="220" t="s">
        <v>228</v>
      </c>
      <c r="H978" s="221">
        <v>34.223999999999997</v>
      </c>
      <c r="I978" s="222"/>
      <c r="J978" s="223">
        <f>ROUND(I978*H978,2)</f>
        <v>0</v>
      </c>
      <c r="K978" s="219" t="s">
        <v>152</v>
      </c>
      <c r="L978" s="44"/>
      <c r="M978" s="224" t="s">
        <v>1</v>
      </c>
      <c r="N978" s="225" t="s">
        <v>39</v>
      </c>
      <c r="O978" s="91"/>
      <c r="P978" s="226">
        <f>O978*H978</f>
        <v>0</v>
      </c>
      <c r="Q978" s="226">
        <v>0.020289999999999999</v>
      </c>
      <c r="R978" s="226">
        <f>Q978*H978</f>
        <v>0.69440495999999985</v>
      </c>
      <c r="S978" s="226">
        <v>0</v>
      </c>
      <c r="T978" s="226">
        <f>S978*H978</f>
        <v>0</v>
      </c>
      <c r="U978" s="227" t="s">
        <v>1</v>
      </c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R978" s="228" t="s">
        <v>265</v>
      </c>
      <c r="AT978" s="228" t="s">
        <v>148</v>
      </c>
      <c r="AU978" s="228" t="s">
        <v>154</v>
      </c>
      <c r="AY978" s="17" t="s">
        <v>146</v>
      </c>
      <c r="BE978" s="229">
        <f>IF(N978="základní",J978,0)</f>
        <v>0</v>
      </c>
      <c r="BF978" s="229">
        <f>IF(N978="snížená",J978,0)</f>
        <v>0</v>
      </c>
      <c r="BG978" s="229">
        <f>IF(N978="zákl. přenesená",J978,0)</f>
        <v>0</v>
      </c>
      <c r="BH978" s="229">
        <f>IF(N978="sníž. přenesená",J978,0)</f>
        <v>0</v>
      </c>
      <c r="BI978" s="229">
        <f>IF(N978="nulová",J978,0)</f>
        <v>0</v>
      </c>
      <c r="BJ978" s="17" t="s">
        <v>154</v>
      </c>
      <c r="BK978" s="229">
        <f>ROUND(I978*H978,2)</f>
        <v>0</v>
      </c>
      <c r="BL978" s="17" t="s">
        <v>265</v>
      </c>
      <c r="BM978" s="228" t="s">
        <v>1214</v>
      </c>
    </row>
    <row r="979" s="2" customFormat="1">
      <c r="A979" s="38"/>
      <c r="B979" s="39"/>
      <c r="C979" s="40"/>
      <c r="D979" s="230" t="s">
        <v>156</v>
      </c>
      <c r="E979" s="40"/>
      <c r="F979" s="231" t="s">
        <v>1215</v>
      </c>
      <c r="G979" s="40"/>
      <c r="H979" s="40"/>
      <c r="I979" s="232"/>
      <c r="J979" s="40"/>
      <c r="K979" s="40"/>
      <c r="L979" s="44"/>
      <c r="M979" s="233"/>
      <c r="N979" s="234"/>
      <c r="O979" s="91"/>
      <c r="P979" s="91"/>
      <c r="Q979" s="91"/>
      <c r="R979" s="91"/>
      <c r="S979" s="91"/>
      <c r="T979" s="91"/>
      <c r="U979" s="92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T979" s="17" t="s">
        <v>156</v>
      </c>
      <c r="AU979" s="17" t="s">
        <v>154</v>
      </c>
    </row>
    <row r="980" s="2" customFormat="1">
      <c r="A980" s="38"/>
      <c r="B980" s="39"/>
      <c r="C980" s="40"/>
      <c r="D980" s="235" t="s">
        <v>158</v>
      </c>
      <c r="E980" s="40"/>
      <c r="F980" s="236" t="s">
        <v>1216</v>
      </c>
      <c r="G980" s="40"/>
      <c r="H980" s="40"/>
      <c r="I980" s="232"/>
      <c r="J980" s="40"/>
      <c r="K980" s="40"/>
      <c r="L980" s="44"/>
      <c r="M980" s="233"/>
      <c r="N980" s="234"/>
      <c r="O980" s="91"/>
      <c r="P980" s="91"/>
      <c r="Q980" s="91"/>
      <c r="R980" s="91"/>
      <c r="S980" s="91"/>
      <c r="T980" s="91"/>
      <c r="U980" s="92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T980" s="17" t="s">
        <v>158</v>
      </c>
      <c r="AU980" s="17" t="s">
        <v>154</v>
      </c>
    </row>
    <row r="981" s="13" customFormat="1">
      <c r="A981" s="13"/>
      <c r="B981" s="237"/>
      <c r="C981" s="238"/>
      <c r="D981" s="230" t="s">
        <v>160</v>
      </c>
      <c r="E981" s="239" t="s">
        <v>1</v>
      </c>
      <c r="F981" s="240" t="s">
        <v>1200</v>
      </c>
      <c r="G981" s="238"/>
      <c r="H981" s="239" t="s">
        <v>1</v>
      </c>
      <c r="I981" s="241"/>
      <c r="J981" s="238"/>
      <c r="K981" s="238"/>
      <c r="L981" s="242"/>
      <c r="M981" s="243"/>
      <c r="N981" s="244"/>
      <c r="O981" s="244"/>
      <c r="P981" s="244"/>
      <c r="Q981" s="244"/>
      <c r="R981" s="244"/>
      <c r="S981" s="244"/>
      <c r="T981" s="244"/>
      <c r="U981" s="245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46" t="s">
        <v>160</v>
      </c>
      <c r="AU981" s="246" t="s">
        <v>154</v>
      </c>
      <c r="AV981" s="13" t="s">
        <v>81</v>
      </c>
      <c r="AW981" s="13" t="s">
        <v>30</v>
      </c>
      <c r="AX981" s="13" t="s">
        <v>73</v>
      </c>
      <c r="AY981" s="246" t="s">
        <v>146</v>
      </c>
    </row>
    <row r="982" s="14" customFormat="1">
      <c r="A982" s="14"/>
      <c r="B982" s="247"/>
      <c r="C982" s="248"/>
      <c r="D982" s="230" t="s">
        <v>160</v>
      </c>
      <c r="E982" s="249" t="s">
        <v>1</v>
      </c>
      <c r="F982" s="250" t="s">
        <v>1217</v>
      </c>
      <c r="G982" s="248"/>
      <c r="H982" s="251">
        <v>34.223999999999997</v>
      </c>
      <c r="I982" s="252"/>
      <c r="J982" s="248"/>
      <c r="K982" s="248"/>
      <c r="L982" s="253"/>
      <c r="M982" s="254"/>
      <c r="N982" s="255"/>
      <c r="O982" s="255"/>
      <c r="P982" s="255"/>
      <c r="Q982" s="255"/>
      <c r="R982" s="255"/>
      <c r="S982" s="255"/>
      <c r="T982" s="255"/>
      <c r="U982" s="256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257" t="s">
        <v>160</v>
      </c>
      <c r="AU982" s="257" t="s">
        <v>154</v>
      </c>
      <c r="AV982" s="14" t="s">
        <v>154</v>
      </c>
      <c r="AW982" s="14" t="s">
        <v>30</v>
      </c>
      <c r="AX982" s="14" t="s">
        <v>73</v>
      </c>
      <c r="AY982" s="257" t="s">
        <v>146</v>
      </c>
    </row>
    <row r="983" s="15" customFormat="1">
      <c r="A983" s="15"/>
      <c r="B983" s="258"/>
      <c r="C983" s="259"/>
      <c r="D983" s="230" t="s">
        <v>160</v>
      </c>
      <c r="E983" s="260" t="s">
        <v>1</v>
      </c>
      <c r="F983" s="261" t="s">
        <v>163</v>
      </c>
      <c r="G983" s="259"/>
      <c r="H983" s="262">
        <v>34.223999999999997</v>
      </c>
      <c r="I983" s="263"/>
      <c r="J983" s="259"/>
      <c r="K983" s="259"/>
      <c r="L983" s="264"/>
      <c r="M983" s="265"/>
      <c r="N983" s="266"/>
      <c r="O983" s="266"/>
      <c r="P983" s="266"/>
      <c r="Q983" s="266"/>
      <c r="R983" s="266"/>
      <c r="S983" s="266"/>
      <c r="T983" s="266"/>
      <c r="U983" s="267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T983" s="268" t="s">
        <v>160</v>
      </c>
      <c r="AU983" s="268" t="s">
        <v>154</v>
      </c>
      <c r="AV983" s="15" t="s">
        <v>153</v>
      </c>
      <c r="AW983" s="15" t="s">
        <v>30</v>
      </c>
      <c r="AX983" s="15" t="s">
        <v>81</v>
      </c>
      <c r="AY983" s="268" t="s">
        <v>146</v>
      </c>
    </row>
    <row r="984" s="2" customFormat="1" ht="21.75" customHeight="1">
      <c r="A984" s="38"/>
      <c r="B984" s="39"/>
      <c r="C984" s="217" t="s">
        <v>1218</v>
      </c>
      <c r="D984" s="217" t="s">
        <v>148</v>
      </c>
      <c r="E984" s="218" t="s">
        <v>1219</v>
      </c>
      <c r="F984" s="219" t="s">
        <v>1220</v>
      </c>
      <c r="G984" s="220" t="s">
        <v>260</v>
      </c>
      <c r="H984" s="221">
        <v>18</v>
      </c>
      <c r="I984" s="222"/>
      <c r="J984" s="223">
        <f>ROUND(I984*H984,2)</f>
        <v>0</v>
      </c>
      <c r="K984" s="219" t="s">
        <v>152</v>
      </c>
      <c r="L984" s="44"/>
      <c r="M984" s="224" t="s">
        <v>1</v>
      </c>
      <c r="N984" s="225" t="s">
        <v>39</v>
      </c>
      <c r="O984" s="91"/>
      <c r="P984" s="226">
        <f>O984*H984</f>
        <v>0</v>
      </c>
      <c r="Q984" s="226">
        <v>0.0083000000000000001</v>
      </c>
      <c r="R984" s="226">
        <f>Q984*H984</f>
        <v>0.14940000000000001</v>
      </c>
      <c r="S984" s="226">
        <v>0</v>
      </c>
      <c r="T984" s="226">
        <f>S984*H984</f>
        <v>0</v>
      </c>
      <c r="U984" s="227" t="s">
        <v>1</v>
      </c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R984" s="228" t="s">
        <v>265</v>
      </c>
      <c r="AT984" s="228" t="s">
        <v>148</v>
      </c>
      <c r="AU984" s="228" t="s">
        <v>154</v>
      </c>
      <c r="AY984" s="17" t="s">
        <v>146</v>
      </c>
      <c r="BE984" s="229">
        <f>IF(N984="základní",J984,0)</f>
        <v>0</v>
      </c>
      <c r="BF984" s="229">
        <f>IF(N984="snížená",J984,0)</f>
        <v>0</v>
      </c>
      <c r="BG984" s="229">
        <f>IF(N984="zákl. přenesená",J984,0)</f>
        <v>0</v>
      </c>
      <c r="BH984" s="229">
        <f>IF(N984="sníž. přenesená",J984,0)</f>
        <v>0</v>
      </c>
      <c r="BI984" s="229">
        <f>IF(N984="nulová",J984,0)</f>
        <v>0</v>
      </c>
      <c r="BJ984" s="17" t="s">
        <v>154</v>
      </c>
      <c r="BK984" s="229">
        <f>ROUND(I984*H984,2)</f>
        <v>0</v>
      </c>
      <c r="BL984" s="17" t="s">
        <v>265</v>
      </c>
      <c r="BM984" s="228" t="s">
        <v>1221</v>
      </c>
    </row>
    <row r="985" s="2" customFormat="1">
      <c r="A985" s="38"/>
      <c r="B985" s="39"/>
      <c r="C985" s="40"/>
      <c r="D985" s="230" t="s">
        <v>156</v>
      </c>
      <c r="E985" s="40"/>
      <c r="F985" s="231" t="s">
        <v>1222</v>
      </c>
      <c r="G985" s="40"/>
      <c r="H985" s="40"/>
      <c r="I985" s="232"/>
      <c r="J985" s="40"/>
      <c r="K985" s="40"/>
      <c r="L985" s="44"/>
      <c r="M985" s="233"/>
      <c r="N985" s="234"/>
      <c r="O985" s="91"/>
      <c r="P985" s="91"/>
      <c r="Q985" s="91"/>
      <c r="R985" s="91"/>
      <c r="S985" s="91"/>
      <c r="T985" s="91"/>
      <c r="U985" s="92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T985" s="17" t="s">
        <v>156</v>
      </c>
      <c r="AU985" s="17" t="s">
        <v>154</v>
      </c>
    </row>
    <row r="986" s="2" customFormat="1">
      <c r="A986" s="38"/>
      <c r="B986" s="39"/>
      <c r="C986" s="40"/>
      <c r="D986" s="235" t="s">
        <v>158</v>
      </c>
      <c r="E986" s="40"/>
      <c r="F986" s="236" t="s">
        <v>1223</v>
      </c>
      <c r="G986" s="40"/>
      <c r="H986" s="40"/>
      <c r="I986" s="232"/>
      <c r="J986" s="40"/>
      <c r="K986" s="40"/>
      <c r="L986" s="44"/>
      <c r="M986" s="233"/>
      <c r="N986" s="234"/>
      <c r="O986" s="91"/>
      <c r="P986" s="91"/>
      <c r="Q986" s="91"/>
      <c r="R986" s="91"/>
      <c r="S986" s="91"/>
      <c r="T986" s="91"/>
      <c r="U986" s="92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T986" s="17" t="s">
        <v>158</v>
      </c>
      <c r="AU986" s="17" t="s">
        <v>154</v>
      </c>
    </row>
    <row r="987" s="13" customFormat="1">
      <c r="A987" s="13"/>
      <c r="B987" s="237"/>
      <c r="C987" s="238"/>
      <c r="D987" s="230" t="s">
        <v>160</v>
      </c>
      <c r="E987" s="239" t="s">
        <v>1</v>
      </c>
      <c r="F987" s="240" t="s">
        <v>1224</v>
      </c>
      <c r="G987" s="238"/>
      <c r="H987" s="239" t="s">
        <v>1</v>
      </c>
      <c r="I987" s="241"/>
      <c r="J987" s="238"/>
      <c r="K987" s="238"/>
      <c r="L987" s="242"/>
      <c r="M987" s="243"/>
      <c r="N987" s="244"/>
      <c r="O987" s="244"/>
      <c r="P987" s="244"/>
      <c r="Q987" s="244"/>
      <c r="R987" s="244"/>
      <c r="S987" s="244"/>
      <c r="T987" s="244"/>
      <c r="U987" s="245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46" t="s">
        <v>160</v>
      </c>
      <c r="AU987" s="246" t="s">
        <v>154</v>
      </c>
      <c r="AV987" s="13" t="s">
        <v>81</v>
      </c>
      <c r="AW987" s="13" t="s">
        <v>30</v>
      </c>
      <c r="AX987" s="13" t="s">
        <v>73</v>
      </c>
      <c r="AY987" s="246" t="s">
        <v>146</v>
      </c>
    </row>
    <row r="988" s="14" customFormat="1">
      <c r="A988" s="14"/>
      <c r="B988" s="247"/>
      <c r="C988" s="248"/>
      <c r="D988" s="230" t="s">
        <v>160</v>
      </c>
      <c r="E988" s="249" t="s">
        <v>1</v>
      </c>
      <c r="F988" s="250" t="s">
        <v>1225</v>
      </c>
      <c r="G988" s="248"/>
      <c r="H988" s="251">
        <v>18</v>
      </c>
      <c r="I988" s="252"/>
      <c r="J988" s="248"/>
      <c r="K988" s="248"/>
      <c r="L988" s="253"/>
      <c r="M988" s="254"/>
      <c r="N988" s="255"/>
      <c r="O988" s="255"/>
      <c r="P988" s="255"/>
      <c r="Q988" s="255"/>
      <c r="R988" s="255"/>
      <c r="S988" s="255"/>
      <c r="T988" s="255"/>
      <c r="U988" s="256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T988" s="257" t="s">
        <v>160</v>
      </c>
      <c r="AU988" s="257" t="s">
        <v>154</v>
      </c>
      <c r="AV988" s="14" t="s">
        <v>154</v>
      </c>
      <c r="AW988" s="14" t="s">
        <v>30</v>
      </c>
      <c r="AX988" s="14" t="s">
        <v>73</v>
      </c>
      <c r="AY988" s="257" t="s">
        <v>146</v>
      </c>
    </row>
    <row r="989" s="15" customFormat="1">
      <c r="A989" s="15"/>
      <c r="B989" s="258"/>
      <c r="C989" s="259"/>
      <c r="D989" s="230" t="s">
        <v>160</v>
      </c>
      <c r="E989" s="260" t="s">
        <v>1</v>
      </c>
      <c r="F989" s="261" t="s">
        <v>163</v>
      </c>
      <c r="G989" s="259"/>
      <c r="H989" s="262">
        <v>18</v>
      </c>
      <c r="I989" s="263"/>
      <c r="J989" s="259"/>
      <c r="K989" s="259"/>
      <c r="L989" s="264"/>
      <c r="M989" s="265"/>
      <c r="N989" s="266"/>
      <c r="O989" s="266"/>
      <c r="P989" s="266"/>
      <c r="Q989" s="266"/>
      <c r="R989" s="266"/>
      <c r="S989" s="266"/>
      <c r="T989" s="266"/>
      <c r="U989" s="267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T989" s="268" t="s">
        <v>160</v>
      </c>
      <c r="AU989" s="268" t="s">
        <v>154</v>
      </c>
      <c r="AV989" s="15" t="s">
        <v>153</v>
      </c>
      <c r="AW989" s="15" t="s">
        <v>30</v>
      </c>
      <c r="AX989" s="15" t="s">
        <v>81</v>
      </c>
      <c r="AY989" s="268" t="s">
        <v>146</v>
      </c>
    </row>
    <row r="990" s="2" customFormat="1" ht="21.75" customHeight="1">
      <c r="A990" s="38"/>
      <c r="B990" s="39"/>
      <c r="C990" s="217" t="s">
        <v>1226</v>
      </c>
      <c r="D990" s="217" t="s">
        <v>148</v>
      </c>
      <c r="E990" s="218" t="s">
        <v>1227</v>
      </c>
      <c r="F990" s="219" t="s">
        <v>1228</v>
      </c>
      <c r="G990" s="220" t="s">
        <v>260</v>
      </c>
      <c r="H990" s="221">
        <v>3.5</v>
      </c>
      <c r="I990" s="222"/>
      <c r="J990" s="223">
        <f>ROUND(I990*H990,2)</f>
        <v>0</v>
      </c>
      <c r="K990" s="219" t="s">
        <v>152</v>
      </c>
      <c r="L990" s="44"/>
      <c r="M990" s="224" t="s">
        <v>1</v>
      </c>
      <c r="N990" s="225" t="s">
        <v>39</v>
      </c>
      <c r="O990" s="91"/>
      <c r="P990" s="226">
        <f>O990*H990</f>
        <v>0</v>
      </c>
      <c r="Q990" s="226">
        <v>0.01486</v>
      </c>
      <c r="R990" s="226">
        <f>Q990*H990</f>
        <v>0.052010000000000001</v>
      </c>
      <c r="S990" s="226">
        <v>0</v>
      </c>
      <c r="T990" s="226">
        <f>S990*H990</f>
        <v>0</v>
      </c>
      <c r="U990" s="227" t="s">
        <v>1</v>
      </c>
      <c r="V990" s="38"/>
      <c r="W990" s="38"/>
      <c r="X990" s="38"/>
      <c r="Y990" s="38"/>
      <c r="Z990" s="38"/>
      <c r="AA990" s="38"/>
      <c r="AB990" s="38"/>
      <c r="AC990" s="38"/>
      <c r="AD990" s="38"/>
      <c r="AE990" s="38"/>
      <c r="AR990" s="228" t="s">
        <v>265</v>
      </c>
      <c r="AT990" s="228" t="s">
        <v>148</v>
      </c>
      <c r="AU990" s="228" t="s">
        <v>154</v>
      </c>
      <c r="AY990" s="17" t="s">
        <v>146</v>
      </c>
      <c r="BE990" s="229">
        <f>IF(N990="základní",J990,0)</f>
        <v>0</v>
      </c>
      <c r="BF990" s="229">
        <f>IF(N990="snížená",J990,0)</f>
        <v>0</v>
      </c>
      <c r="BG990" s="229">
        <f>IF(N990="zákl. přenesená",J990,0)</f>
        <v>0</v>
      </c>
      <c r="BH990" s="229">
        <f>IF(N990="sníž. přenesená",J990,0)</f>
        <v>0</v>
      </c>
      <c r="BI990" s="229">
        <f>IF(N990="nulová",J990,0)</f>
        <v>0</v>
      </c>
      <c r="BJ990" s="17" t="s">
        <v>154</v>
      </c>
      <c r="BK990" s="229">
        <f>ROUND(I990*H990,2)</f>
        <v>0</v>
      </c>
      <c r="BL990" s="17" t="s">
        <v>265</v>
      </c>
      <c r="BM990" s="228" t="s">
        <v>1229</v>
      </c>
    </row>
    <row r="991" s="2" customFormat="1">
      <c r="A991" s="38"/>
      <c r="B991" s="39"/>
      <c r="C991" s="40"/>
      <c r="D991" s="230" t="s">
        <v>156</v>
      </c>
      <c r="E991" s="40"/>
      <c r="F991" s="231" t="s">
        <v>1230</v>
      </c>
      <c r="G991" s="40"/>
      <c r="H991" s="40"/>
      <c r="I991" s="232"/>
      <c r="J991" s="40"/>
      <c r="K991" s="40"/>
      <c r="L991" s="44"/>
      <c r="M991" s="233"/>
      <c r="N991" s="234"/>
      <c r="O991" s="91"/>
      <c r="P991" s="91"/>
      <c r="Q991" s="91"/>
      <c r="R991" s="91"/>
      <c r="S991" s="91"/>
      <c r="T991" s="91"/>
      <c r="U991" s="92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T991" s="17" t="s">
        <v>156</v>
      </c>
      <c r="AU991" s="17" t="s">
        <v>154</v>
      </c>
    </row>
    <row r="992" s="2" customFormat="1">
      <c r="A992" s="38"/>
      <c r="B992" s="39"/>
      <c r="C992" s="40"/>
      <c r="D992" s="235" t="s">
        <v>158</v>
      </c>
      <c r="E992" s="40"/>
      <c r="F992" s="236" t="s">
        <v>1231</v>
      </c>
      <c r="G992" s="40"/>
      <c r="H992" s="40"/>
      <c r="I992" s="232"/>
      <c r="J992" s="40"/>
      <c r="K992" s="40"/>
      <c r="L992" s="44"/>
      <c r="M992" s="233"/>
      <c r="N992" s="234"/>
      <c r="O992" s="91"/>
      <c r="P992" s="91"/>
      <c r="Q992" s="91"/>
      <c r="R992" s="91"/>
      <c r="S992" s="91"/>
      <c r="T992" s="91"/>
      <c r="U992" s="92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T992" s="17" t="s">
        <v>158</v>
      </c>
      <c r="AU992" s="17" t="s">
        <v>154</v>
      </c>
    </row>
    <row r="993" s="13" customFormat="1">
      <c r="A993" s="13"/>
      <c r="B993" s="237"/>
      <c r="C993" s="238"/>
      <c r="D993" s="230" t="s">
        <v>160</v>
      </c>
      <c r="E993" s="239" t="s">
        <v>1</v>
      </c>
      <c r="F993" s="240" t="s">
        <v>1232</v>
      </c>
      <c r="G993" s="238"/>
      <c r="H993" s="239" t="s">
        <v>1</v>
      </c>
      <c r="I993" s="241"/>
      <c r="J993" s="238"/>
      <c r="K993" s="238"/>
      <c r="L993" s="242"/>
      <c r="M993" s="243"/>
      <c r="N993" s="244"/>
      <c r="O993" s="244"/>
      <c r="P993" s="244"/>
      <c r="Q993" s="244"/>
      <c r="R993" s="244"/>
      <c r="S993" s="244"/>
      <c r="T993" s="244"/>
      <c r="U993" s="245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46" t="s">
        <v>160</v>
      </c>
      <c r="AU993" s="246" t="s">
        <v>154</v>
      </c>
      <c r="AV993" s="13" t="s">
        <v>81</v>
      </c>
      <c r="AW993" s="13" t="s">
        <v>30</v>
      </c>
      <c r="AX993" s="13" t="s">
        <v>73</v>
      </c>
      <c r="AY993" s="246" t="s">
        <v>146</v>
      </c>
    </row>
    <row r="994" s="14" customFormat="1">
      <c r="A994" s="14"/>
      <c r="B994" s="247"/>
      <c r="C994" s="248"/>
      <c r="D994" s="230" t="s">
        <v>160</v>
      </c>
      <c r="E994" s="249" t="s">
        <v>1</v>
      </c>
      <c r="F994" s="250" t="s">
        <v>1233</v>
      </c>
      <c r="G994" s="248"/>
      <c r="H994" s="251">
        <v>3.5</v>
      </c>
      <c r="I994" s="252"/>
      <c r="J994" s="248"/>
      <c r="K994" s="248"/>
      <c r="L994" s="253"/>
      <c r="M994" s="254"/>
      <c r="N994" s="255"/>
      <c r="O994" s="255"/>
      <c r="P994" s="255"/>
      <c r="Q994" s="255"/>
      <c r="R994" s="255"/>
      <c r="S994" s="255"/>
      <c r="T994" s="255"/>
      <c r="U994" s="256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T994" s="257" t="s">
        <v>160</v>
      </c>
      <c r="AU994" s="257" t="s">
        <v>154</v>
      </c>
      <c r="AV994" s="14" t="s">
        <v>154</v>
      </c>
      <c r="AW994" s="14" t="s">
        <v>30</v>
      </c>
      <c r="AX994" s="14" t="s">
        <v>73</v>
      </c>
      <c r="AY994" s="257" t="s">
        <v>146</v>
      </c>
    </row>
    <row r="995" s="15" customFormat="1">
      <c r="A995" s="15"/>
      <c r="B995" s="258"/>
      <c r="C995" s="259"/>
      <c r="D995" s="230" t="s">
        <v>160</v>
      </c>
      <c r="E995" s="260" t="s">
        <v>1</v>
      </c>
      <c r="F995" s="261" t="s">
        <v>163</v>
      </c>
      <c r="G995" s="259"/>
      <c r="H995" s="262">
        <v>3.5</v>
      </c>
      <c r="I995" s="263"/>
      <c r="J995" s="259"/>
      <c r="K995" s="259"/>
      <c r="L995" s="264"/>
      <c r="M995" s="265"/>
      <c r="N995" s="266"/>
      <c r="O995" s="266"/>
      <c r="P995" s="266"/>
      <c r="Q995" s="266"/>
      <c r="R995" s="266"/>
      <c r="S995" s="266"/>
      <c r="T995" s="266"/>
      <c r="U995" s="267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T995" s="268" t="s">
        <v>160</v>
      </c>
      <c r="AU995" s="268" t="s">
        <v>154</v>
      </c>
      <c r="AV995" s="15" t="s">
        <v>153</v>
      </c>
      <c r="AW995" s="15" t="s">
        <v>30</v>
      </c>
      <c r="AX995" s="15" t="s">
        <v>81</v>
      </c>
      <c r="AY995" s="268" t="s">
        <v>146</v>
      </c>
    </row>
    <row r="996" s="2" customFormat="1" ht="24.15" customHeight="1">
      <c r="A996" s="38"/>
      <c r="B996" s="39"/>
      <c r="C996" s="217" t="s">
        <v>1234</v>
      </c>
      <c r="D996" s="217" t="s">
        <v>148</v>
      </c>
      <c r="E996" s="218" t="s">
        <v>1235</v>
      </c>
      <c r="F996" s="219" t="s">
        <v>1236</v>
      </c>
      <c r="G996" s="220" t="s">
        <v>260</v>
      </c>
      <c r="H996" s="221">
        <v>7</v>
      </c>
      <c r="I996" s="222"/>
      <c r="J996" s="223">
        <f>ROUND(I996*H996,2)</f>
        <v>0</v>
      </c>
      <c r="K996" s="219" t="s">
        <v>152</v>
      </c>
      <c r="L996" s="44"/>
      <c r="M996" s="224" t="s">
        <v>1</v>
      </c>
      <c r="N996" s="225" t="s">
        <v>39</v>
      </c>
      <c r="O996" s="91"/>
      <c r="P996" s="226">
        <f>O996*H996</f>
        <v>0</v>
      </c>
      <c r="Q996" s="226">
        <v>0.019310000000000001</v>
      </c>
      <c r="R996" s="226">
        <f>Q996*H996</f>
        <v>0.13517000000000001</v>
      </c>
      <c r="S996" s="226">
        <v>0</v>
      </c>
      <c r="T996" s="226">
        <f>S996*H996</f>
        <v>0</v>
      </c>
      <c r="U996" s="227" t="s">
        <v>1</v>
      </c>
      <c r="V996" s="38"/>
      <c r="W996" s="38"/>
      <c r="X996" s="38"/>
      <c r="Y996" s="38"/>
      <c r="Z996" s="38"/>
      <c r="AA996" s="38"/>
      <c r="AB996" s="38"/>
      <c r="AC996" s="38"/>
      <c r="AD996" s="38"/>
      <c r="AE996" s="38"/>
      <c r="AR996" s="228" t="s">
        <v>265</v>
      </c>
      <c r="AT996" s="228" t="s">
        <v>148</v>
      </c>
      <c r="AU996" s="228" t="s">
        <v>154</v>
      </c>
      <c r="AY996" s="17" t="s">
        <v>146</v>
      </c>
      <c r="BE996" s="229">
        <f>IF(N996="základní",J996,0)</f>
        <v>0</v>
      </c>
      <c r="BF996" s="229">
        <f>IF(N996="snížená",J996,0)</f>
        <v>0</v>
      </c>
      <c r="BG996" s="229">
        <f>IF(N996="zákl. přenesená",J996,0)</f>
        <v>0</v>
      </c>
      <c r="BH996" s="229">
        <f>IF(N996="sníž. přenesená",J996,0)</f>
        <v>0</v>
      </c>
      <c r="BI996" s="229">
        <f>IF(N996="nulová",J996,0)</f>
        <v>0</v>
      </c>
      <c r="BJ996" s="17" t="s">
        <v>154</v>
      </c>
      <c r="BK996" s="229">
        <f>ROUND(I996*H996,2)</f>
        <v>0</v>
      </c>
      <c r="BL996" s="17" t="s">
        <v>265</v>
      </c>
      <c r="BM996" s="228" t="s">
        <v>1237</v>
      </c>
    </row>
    <row r="997" s="2" customFormat="1">
      <c r="A997" s="38"/>
      <c r="B997" s="39"/>
      <c r="C997" s="40"/>
      <c r="D997" s="230" t="s">
        <v>156</v>
      </c>
      <c r="E997" s="40"/>
      <c r="F997" s="231" t="s">
        <v>1238</v>
      </c>
      <c r="G997" s="40"/>
      <c r="H997" s="40"/>
      <c r="I997" s="232"/>
      <c r="J997" s="40"/>
      <c r="K997" s="40"/>
      <c r="L997" s="44"/>
      <c r="M997" s="233"/>
      <c r="N997" s="234"/>
      <c r="O997" s="91"/>
      <c r="P997" s="91"/>
      <c r="Q997" s="91"/>
      <c r="R997" s="91"/>
      <c r="S997" s="91"/>
      <c r="T997" s="91"/>
      <c r="U997" s="92"/>
      <c r="V997" s="38"/>
      <c r="W997" s="38"/>
      <c r="X997" s="38"/>
      <c r="Y997" s="38"/>
      <c r="Z997" s="38"/>
      <c r="AA997" s="38"/>
      <c r="AB997" s="38"/>
      <c r="AC997" s="38"/>
      <c r="AD997" s="38"/>
      <c r="AE997" s="38"/>
      <c r="AT997" s="17" t="s">
        <v>156</v>
      </c>
      <c r="AU997" s="17" t="s">
        <v>154</v>
      </c>
    </row>
    <row r="998" s="2" customFormat="1">
      <c r="A998" s="38"/>
      <c r="B998" s="39"/>
      <c r="C998" s="40"/>
      <c r="D998" s="235" t="s">
        <v>158</v>
      </c>
      <c r="E998" s="40"/>
      <c r="F998" s="236" t="s">
        <v>1239</v>
      </c>
      <c r="G998" s="40"/>
      <c r="H998" s="40"/>
      <c r="I998" s="232"/>
      <c r="J998" s="40"/>
      <c r="K998" s="40"/>
      <c r="L998" s="44"/>
      <c r="M998" s="233"/>
      <c r="N998" s="234"/>
      <c r="O998" s="91"/>
      <c r="P998" s="91"/>
      <c r="Q998" s="91"/>
      <c r="R998" s="91"/>
      <c r="S998" s="91"/>
      <c r="T998" s="91"/>
      <c r="U998" s="92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T998" s="17" t="s">
        <v>158</v>
      </c>
      <c r="AU998" s="17" t="s">
        <v>154</v>
      </c>
    </row>
    <row r="999" s="13" customFormat="1">
      <c r="A999" s="13"/>
      <c r="B999" s="237"/>
      <c r="C999" s="238"/>
      <c r="D999" s="230" t="s">
        <v>160</v>
      </c>
      <c r="E999" s="239" t="s">
        <v>1</v>
      </c>
      <c r="F999" s="240" t="s">
        <v>1224</v>
      </c>
      <c r="G999" s="238"/>
      <c r="H999" s="239" t="s">
        <v>1</v>
      </c>
      <c r="I999" s="241"/>
      <c r="J999" s="238"/>
      <c r="K999" s="238"/>
      <c r="L999" s="242"/>
      <c r="M999" s="243"/>
      <c r="N999" s="244"/>
      <c r="O999" s="244"/>
      <c r="P999" s="244"/>
      <c r="Q999" s="244"/>
      <c r="R999" s="244"/>
      <c r="S999" s="244"/>
      <c r="T999" s="244"/>
      <c r="U999" s="245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T999" s="246" t="s">
        <v>160</v>
      </c>
      <c r="AU999" s="246" t="s">
        <v>154</v>
      </c>
      <c r="AV999" s="13" t="s">
        <v>81</v>
      </c>
      <c r="AW999" s="13" t="s">
        <v>30</v>
      </c>
      <c r="AX999" s="13" t="s">
        <v>73</v>
      </c>
      <c r="AY999" s="246" t="s">
        <v>146</v>
      </c>
    </row>
    <row r="1000" s="14" customFormat="1">
      <c r="A1000" s="14"/>
      <c r="B1000" s="247"/>
      <c r="C1000" s="248"/>
      <c r="D1000" s="230" t="s">
        <v>160</v>
      </c>
      <c r="E1000" s="249" t="s">
        <v>1</v>
      </c>
      <c r="F1000" s="250" t="s">
        <v>1240</v>
      </c>
      <c r="G1000" s="248"/>
      <c r="H1000" s="251">
        <v>7</v>
      </c>
      <c r="I1000" s="252"/>
      <c r="J1000" s="248"/>
      <c r="K1000" s="248"/>
      <c r="L1000" s="253"/>
      <c r="M1000" s="254"/>
      <c r="N1000" s="255"/>
      <c r="O1000" s="255"/>
      <c r="P1000" s="255"/>
      <c r="Q1000" s="255"/>
      <c r="R1000" s="255"/>
      <c r="S1000" s="255"/>
      <c r="T1000" s="255"/>
      <c r="U1000" s="256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57" t="s">
        <v>160</v>
      </c>
      <c r="AU1000" s="257" t="s">
        <v>154</v>
      </c>
      <c r="AV1000" s="14" t="s">
        <v>154</v>
      </c>
      <c r="AW1000" s="14" t="s">
        <v>30</v>
      </c>
      <c r="AX1000" s="14" t="s">
        <v>73</v>
      </c>
      <c r="AY1000" s="257" t="s">
        <v>146</v>
      </c>
    </row>
    <row r="1001" s="15" customFormat="1">
      <c r="A1001" s="15"/>
      <c r="B1001" s="258"/>
      <c r="C1001" s="259"/>
      <c r="D1001" s="230" t="s">
        <v>160</v>
      </c>
      <c r="E1001" s="260" t="s">
        <v>1</v>
      </c>
      <c r="F1001" s="261" t="s">
        <v>163</v>
      </c>
      <c r="G1001" s="259"/>
      <c r="H1001" s="262">
        <v>7</v>
      </c>
      <c r="I1001" s="263"/>
      <c r="J1001" s="259"/>
      <c r="K1001" s="259"/>
      <c r="L1001" s="264"/>
      <c r="M1001" s="265"/>
      <c r="N1001" s="266"/>
      <c r="O1001" s="266"/>
      <c r="P1001" s="266"/>
      <c r="Q1001" s="266"/>
      <c r="R1001" s="266"/>
      <c r="S1001" s="266"/>
      <c r="T1001" s="266"/>
      <c r="U1001" s="267"/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T1001" s="268" t="s">
        <v>160</v>
      </c>
      <c r="AU1001" s="268" t="s">
        <v>154</v>
      </c>
      <c r="AV1001" s="15" t="s">
        <v>153</v>
      </c>
      <c r="AW1001" s="15" t="s">
        <v>30</v>
      </c>
      <c r="AX1001" s="15" t="s">
        <v>81</v>
      </c>
      <c r="AY1001" s="268" t="s">
        <v>146</v>
      </c>
    </row>
    <row r="1002" s="2" customFormat="1" ht="33" customHeight="1">
      <c r="A1002" s="38"/>
      <c r="B1002" s="39"/>
      <c r="C1002" s="217" t="s">
        <v>1241</v>
      </c>
      <c r="D1002" s="217" t="s">
        <v>148</v>
      </c>
      <c r="E1002" s="218" t="s">
        <v>1242</v>
      </c>
      <c r="F1002" s="219" t="s">
        <v>1243</v>
      </c>
      <c r="G1002" s="220" t="s">
        <v>268</v>
      </c>
      <c r="H1002" s="221">
        <v>4</v>
      </c>
      <c r="I1002" s="222"/>
      <c r="J1002" s="223">
        <f>ROUND(I1002*H1002,2)</f>
        <v>0</v>
      </c>
      <c r="K1002" s="219" t="s">
        <v>152</v>
      </c>
      <c r="L1002" s="44"/>
      <c r="M1002" s="224" t="s">
        <v>1</v>
      </c>
      <c r="N1002" s="225" t="s">
        <v>39</v>
      </c>
      <c r="O1002" s="91"/>
      <c r="P1002" s="226">
        <f>O1002*H1002</f>
        <v>0</v>
      </c>
      <c r="Q1002" s="226">
        <v>5.0000000000000002E-05</v>
      </c>
      <c r="R1002" s="226">
        <f>Q1002*H1002</f>
        <v>0.00020000000000000001</v>
      </c>
      <c r="S1002" s="226">
        <v>0</v>
      </c>
      <c r="T1002" s="226">
        <f>S1002*H1002</f>
        <v>0</v>
      </c>
      <c r="U1002" s="227" t="s">
        <v>1</v>
      </c>
      <c r="V1002" s="38"/>
      <c r="W1002" s="38"/>
      <c r="X1002" s="38"/>
      <c r="Y1002" s="38"/>
      <c r="Z1002" s="38"/>
      <c r="AA1002" s="38"/>
      <c r="AB1002" s="38"/>
      <c r="AC1002" s="38"/>
      <c r="AD1002" s="38"/>
      <c r="AE1002" s="38"/>
      <c r="AR1002" s="228" t="s">
        <v>265</v>
      </c>
      <c r="AT1002" s="228" t="s">
        <v>148</v>
      </c>
      <c r="AU1002" s="228" t="s">
        <v>154</v>
      </c>
      <c r="AY1002" s="17" t="s">
        <v>146</v>
      </c>
      <c r="BE1002" s="229">
        <f>IF(N1002="základní",J1002,0)</f>
        <v>0</v>
      </c>
      <c r="BF1002" s="229">
        <f>IF(N1002="snížená",J1002,0)</f>
        <v>0</v>
      </c>
      <c r="BG1002" s="229">
        <f>IF(N1002="zákl. přenesená",J1002,0)</f>
        <v>0</v>
      </c>
      <c r="BH1002" s="229">
        <f>IF(N1002="sníž. přenesená",J1002,0)</f>
        <v>0</v>
      </c>
      <c r="BI1002" s="229">
        <f>IF(N1002="nulová",J1002,0)</f>
        <v>0</v>
      </c>
      <c r="BJ1002" s="17" t="s">
        <v>154</v>
      </c>
      <c r="BK1002" s="229">
        <f>ROUND(I1002*H1002,2)</f>
        <v>0</v>
      </c>
      <c r="BL1002" s="17" t="s">
        <v>265</v>
      </c>
      <c r="BM1002" s="228" t="s">
        <v>1244</v>
      </c>
    </row>
    <row r="1003" s="2" customFormat="1">
      <c r="A1003" s="38"/>
      <c r="B1003" s="39"/>
      <c r="C1003" s="40"/>
      <c r="D1003" s="230" t="s">
        <v>156</v>
      </c>
      <c r="E1003" s="40"/>
      <c r="F1003" s="231" t="s">
        <v>1245</v>
      </c>
      <c r="G1003" s="40"/>
      <c r="H1003" s="40"/>
      <c r="I1003" s="232"/>
      <c r="J1003" s="40"/>
      <c r="K1003" s="40"/>
      <c r="L1003" s="44"/>
      <c r="M1003" s="233"/>
      <c r="N1003" s="234"/>
      <c r="O1003" s="91"/>
      <c r="P1003" s="91"/>
      <c r="Q1003" s="91"/>
      <c r="R1003" s="91"/>
      <c r="S1003" s="91"/>
      <c r="T1003" s="91"/>
      <c r="U1003" s="92"/>
      <c r="V1003" s="38"/>
      <c r="W1003" s="38"/>
      <c r="X1003" s="38"/>
      <c r="Y1003" s="38"/>
      <c r="Z1003" s="38"/>
      <c r="AA1003" s="38"/>
      <c r="AB1003" s="38"/>
      <c r="AC1003" s="38"/>
      <c r="AD1003" s="38"/>
      <c r="AE1003" s="38"/>
      <c r="AT1003" s="17" t="s">
        <v>156</v>
      </c>
      <c r="AU1003" s="17" t="s">
        <v>154</v>
      </c>
    </row>
    <row r="1004" s="2" customFormat="1">
      <c r="A1004" s="38"/>
      <c r="B1004" s="39"/>
      <c r="C1004" s="40"/>
      <c r="D1004" s="235" t="s">
        <v>158</v>
      </c>
      <c r="E1004" s="40"/>
      <c r="F1004" s="236" t="s">
        <v>1246</v>
      </c>
      <c r="G1004" s="40"/>
      <c r="H1004" s="40"/>
      <c r="I1004" s="232"/>
      <c r="J1004" s="40"/>
      <c r="K1004" s="40"/>
      <c r="L1004" s="44"/>
      <c r="M1004" s="233"/>
      <c r="N1004" s="234"/>
      <c r="O1004" s="91"/>
      <c r="P1004" s="91"/>
      <c r="Q1004" s="91"/>
      <c r="R1004" s="91"/>
      <c r="S1004" s="91"/>
      <c r="T1004" s="91"/>
      <c r="U1004" s="92"/>
      <c r="V1004" s="38"/>
      <c r="W1004" s="38"/>
      <c r="X1004" s="38"/>
      <c r="Y1004" s="38"/>
      <c r="Z1004" s="38"/>
      <c r="AA1004" s="38"/>
      <c r="AB1004" s="38"/>
      <c r="AC1004" s="38"/>
      <c r="AD1004" s="38"/>
      <c r="AE1004" s="38"/>
      <c r="AT1004" s="17" t="s">
        <v>158</v>
      </c>
      <c r="AU1004" s="17" t="s">
        <v>154</v>
      </c>
    </row>
    <row r="1005" s="13" customFormat="1">
      <c r="A1005" s="13"/>
      <c r="B1005" s="237"/>
      <c r="C1005" s="238"/>
      <c r="D1005" s="230" t="s">
        <v>160</v>
      </c>
      <c r="E1005" s="239" t="s">
        <v>1</v>
      </c>
      <c r="F1005" s="240" t="s">
        <v>1247</v>
      </c>
      <c r="G1005" s="238"/>
      <c r="H1005" s="239" t="s">
        <v>1</v>
      </c>
      <c r="I1005" s="241"/>
      <c r="J1005" s="238"/>
      <c r="K1005" s="238"/>
      <c r="L1005" s="242"/>
      <c r="M1005" s="243"/>
      <c r="N1005" s="244"/>
      <c r="O1005" s="244"/>
      <c r="P1005" s="244"/>
      <c r="Q1005" s="244"/>
      <c r="R1005" s="244"/>
      <c r="S1005" s="244"/>
      <c r="T1005" s="244"/>
      <c r="U1005" s="245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46" t="s">
        <v>160</v>
      </c>
      <c r="AU1005" s="246" t="s">
        <v>154</v>
      </c>
      <c r="AV1005" s="13" t="s">
        <v>81</v>
      </c>
      <c r="AW1005" s="13" t="s">
        <v>30</v>
      </c>
      <c r="AX1005" s="13" t="s">
        <v>73</v>
      </c>
      <c r="AY1005" s="246" t="s">
        <v>146</v>
      </c>
    </row>
    <row r="1006" s="14" customFormat="1">
      <c r="A1006" s="14"/>
      <c r="B1006" s="247"/>
      <c r="C1006" s="248"/>
      <c r="D1006" s="230" t="s">
        <v>160</v>
      </c>
      <c r="E1006" s="249" t="s">
        <v>1</v>
      </c>
      <c r="F1006" s="250" t="s">
        <v>1248</v>
      </c>
      <c r="G1006" s="248"/>
      <c r="H1006" s="251">
        <v>4</v>
      </c>
      <c r="I1006" s="252"/>
      <c r="J1006" s="248"/>
      <c r="K1006" s="248"/>
      <c r="L1006" s="253"/>
      <c r="M1006" s="254"/>
      <c r="N1006" s="255"/>
      <c r="O1006" s="255"/>
      <c r="P1006" s="255"/>
      <c r="Q1006" s="255"/>
      <c r="R1006" s="255"/>
      <c r="S1006" s="255"/>
      <c r="T1006" s="255"/>
      <c r="U1006" s="256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T1006" s="257" t="s">
        <v>160</v>
      </c>
      <c r="AU1006" s="257" t="s">
        <v>154</v>
      </c>
      <c r="AV1006" s="14" t="s">
        <v>154</v>
      </c>
      <c r="AW1006" s="14" t="s">
        <v>30</v>
      </c>
      <c r="AX1006" s="14" t="s">
        <v>73</v>
      </c>
      <c r="AY1006" s="257" t="s">
        <v>146</v>
      </c>
    </row>
    <row r="1007" s="15" customFormat="1">
      <c r="A1007" s="15"/>
      <c r="B1007" s="258"/>
      <c r="C1007" s="259"/>
      <c r="D1007" s="230" t="s">
        <v>160</v>
      </c>
      <c r="E1007" s="260" t="s">
        <v>1</v>
      </c>
      <c r="F1007" s="261" t="s">
        <v>163</v>
      </c>
      <c r="G1007" s="259"/>
      <c r="H1007" s="262">
        <v>4</v>
      </c>
      <c r="I1007" s="263"/>
      <c r="J1007" s="259"/>
      <c r="K1007" s="259"/>
      <c r="L1007" s="264"/>
      <c r="M1007" s="265"/>
      <c r="N1007" s="266"/>
      <c r="O1007" s="266"/>
      <c r="P1007" s="266"/>
      <c r="Q1007" s="266"/>
      <c r="R1007" s="266"/>
      <c r="S1007" s="266"/>
      <c r="T1007" s="266"/>
      <c r="U1007" s="267"/>
      <c r="V1007" s="15"/>
      <c r="W1007" s="15"/>
      <c r="X1007" s="15"/>
      <c r="Y1007" s="15"/>
      <c r="Z1007" s="15"/>
      <c r="AA1007" s="15"/>
      <c r="AB1007" s="15"/>
      <c r="AC1007" s="15"/>
      <c r="AD1007" s="15"/>
      <c r="AE1007" s="15"/>
      <c r="AT1007" s="268" t="s">
        <v>160</v>
      </c>
      <c r="AU1007" s="268" t="s">
        <v>154</v>
      </c>
      <c r="AV1007" s="15" t="s">
        <v>153</v>
      </c>
      <c r="AW1007" s="15" t="s">
        <v>30</v>
      </c>
      <c r="AX1007" s="15" t="s">
        <v>81</v>
      </c>
      <c r="AY1007" s="268" t="s">
        <v>146</v>
      </c>
    </row>
    <row r="1008" s="2" customFormat="1" ht="24.15" customHeight="1">
      <c r="A1008" s="38"/>
      <c r="B1008" s="39"/>
      <c r="C1008" s="269" t="s">
        <v>1249</v>
      </c>
      <c r="D1008" s="269" t="s">
        <v>289</v>
      </c>
      <c r="E1008" s="270" t="s">
        <v>1250</v>
      </c>
      <c r="F1008" s="271" t="s">
        <v>1251</v>
      </c>
      <c r="G1008" s="272" t="s">
        <v>268</v>
      </c>
      <c r="H1008" s="273">
        <v>4</v>
      </c>
      <c r="I1008" s="274"/>
      <c r="J1008" s="275">
        <f>ROUND(I1008*H1008,2)</f>
        <v>0</v>
      </c>
      <c r="K1008" s="271" t="s">
        <v>152</v>
      </c>
      <c r="L1008" s="276"/>
      <c r="M1008" s="277" t="s">
        <v>1</v>
      </c>
      <c r="N1008" s="278" t="s">
        <v>39</v>
      </c>
      <c r="O1008" s="91"/>
      <c r="P1008" s="226">
        <f>O1008*H1008</f>
        <v>0</v>
      </c>
      <c r="Q1008" s="226">
        <v>0.0060000000000000001</v>
      </c>
      <c r="R1008" s="226">
        <f>Q1008*H1008</f>
        <v>0.024</v>
      </c>
      <c r="S1008" s="226">
        <v>0</v>
      </c>
      <c r="T1008" s="226">
        <f>S1008*H1008</f>
        <v>0</v>
      </c>
      <c r="U1008" s="227" t="s">
        <v>1</v>
      </c>
      <c r="V1008" s="38"/>
      <c r="W1008" s="38"/>
      <c r="X1008" s="38"/>
      <c r="Y1008" s="38"/>
      <c r="Z1008" s="38"/>
      <c r="AA1008" s="38"/>
      <c r="AB1008" s="38"/>
      <c r="AC1008" s="38"/>
      <c r="AD1008" s="38"/>
      <c r="AE1008" s="38"/>
      <c r="AR1008" s="228" t="s">
        <v>384</v>
      </c>
      <c r="AT1008" s="228" t="s">
        <v>289</v>
      </c>
      <c r="AU1008" s="228" t="s">
        <v>154</v>
      </c>
      <c r="AY1008" s="17" t="s">
        <v>146</v>
      </c>
      <c r="BE1008" s="229">
        <f>IF(N1008="základní",J1008,0)</f>
        <v>0</v>
      </c>
      <c r="BF1008" s="229">
        <f>IF(N1008="snížená",J1008,0)</f>
        <v>0</v>
      </c>
      <c r="BG1008" s="229">
        <f>IF(N1008="zákl. přenesená",J1008,0)</f>
        <v>0</v>
      </c>
      <c r="BH1008" s="229">
        <f>IF(N1008="sníž. přenesená",J1008,0)</f>
        <v>0</v>
      </c>
      <c r="BI1008" s="229">
        <f>IF(N1008="nulová",J1008,0)</f>
        <v>0</v>
      </c>
      <c r="BJ1008" s="17" t="s">
        <v>154</v>
      </c>
      <c r="BK1008" s="229">
        <f>ROUND(I1008*H1008,2)</f>
        <v>0</v>
      </c>
      <c r="BL1008" s="17" t="s">
        <v>265</v>
      </c>
      <c r="BM1008" s="228" t="s">
        <v>1252</v>
      </c>
    </row>
    <row r="1009" s="2" customFormat="1">
      <c r="A1009" s="38"/>
      <c r="B1009" s="39"/>
      <c r="C1009" s="40"/>
      <c r="D1009" s="230" t="s">
        <v>156</v>
      </c>
      <c r="E1009" s="40"/>
      <c r="F1009" s="231" t="s">
        <v>1251</v>
      </c>
      <c r="G1009" s="40"/>
      <c r="H1009" s="40"/>
      <c r="I1009" s="232"/>
      <c r="J1009" s="40"/>
      <c r="K1009" s="40"/>
      <c r="L1009" s="44"/>
      <c r="M1009" s="233"/>
      <c r="N1009" s="234"/>
      <c r="O1009" s="91"/>
      <c r="P1009" s="91"/>
      <c r="Q1009" s="91"/>
      <c r="R1009" s="91"/>
      <c r="S1009" s="91"/>
      <c r="T1009" s="91"/>
      <c r="U1009" s="92"/>
      <c r="V1009" s="38"/>
      <c r="W1009" s="38"/>
      <c r="X1009" s="38"/>
      <c r="Y1009" s="38"/>
      <c r="Z1009" s="38"/>
      <c r="AA1009" s="38"/>
      <c r="AB1009" s="38"/>
      <c r="AC1009" s="38"/>
      <c r="AD1009" s="38"/>
      <c r="AE1009" s="38"/>
      <c r="AT1009" s="17" t="s">
        <v>156</v>
      </c>
      <c r="AU1009" s="17" t="s">
        <v>154</v>
      </c>
    </row>
    <row r="1010" s="2" customFormat="1" ht="33" customHeight="1">
      <c r="A1010" s="38"/>
      <c r="B1010" s="39"/>
      <c r="C1010" s="217" t="s">
        <v>1253</v>
      </c>
      <c r="D1010" s="217" t="s">
        <v>148</v>
      </c>
      <c r="E1010" s="218" t="s">
        <v>1254</v>
      </c>
      <c r="F1010" s="219" t="s">
        <v>1255</v>
      </c>
      <c r="G1010" s="220" t="s">
        <v>268</v>
      </c>
      <c r="H1010" s="221">
        <v>10</v>
      </c>
      <c r="I1010" s="222"/>
      <c r="J1010" s="223">
        <f>ROUND(I1010*H1010,2)</f>
        <v>0</v>
      </c>
      <c r="K1010" s="219" t="s">
        <v>152</v>
      </c>
      <c r="L1010" s="44"/>
      <c r="M1010" s="224" t="s">
        <v>1</v>
      </c>
      <c r="N1010" s="225" t="s">
        <v>39</v>
      </c>
      <c r="O1010" s="91"/>
      <c r="P1010" s="226">
        <f>O1010*H1010</f>
        <v>0</v>
      </c>
      <c r="Q1010" s="226">
        <v>0.0092399999999999999</v>
      </c>
      <c r="R1010" s="226">
        <f>Q1010*H1010</f>
        <v>0.092399999999999996</v>
      </c>
      <c r="S1010" s="226">
        <v>0</v>
      </c>
      <c r="T1010" s="226">
        <f>S1010*H1010</f>
        <v>0</v>
      </c>
      <c r="U1010" s="227" t="s">
        <v>1</v>
      </c>
      <c r="V1010" s="38"/>
      <c r="W1010" s="38"/>
      <c r="X1010" s="38"/>
      <c r="Y1010" s="38"/>
      <c r="Z1010" s="38"/>
      <c r="AA1010" s="38"/>
      <c r="AB1010" s="38"/>
      <c r="AC1010" s="38"/>
      <c r="AD1010" s="38"/>
      <c r="AE1010" s="38"/>
      <c r="AR1010" s="228" t="s">
        <v>265</v>
      </c>
      <c r="AT1010" s="228" t="s">
        <v>148</v>
      </c>
      <c r="AU1010" s="228" t="s">
        <v>154</v>
      </c>
      <c r="AY1010" s="17" t="s">
        <v>146</v>
      </c>
      <c r="BE1010" s="229">
        <f>IF(N1010="základní",J1010,0)</f>
        <v>0</v>
      </c>
      <c r="BF1010" s="229">
        <f>IF(N1010="snížená",J1010,0)</f>
        <v>0</v>
      </c>
      <c r="BG1010" s="229">
        <f>IF(N1010="zákl. přenesená",J1010,0)</f>
        <v>0</v>
      </c>
      <c r="BH1010" s="229">
        <f>IF(N1010="sníž. přenesená",J1010,0)</f>
        <v>0</v>
      </c>
      <c r="BI1010" s="229">
        <f>IF(N1010="nulová",J1010,0)</f>
        <v>0</v>
      </c>
      <c r="BJ1010" s="17" t="s">
        <v>154</v>
      </c>
      <c r="BK1010" s="229">
        <f>ROUND(I1010*H1010,2)</f>
        <v>0</v>
      </c>
      <c r="BL1010" s="17" t="s">
        <v>265</v>
      </c>
      <c r="BM1010" s="228" t="s">
        <v>1256</v>
      </c>
    </row>
    <row r="1011" s="2" customFormat="1">
      <c r="A1011" s="38"/>
      <c r="B1011" s="39"/>
      <c r="C1011" s="40"/>
      <c r="D1011" s="230" t="s">
        <v>156</v>
      </c>
      <c r="E1011" s="40"/>
      <c r="F1011" s="231" t="s">
        <v>1257</v>
      </c>
      <c r="G1011" s="40"/>
      <c r="H1011" s="40"/>
      <c r="I1011" s="232"/>
      <c r="J1011" s="40"/>
      <c r="K1011" s="40"/>
      <c r="L1011" s="44"/>
      <c r="M1011" s="233"/>
      <c r="N1011" s="234"/>
      <c r="O1011" s="91"/>
      <c r="P1011" s="91"/>
      <c r="Q1011" s="91"/>
      <c r="R1011" s="91"/>
      <c r="S1011" s="91"/>
      <c r="T1011" s="91"/>
      <c r="U1011" s="92"/>
      <c r="V1011" s="38"/>
      <c r="W1011" s="38"/>
      <c r="X1011" s="38"/>
      <c r="Y1011" s="38"/>
      <c r="Z1011" s="38"/>
      <c r="AA1011" s="38"/>
      <c r="AB1011" s="38"/>
      <c r="AC1011" s="38"/>
      <c r="AD1011" s="38"/>
      <c r="AE1011" s="38"/>
      <c r="AT1011" s="17" t="s">
        <v>156</v>
      </c>
      <c r="AU1011" s="17" t="s">
        <v>154</v>
      </c>
    </row>
    <row r="1012" s="2" customFormat="1">
      <c r="A1012" s="38"/>
      <c r="B1012" s="39"/>
      <c r="C1012" s="40"/>
      <c r="D1012" s="235" t="s">
        <v>158</v>
      </c>
      <c r="E1012" s="40"/>
      <c r="F1012" s="236" t="s">
        <v>1258</v>
      </c>
      <c r="G1012" s="40"/>
      <c r="H1012" s="40"/>
      <c r="I1012" s="232"/>
      <c r="J1012" s="40"/>
      <c r="K1012" s="40"/>
      <c r="L1012" s="44"/>
      <c r="M1012" s="233"/>
      <c r="N1012" s="234"/>
      <c r="O1012" s="91"/>
      <c r="P1012" s="91"/>
      <c r="Q1012" s="91"/>
      <c r="R1012" s="91"/>
      <c r="S1012" s="91"/>
      <c r="T1012" s="91"/>
      <c r="U1012" s="92"/>
      <c r="V1012" s="38"/>
      <c r="W1012" s="38"/>
      <c r="X1012" s="38"/>
      <c r="Y1012" s="38"/>
      <c r="Z1012" s="38"/>
      <c r="AA1012" s="38"/>
      <c r="AB1012" s="38"/>
      <c r="AC1012" s="38"/>
      <c r="AD1012" s="38"/>
      <c r="AE1012" s="38"/>
      <c r="AT1012" s="17" t="s">
        <v>158</v>
      </c>
      <c r="AU1012" s="17" t="s">
        <v>154</v>
      </c>
    </row>
    <row r="1013" s="13" customFormat="1">
      <c r="A1013" s="13"/>
      <c r="B1013" s="237"/>
      <c r="C1013" s="238"/>
      <c r="D1013" s="230" t="s">
        <v>160</v>
      </c>
      <c r="E1013" s="239" t="s">
        <v>1</v>
      </c>
      <c r="F1013" s="240" t="s">
        <v>1259</v>
      </c>
      <c r="G1013" s="238"/>
      <c r="H1013" s="239" t="s">
        <v>1</v>
      </c>
      <c r="I1013" s="241"/>
      <c r="J1013" s="238"/>
      <c r="K1013" s="238"/>
      <c r="L1013" s="242"/>
      <c r="M1013" s="243"/>
      <c r="N1013" s="244"/>
      <c r="O1013" s="244"/>
      <c r="P1013" s="244"/>
      <c r="Q1013" s="244"/>
      <c r="R1013" s="244"/>
      <c r="S1013" s="244"/>
      <c r="T1013" s="244"/>
      <c r="U1013" s="245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46" t="s">
        <v>160</v>
      </c>
      <c r="AU1013" s="246" t="s">
        <v>154</v>
      </c>
      <c r="AV1013" s="13" t="s">
        <v>81</v>
      </c>
      <c r="AW1013" s="13" t="s">
        <v>30</v>
      </c>
      <c r="AX1013" s="13" t="s">
        <v>73</v>
      </c>
      <c r="AY1013" s="246" t="s">
        <v>146</v>
      </c>
    </row>
    <row r="1014" s="14" customFormat="1">
      <c r="A1014" s="14"/>
      <c r="B1014" s="247"/>
      <c r="C1014" s="248"/>
      <c r="D1014" s="230" t="s">
        <v>160</v>
      </c>
      <c r="E1014" s="249" t="s">
        <v>1</v>
      </c>
      <c r="F1014" s="250" t="s">
        <v>1260</v>
      </c>
      <c r="G1014" s="248"/>
      <c r="H1014" s="251">
        <v>10</v>
      </c>
      <c r="I1014" s="252"/>
      <c r="J1014" s="248"/>
      <c r="K1014" s="248"/>
      <c r="L1014" s="253"/>
      <c r="M1014" s="254"/>
      <c r="N1014" s="255"/>
      <c r="O1014" s="255"/>
      <c r="P1014" s="255"/>
      <c r="Q1014" s="255"/>
      <c r="R1014" s="255"/>
      <c r="S1014" s="255"/>
      <c r="T1014" s="255"/>
      <c r="U1014" s="256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57" t="s">
        <v>160</v>
      </c>
      <c r="AU1014" s="257" t="s">
        <v>154</v>
      </c>
      <c r="AV1014" s="14" t="s">
        <v>154</v>
      </c>
      <c r="AW1014" s="14" t="s">
        <v>30</v>
      </c>
      <c r="AX1014" s="14" t="s">
        <v>73</v>
      </c>
      <c r="AY1014" s="257" t="s">
        <v>146</v>
      </c>
    </row>
    <row r="1015" s="15" customFormat="1">
      <c r="A1015" s="15"/>
      <c r="B1015" s="258"/>
      <c r="C1015" s="259"/>
      <c r="D1015" s="230" t="s">
        <v>160</v>
      </c>
      <c r="E1015" s="260" t="s">
        <v>1</v>
      </c>
      <c r="F1015" s="261" t="s">
        <v>163</v>
      </c>
      <c r="G1015" s="259"/>
      <c r="H1015" s="262">
        <v>10</v>
      </c>
      <c r="I1015" s="263"/>
      <c r="J1015" s="259"/>
      <c r="K1015" s="259"/>
      <c r="L1015" s="264"/>
      <c r="M1015" s="265"/>
      <c r="N1015" s="266"/>
      <c r="O1015" s="266"/>
      <c r="P1015" s="266"/>
      <c r="Q1015" s="266"/>
      <c r="R1015" s="266"/>
      <c r="S1015" s="266"/>
      <c r="T1015" s="266"/>
      <c r="U1015" s="267"/>
      <c r="V1015" s="15"/>
      <c r="W1015" s="15"/>
      <c r="X1015" s="15"/>
      <c r="Y1015" s="15"/>
      <c r="Z1015" s="15"/>
      <c r="AA1015" s="15"/>
      <c r="AB1015" s="15"/>
      <c r="AC1015" s="15"/>
      <c r="AD1015" s="15"/>
      <c r="AE1015" s="15"/>
      <c r="AT1015" s="268" t="s">
        <v>160</v>
      </c>
      <c r="AU1015" s="268" t="s">
        <v>154</v>
      </c>
      <c r="AV1015" s="15" t="s">
        <v>153</v>
      </c>
      <c r="AW1015" s="15" t="s">
        <v>30</v>
      </c>
      <c r="AX1015" s="15" t="s">
        <v>81</v>
      </c>
      <c r="AY1015" s="268" t="s">
        <v>146</v>
      </c>
    </row>
    <row r="1016" s="2" customFormat="1" ht="21.75" customHeight="1">
      <c r="A1016" s="38"/>
      <c r="B1016" s="39"/>
      <c r="C1016" s="217" t="s">
        <v>1261</v>
      </c>
      <c r="D1016" s="217" t="s">
        <v>148</v>
      </c>
      <c r="E1016" s="218" t="s">
        <v>1262</v>
      </c>
      <c r="F1016" s="219" t="s">
        <v>1263</v>
      </c>
      <c r="G1016" s="220" t="s">
        <v>260</v>
      </c>
      <c r="H1016" s="221">
        <v>34.899999999999999</v>
      </c>
      <c r="I1016" s="222"/>
      <c r="J1016" s="223">
        <f>ROUND(I1016*H1016,2)</f>
        <v>0</v>
      </c>
      <c r="K1016" s="219" t="s">
        <v>152</v>
      </c>
      <c r="L1016" s="44"/>
      <c r="M1016" s="224" t="s">
        <v>1</v>
      </c>
      <c r="N1016" s="225" t="s">
        <v>39</v>
      </c>
      <c r="O1016" s="91"/>
      <c r="P1016" s="226">
        <f>O1016*H1016</f>
        <v>0</v>
      </c>
      <c r="Q1016" s="226">
        <v>0.0027799999999999999</v>
      </c>
      <c r="R1016" s="226">
        <f>Q1016*H1016</f>
        <v>0.097021999999999997</v>
      </c>
      <c r="S1016" s="226">
        <v>0</v>
      </c>
      <c r="T1016" s="226">
        <f>S1016*H1016</f>
        <v>0</v>
      </c>
      <c r="U1016" s="227" t="s">
        <v>1</v>
      </c>
      <c r="V1016" s="38"/>
      <c r="W1016" s="38"/>
      <c r="X1016" s="38"/>
      <c r="Y1016" s="38"/>
      <c r="Z1016" s="38"/>
      <c r="AA1016" s="38"/>
      <c r="AB1016" s="38"/>
      <c r="AC1016" s="38"/>
      <c r="AD1016" s="38"/>
      <c r="AE1016" s="38"/>
      <c r="AR1016" s="228" t="s">
        <v>265</v>
      </c>
      <c r="AT1016" s="228" t="s">
        <v>148</v>
      </c>
      <c r="AU1016" s="228" t="s">
        <v>154</v>
      </c>
      <c r="AY1016" s="17" t="s">
        <v>146</v>
      </c>
      <c r="BE1016" s="229">
        <f>IF(N1016="základní",J1016,0)</f>
        <v>0</v>
      </c>
      <c r="BF1016" s="229">
        <f>IF(N1016="snížená",J1016,0)</f>
        <v>0</v>
      </c>
      <c r="BG1016" s="229">
        <f>IF(N1016="zákl. přenesená",J1016,0)</f>
        <v>0</v>
      </c>
      <c r="BH1016" s="229">
        <f>IF(N1016="sníž. přenesená",J1016,0)</f>
        <v>0</v>
      </c>
      <c r="BI1016" s="229">
        <f>IF(N1016="nulová",J1016,0)</f>
        <v>0</v>
      </c>
      <c r="BJ1016" s="17" t="s">
        <v>154</v>
      </c>
      <c r="BK1016" s="229">
        <f>ROUND(I1016*H1016,2)</f>
        <v>0</v>
      </c>
      <c r="BL1016" s="17" t="s">
        <v>265</v>
      </c>
      <c r="BM1016" s="228" t="s">
        <v>1264</v>
      </c>
    </row>
    <row r="1017" s="2" customFormat="1">
      <c r="A1017" s="38"/>
      <c r="B1017" s="39"/>
      <c r="C1017" s="40"/>
      <c r="D1017" s="230" t="s">
        <v>156</v>
      </c>
      <c r="E1017" s="40"/>
      <c r="F1017" s="231" t="s">
        <v>1265</v>
      </c>
      <c r="G1017" s="40"/>
      <c r="H1017" s="40"/>
      <c r="I1017" s="232"/>
      <c r="J1017" s="40"/>
      <c r="K1017" s="40"/>
      <c r="L1017" s="44"/>
      <c r="M1017" s="233"/>
      <c r="N1017" s="234"/>
      <c r="O1017" s="91"/>
      <c r="P1017" s="91"/>
      <c r="Q1017" s="91"/>
      <c r="R1017" s="91"/>
      <c r="S1017" s="91"/>
      <c r="T1017" s="91"/>
      <c r="U1017" s="92"/>
      <c r="V1017" s="38"/>
      <c r="W1017" s="38"/>
      <c r="X1017" s="38"/>
      <c r="Y1017" s="38"/>
      <c r="Z1017" s="38"/>
      <c r="AA1017" s="38"/>
      <c r="AB1017" s="38"/>
      <c r="AC1017" s="38"/>
      <c r="AD1017" s="38"/>
      <c r="AE1017" s="38"/>
      <c r="AT1017" s="17" t="s">
        <v>156</v>
      </c>
      <c r="AU1017" s="17" t="s">
        <v>154</v>
      </c>
    </row>
    <row r="1018" s="2" customFormat="1">
      <c r="A1018" s="38"/>
      <c r="B1018" s="39"/>
      <c r="C1018" s="40"/>
      <c r="D1018" s="235" t="s">
        <v>158</v>
      </c>
      <c r="E1018" s="40"/>
      <c r="F1018" s="236" t="s">
        <v>1266</v>
      </c>
      <c r="G1018" s="40"/>
      <c r="H1018" s="40"/>
      <c r="I1018" s="232"/>
      <c r="J1018" s="40"/>
      <c r="K1018" s="40"/>
      <c r="L1018" s="44"/>
      <c r="M1018" s="233"/>
      <c r="N1018" s="234"/>
      <c r="O1018" s="91"/>
      <c r="P1018" s="91"/>
      <c r="Q1018" s="91"/>
      <c r="R1018" s="91"/>
      <c r="S1018" s="91"/>
      <c r="T1018" s="91"/>
      <c r="U1018" s="92"/>
      <c r="V1018" s="38"/>
      <c r="W1018" s="38"/>
      <c r="X1018" s="38"/>
      <c r="Y1018" s="38"/>
      <c r="Z1018" s="38"/>
      <c r="AA1018" s="38"/>
      <c r="AB1018" s="38"/>
      <c r="AC1018" s="38"/>
      <c r="AD1018" s="38"/>
      <c r="AE1018" s="38"/>
      <c r="AT1018" s="17" t="s">
        <v>158</v>
      </c>
      <c r="AU1018" s="17" t="s">
        <v>154</v>
      </c>
    </row>
    <row r="1019" s="14" customFormat="1">
      <c r="A1019" s="14"/>
      <c r="B1019" s="247"/>
      <c r="C1019" s="248"/>
      <c r="D1019" s="230" t="s">
        <v>160</v>
      </c>
      <c r="E1019" s="249" t="s">
        <v>1</v>
      </c>
      <c r="F1019" s="250" t="s">
        <v>1267</v>
      </c>
      <c r="G1019" s="248"/>
      <c r="H1019" s="251">
        <v>13.199999999999999</v>
      </c>
      <c r="I1019" s="252"/>
      <c r="J1019" s="248"/>
      <c r="K1019" s="248"/>
      <c r="L1019" s="253"/>
      <c r="M1019" s="254"/>
      <c r="N1019" s="255"/>
      <c r="O1019" s="255"/>
      <c r="P1019" s="255"/>
      <c r="Q1019" s="255"/>
      <c r="R1019" s="255"/>
      <c r="S1019" s="255"/>
      <c r="T1019" s="255"/>
      <c r="U1019" s="256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T1019" s="257" t="s">
        <v>160</v>
      </c>
      <c r="AU1019" s="257" t="s">
        <v>154</v>
      </c>
      <c r="AV1019" s="14" t="s">
        <v>154</v>
      </c>
      <c r="AW1019" s="14" t="s">
        <v>30</v>
      </c>
      <c r="AX1019" s="14" t="s">
        <v>73</v>
      </c>
      <c r="AY1019" s="257" t="s">
        <v>146</v>
      </c>
    </row>
    <row r="1020" s="14" customFormat="1">
      <c r="A1020" s="14"/>
      <c r="B1020" s="247"/>
      <c r="C1020" s="248"/>
      <c r="D1020" s="230" t="s">
        <v>160</v>
      </c>
      <c r="E1020" s="249" t="s">
        <v>1</v>
      </c>
      <c r="F1020" s="250" t="s">
        <v>1268</v>
      </c>
      <c r="G1020" s="248"/>
      <c r="H1020" s="251">
        <v>17</v>
      </c>
      <c r="I1020" s="252"/>
      <c r="J1020" s="248"/>
      <c r="K1020" s="248"/>
      <c r="L1020" s="253"/>
      <c r="M1020" s="254"/>
      <c r="N1020" s="255"/>
      <c r="O1020" s="255"/>
      <c r="P1020" s="255"/>
      <c r="Q1020" s="255"/>
      <c r="R1020" s="255"/>
      <c r="S1020" s="255"/>
      <c r="T1020" s="255"/>
      <c r="U1020" s="256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57" t="s">
        <v>160</v>
      </c>
      <c r="AU1020" s="257" t="s">
        <v>154</v>
      </c>
      <c r="AV1020" s="14" t="s">
        <v>154</v>
      </c>
      <c r="AW1020" s="14" t="s">
        <v>30</v>
      </c>
      <c r="AX1020" s="14" t="s">
        <v>73</v>
      </c>
      <c r="AY1020" s="257" t="s">
        <v>146</v>
      </c>
    </row>
    <row r="1021" s="14" customFormat="1">
      <c r="A1021" s="14"/>
      <c r="B1021" s="247"/>
      <c r="C1021" s="248"/>
      <c r="D1021" s="230" t="s">
        <v>160</v>
      </c>
      <c r="E1021" s="249" t="s">
        <v>1</v>
      </c>
      <c r="F1021" s="250" t="s">
        <v>1269</v>
      </c>
      <c r="G1021" s="248"/>
      <c r="H1021" s="251">
        <v>4.7000000000000002</v>
      </c>
      <c r="I1021" s="252"/>
      <c r="J1021" s="248"/>
      <c r="K1021" s="248"/>
      <c r="L1021" s="253"/>
      <c r="M1021" s="254"/>
      <c r="N1021" s="255"/>
      <c r="O1021" s="255"/>
      <c r="P1021" s="255"/>
      <c r="Q1021" s="255"/>
      <c r="R1021" s="255"/>
      <c r="S1021" s="255"/>
      <c r="T1021" s="255"/>
      <c r="U1021" s="256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T1021" s="257" t="s">
        <v>160</v>
      </c>
      <c r="AU1021" s="257" t="s">
        <v>154</v>
      </c>
      <c r="AV1021" s="14" t="s">
        <v>154</v>
      </c>
      <c r="AW1021" s="14" t="s">
        <v>30</v>
      </c>
      <c r="AX1021" s="14" t="s">
        <v>73</v>
      </c>
      <c r="AY1021" s="257" t="s">
        <v>146</v>
      </c>
    </row>
    <row r="1022" s="15" customFormat="1">
      <c r="A1022" s="15"/>
      <c r="B1022" s="258"/>
      <c r="C1022" s="259"/>
      <c r="D1022" s="230" t="s">
        <v>160</v>
      </c>
      <c r="E1022" s="260" t="s">
        <v>1</v>
      </c>
      <c r="F1022" s="261" t="s">
        <v>163</v>
      </c>
      <c r="G1022" s="259"/>
      <c r="H1022" s="262">
        <v>34.899999999999999</v>
      </c>
      <c r="I1022" s="263"/>
      <c r="J1022" s="259"/>
      <c r="K1022" s="259"/>
      <c r="L1022" s="264"/>
      <c r="M1022" s="265"/>
      <c r="N1022" s="266"/>
      <c r="O1022" s="266"/>
      <c r="P1022" s="266"/>
      <c r="Q1022" s="266"/>
      <c r="R1022" s="266"/>
      <c r="S1022" s="266"/>
      <c r="T1022" s="266"/>
      <c r="U1022" s="267"/>
      <c r="V1022" s="15"/>
      <c r="W1022" s="15"/>
      <c r="X1022" s="15"/>
      <c r="Y1022" s="15"/>
      <c r="Z1022" s="15"/>
      <c r="AA1022" s="15"/>
      <c r="AB1022" s="15"/>
      <c r="AC1022" s="15"/>
      <c r="AD1022" s="15"/>
      <c r="AE1022" s="15"/>
      <c r="AT1022" s="268" t="s">
        <v>160</v>
      </c>
      <c r="AU1022" s="268" t="s">
        <v>154</v>
      </c>
      <c r="AV1022" s="15" t="s">
        <v>153</v>
      </c>
      <c r="AW1022" s="15" t="s">
        <v>30</v>
      </c>
      <c r="AX1022" s="15" t="s">
        <v>81</v>
      </c>
      <c r="AY1022" s="268" t="s">
        <v>146</v>
      </c>
    </row>
    <row r="1023" s="2" customFormat="1" ht="21.75" customHeight="1">
      <c r="A1023" s="38"/>
      <c r="B1023" s="39"/>
      <c r="C1023" s="217" t="s">
        <v>1270</v>
      </c>
      <c r="D1023" s="217" t="s">
        <v>148</v>
      </c>
      <c r="E1023" s="218" t="s">
        <v>1271</v>
      </c>
      <c r="F1023" s="219" t="s">
        <v>1272</v>
      </c>
      <c r="G1023" s="220" t="s">
        <v>260</v>
      </c>
      <c r="H1023" s="221">
        <v>8.8000000000000007</v>
      </c>
      <c r="I1023" s="222"/>
      <c r="J1023" s="223">
        <f>ROUND(I1023*H1023,2)</f>
        <v>0</v>
      </c>
      <c r="K1023" s="219" t="s">
        <v>152</v>
      </c>
      <c r="L1023" s="44"/>
      <c r="M1023" s="224" t="s">
        <v>1</v>
      </c>
      <c r="N1023" s="225" t="s">
        <v>39</v>
      </c>
      <c r="O1023" s="91"/>
      <c r="P1023" s="226">
        <f>O1023*H1023</f>
        <v>0</v>
      </c>
      <c r="Q1023" s="226">
        <v>0.0055399999999999998</v>
      </c>
      <c r="R1023" s="226">
        <f>Q1023*H1023</f>
        <v>0.048752000000000004</v>
      </c>
      <c r="S1023" s="226">
        <v>0</v>
      </c>
      <c r="T1023" s="226">
        <f>S1023*H1023</f>
        <v>0</v>
      </c>
      <c r="U1023" s="227" t="s">
        <v>1</v>
      </c>
      <c r="V1023" s="38"/>
      <c r="W1023" s="38"/>
      <c r="X1023" s="38"/>
      <c r="Y1023" s="38"/>
      <c r="Z1023" s="38"/>
      <c r="AA1023" s="38"/>
      <c r="AB1023" s="38"/>
      <c r="AC1023" s="38"/>
      <c r="AD1023" s="38"/>
      <c r="AE1023" s="38"/>
      <c r="AR1023" s="228" t="s">
        <v>265</v>
      </c>
      <c r="AT1023" s="228" t="s">
        <v>148</v>
      </c>
      <c r="AU1023" s="228" t="s">
        <v>154</v>
      </c>
      <c r="AY1023" s="17" t="s">
        <v>146</v>
      </c>
      <c r="BE1023" s="229">
        <f>IF(N1023="základní",J1023,0)</f>
        <v>0</v>
      </c>
      <c r="BF1023" s="229">
        <f>IF(N1023="snížená",J1023,0)</f>
        <v>0</v>
      </c>
      <c r="BG1023" s="229">
        <f>IF(N1023="zákl. přenesená",J1023,0)</f>
        <v>0</v>
      </c>
      <c r="BH1023" s="229">
        <f>IF(N1023="sníž. přenesená",J1023,0)</f>
        <v>0</v>
      </c>
      <c r="BI1023" s="229">
        <f>IF(N1023="nulová",J1023,0)</f>
        <v>0</v>
      </c>
      <c r="BJ1023" s="17" t="s">
        <v>154</v>
      </c>
      <c r="BK1023" s="229">
        <f>ROUND(I1023*H1023,2)</f>
        <v>0</v>
      </c>
      <c r="BL1023" s="17" t="s">
        <v>265</v>
      </c>
      <c r="BM1023" s="228" t="s">
        <v>1273</v>
      </c>
    </row>
    <row r="1024" s="2" customFormat="1">
      <c r="A1024" s="38"/>
      <c r="B1024" s="39"/>
      <c r="C1024" s="40"/>
      <c r="D1024" s="230" t="s">
        <v>156</v>
      </c>
      <c r="E1024" s="40"/>
      <c r="F1024" s="231" t="s">
        <v>1274</v>
      </c>
      <c r="G1024" s="40"/>
      <c r="H1024" s="40"/>
      <c r="I1024" s="232"/>
      <c r="J1024" s="40"/>
      <c r="K1024" s="40"/>
      <c r="L1024" s="44"/>
      <c r="M1024" s="233"/>
      <c r="N1024" s="234"/>
      <c r="O1024" s="91"/>
      <c r="P1024" s="91"/>
      <c r="Q1024" s="91"/>
      <c r="R1024" s="91"/>
      <c r="S1024" s="91"/>
      <c r="T1024" s="91"/>
      <c r="U1024" s="92"/>
      <c r="V1024" s="38"/>
      <c r="W1024" s="38"/>
      <c r="X1024" s="38"/>
      <c r="Y1024" s="38"/>
      <c r="Z1024" s="38"/>
      <c r="AA1024" s="38"/>
      <c r="AB1024" s="38"/>
      <c r="AC1024" s="38"/>
      <c r="AD1024" s="38"/>
      <c r="AE1024" s="38"/>
      <c r="AT1024" s="17" t="s">
        <v>156</v>
      </c>
      <c r="AU1024" s="17" t="s">
        <v>154</v>
      </c>
    </row>
    <row r="1025" s="2" customFormat="1">
      <c r="A1025" s="38"/>
      <c r="B1025" s="39"/>
      <c r="C1025" s="40"/>
      <c r="D1025" s="235" t="s">
        <v>158</v>
      </c>
      <c r="E1025" s="40"/>
      <c r="F1025" s="236" t="s">
        <v>1275</v>
      </c>
      <c r="G1025" s="40"/>
      <c r="H1025" s="40"/>
      <c r="I1025" s="232"/>
      <c r="J1025" s="40"/>
      <c r="K1025" s="40"/>
      <c r="L1025" s="44"/>
      <c r="M1025" s="233"/>
      <c r="N1025" s="234"/>
      <c r="O1025" s="91"/>
      <c r="P1025" s="91"/>
      <c r="Q1025" s="91"/>
      <c r="R1025" s="91"/>
      <c r="S1025" s="91"/>
      <c r="T1025" s="91"/>
      <c r="U1025" s="92"/>
      <c r="V1025" s="38"/>
      <c r="W1025" s="38"/>
      <c r="X1025" s="38"/>
      <c r="Y1025" s="38"/>
      <c r="Z1025" s="38"/>
      <c r="AA1025" s="38"/>
      <c r="AB1025" s="38"/>
      <c r="AC1025" s="38"/>
      <c r="AD1025" s="38"/>
      <c r="AE1025" s="38"/>
      <c r="AT1025" s="17" t="s">
        <v>158</v>
      </c>
      <c r="AU1025" s="17" t="s">
        <v>154</v>
      </c>
    </row>
    <row r="1026" s="14" customFormat="1">
      <c r="A1026" s="14"/>
      <c r="B1026" s="247"/>
      <c r="C1026" s="248"/>
      <c r="D1026" s="230" t="s">
        <v>160</v>
      </c>
      <c r="E1026" s="249" t="s">
        <v>1</v>
      </c>
      <c r="F1026" s="250" t="s">
        <v>1276</v>
      </c>
      <c r="G1026" s="248"/>
      <c r="H1026" s="251">
        <v>8.8000000000000007</v>
      </c>
      <c r="I1026" s="252"/>
      <c r="J1026" s="248"/>
      <c r="K1026" s="248"/>
      <c r="L1026" s="253"/>
      <c r="M1026" s="254"/>
      <c r="N1026" s="255"/>
      <c r="O1026" s="255"/>
      <c r="P1026" s="255"/>
      <c r="Q1026" s="255"/>
      <c r="R1026" s="255"/>
      <c r="S1026" s="255"/>
      <c r="T1026" s="255"/>
      <c r="U1026" s="256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T1026" s="257" t="s">
        <v>160</v>
      </c>
      <c r="AU1026" s="257" t="s">
        <v>154</v>
      </c>
      <c r="AV1026" s="14" t="s">
        <v>154</v>
      </c>
      <c r="AW1026" s="14" t="s">
        <v>30</v>
      </c>
      <c r="AX1026" s="14" t="s">
        <v>73</v>
      </c>
      <c r="AY1026" s="257" t="s">
        <v>146</v>
      </c>
    </row>
    <row r="1027" s="15" customFormat="1">
      <c r="A1027" s="15"/>
      <c r="B1027" s="258"/>
      <c r="C1027" s="259"/>
      <c r="D1027" s="230" t="s">
        <v>160</v>
      </c>
      <c r="E1027" s="260" t="s">
        <v>1</v>
      </c>
      <c r="F1027" s="261" t="s">
        <v>163</v>
      </c>
      <c r="G1027" s="259"/>
      <c r="H1027" s="262">
        <v>8.8000000000000007</v>
      </c>
      <c r="I1027" s="263"/>
      <c r="J1027" s="259"/>
      <c r="K1027" s="259"/>
      <c r="L1027" s="264"/>
      <c r="M1027" s="265"/>
      <c r="N1027" s="266"/>
      <c r="O1027" s="266"/>
      <c r="P1027" s="266"/>
      <c r="Q1027" s="266"/>
      <c r="R1027" s="266"/>
      <c r="S1027" s="266"/>
      <c r="T1027" s="266"/>
      <c r="U1027" s="267"/>
      <c r="V1027" s="15"/>
      <c r="W1027" s="15"/>
      <c r="X1027" s="15"/>
      <c r="Y1027" s="15"/>
      <c r="Z1027" s="15"/>
      <c r="AA1027" s="15"/>
      <c r="AB1027" s="15"/>
      <c r="AC1027" s="15"/>
      <c r="AD1027" s="15"/>
      <c r="AE1027" s="15"/>
      <c r="AT1027" s="268" t="s">
        <v>160</v>
      </c>
      <c r="AU1027" s="268" t="s">
        <v>154</v>
      </c>
      <c r="AV1027" s="15" t="s">
        <v>153</v>
      </c>
      <c r="AW1027" s="15" t="s">
        <v>30</v>
      </c>
      <c r="AX1027" s="15" t="s">
        <v>81</v>
      </c>
      <c r="AY1027" s="268" t="s">
        <v>146</v>
      </c>
    </row>
    <row r="1028" s="2" customFormat="1" ht="37.8" customHeight="1">
      <c r="A1028" s="38"/>
      <c r="B1028" s="39"/>
      <c r="C1028" s="217" t="s">
        <v>1277</v>
      </c>
      <c r="D1028" s="217" t="s">
        <v>148</v>
      </c>
      <c r="E1028" s="218" t="s">
        <v>1278</v>
      </c>
      <c r="F1028" s="219" t="s">
        <v>1279</v>
      </c>
      <c r="G1028" s="220" t="s">
        <v>228</v>
      </c>
      <c r="H1028" s="221">
        <v>205.79599999999999</v>
      </c>
      <c r="I1028" s="222"/>
      <c r="J1028" s="223">
        <f>ROUND(I1028*H1028,2)</f>
        <v>0</v>
      </c>
      <c r="K1028" s="219" t="s">
        <v>1</v>
      </c>
      <c r="L1028" s="44"/>
      <c r="M1028" s="224" t="s">
        <v>1</v>
      </c>
      <c r="N1028" s="225" t="s">
        <v>39</v>
      </c>
      <c r="O1028" s="91"/>
      <c r="P1028" s="226">
        <f>O1028*H1028</f>
        <v>0</v>
      </c>
      <c r="Q1028" s="226">
        <v>0.037560000000000003</v>
      </c>
      <c r="R1028" s="226">
        <f>Q1028*H1028</f>
        <v>7.7296977600000005</v>
      </c>
      <c r="S1028" s="226">
        <v>0</v>
      </c>
      <c r="T1028" s="226">
        <f>S1028*H1028</f>
        <v>0</v>
      </c>
      <c r="U1028" s="227" t="s">
        <v>1</v>
      </c>
      <c r="V1028" s="38"/>
      <c r="W1028" s="38"/>
      <c r="X1028" s="38"/>
      <c r="Y1028" s="38"/>
      <c r="Z1028" s="38"/>
      <c r="AA1028" s="38"/>
      <c r="AB1028" s="38"/>
      <c r="AC1028" s="38"/>
      <c r="AD1028" s="38"/>
      <c r="AE1028" s="38"/>
      <c r="AR1028" s="228" t="s">
        <v>265</v>
      </c>
      <c r="AT1028" s="228" t="s">
        <v>148</v>
      </c>
      <c r="AU1028" s="228" t="s">
        <v>154</v>
      </c>
      <c r="AY1028" s="17" t="s">
        <v>146</v>
      </c>
      <c r="BE1028" s="229">
        <f>IF(N1028="základní",J1028,0)</f>
        <v>0</v>
      </c>
      <c r="BF1028" s="229">
        <f>IF(N1028="snížená",J1028,0)</f>
        <v>0</v>
      </c>
      <c r="BG1028" s="229">
        <f>IF(N1028="zákl. přenesená",J1028,0)</f>
        <v>0</v>
      </c>
      <c r="BH1028" s="229">
        <f>IF(N1028="sníž. přenesená",J1028,0)</f>
        <v>0</v>
      </c>
      <c r="BI1028" s="229">
        <f>IF(N1028="nulová",J1028,0)</f>
        <v>0</v>
      </c>
      <c r="BJ1028" s="17" t="s">
        <v>154</v>
      </c>
      <c r="BK1028" s="229">
        <f>ROUND(I1028*H1028,2)</f>
        <v>0</v>
      </c>
      <c r="BL1028" s="17" t="s">
        <v>265</v>
      </c>
      <c r="BM1028" s="228" t="s">
        <v>1280</v>
      </c>
    </row>
    <row r="1029" s="2" customFormat="1">
      <c r="A1029" s="38"/>
      <c r="B1029" s="39"/>
      <c r="C1029" s="40"/>
      <c r="D1029" s="230" t="s">
        <v>156</v>
      </c>
      <c r="E1029" s="40"/>
      <c r="F1029" s="231" t="s">
        <v>1279</v>
      </c>
      <c r="G1029" s="40"/>
      <c r="H1029" s="40"/>
      <c r="I1029" s="232"/>
      <c r="J1029" s="40"/>
      <c r="K1029" s="40"/>
      <c r="L1029" s="44"/>
      <c r="M1029" s="233"/>
      <c r="N1029" s="234"/>
      <c r="O1029" s="91"/>
      <c r="P1029" s="91"/>
      <c r="Q1029" s="91"/>
      <c r="R1029" s="91"/>
      <c r="S1029" s="91"/>
      <c r="T1029" s="91"/>
      <c r="U1029" s="92"/>
      <c r="V1029" s="38"/>
      <c r="W1029" s="38"/>
      <c r="X1029" s="38"/>
      <c r="Y1029" s="38"/>
      <c r="Z1029" s="38"/>
      <c r="AA1029" s="38"/>
      <c r="AB1029" s="38"/>
      <c r="AC1029" s="38"/>
      <c r="AD1029" s="38"/>
      <c r="AE1029" s="38"/>
      <c r="AT1029" s="17" t="s">
        <v>156</v>
      </c>
      <c r="AU1029" s="17" t="s">
        <v>154</v>
      </c>
    </row>
    <row r="1030" s="13" customFormat="1">
      <c r="A1030" s="13"/>
      <c r="B1030" s="237"/>
      <c r="C1030" s="238"/>
      <c r="D1030" s="230" t="s">
        <v>160</v>
      </c>
      <c r="E1030" s="239" t="s">
        <v>1</v>
      </c>
      <c r="F1030" s="240" t="s">
        <v>1281</v>
      </c>
      <c r="G1030" s="238"/>
      <c r="H1030" s="239" t="s">
        <v>1</v>
      </c>
      <c r="I1030" s="241"/>
      <c r="J1030" s="238"/>
      <c r="K1030" s="238"/>
      <c r="L1030" s="242"/>
      <c r="M1030" s="243"/>
      <c r="N1030" s="244"/>
      <c r="O1030" s="244"/>
      <c r="P1030" s="244"/>
      <c r="Q1030" s="244"/>
      <c r="R1030" s="244"/>
      <c r="S1030" s="244"/>
      <c r="T1030" s="244"/>
      <c r="U1030" s="245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T1030" s="246" t="s">
        <v>160</v>
      </c>
      <c r="AU1030" s="246" t="s">
        <v>154</v>
      </c>
      <c r="AV1030" s="13" t="s">
        <v>81</v>
      </c>
      <c r="AW1030" s="13" t="s">
        <v>30</v>
      </c>
      <c r="AX1030" s="13" t="s">
        <v>73</v>
      </c>
      <c r="AY1030" s="246" t="s">
        <v>146</v>
      </c>
    </row>
    <row r="1031" s="14" customFormat="1">
      <c r="A1031" s="14"/>
      <c r="B1031" s="247"/>
      <c r="C1031" s="248"/>
      <c r="D1031" s="230" t="s">
        <v>160</v>
      </c>
      <c r="E1031" s="249" t="s">
        <v>1</v>
      </c>
      <c r="F1031" s="250" t="s">
        <v>1282</v>
      </c>
      <c r="G1031" s="248"/>
      <c r="H1031" s="251">
        <v>205.79599999999999</v>
      </c>
      <c r="I1031" s="252"/>
      <c r="J1031" s="248"/>
      <c r="K1031" s="248"/>
      <c r="L1031" s="253"/>
      <c r="M1031" s="254"/>
      <c r="N1031" s="255"/>
      <c r="O1031" s="255"/>
      <c r="P1031" s="255"/>
      <c r="Q1031" s="255"/>
      <c r="R1031" s="255"/>
      <c r="S1031" s="255"/>
      <c r="T1031" s="255"/>
      <c r="U1031" s="256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T1031" s="257" t="s">
        <v>160</v>
      </c>
      <c r="AU1031" s="257" t="s">
        <v>154</v>
      </c>
      <c r="AV1031" s="14" t="s">
        <v>154</v>
      </c>
      <c r="AW1031" s="14" t="s">
        <v>30</v>
      </c>
      <c r="AX1031" s="14" t="s">
        <v>73</v>
      </c>
      <c r="AY1031" s="257" t="s">
        <v>146</v>
      </c>
    </row>
    <row r="1032" s="15" customFormat="1">
      <c r="A1032" s="15"/>
      <c r="B1032" s="258"/>
      <c r="C1032" s="259"/>
      <c r="D1032" s="230" t="s">
        <v>160</v>
      </c>
      <c r="E1032" s="260" t="s">
        <v>1</v>
      </c>
      <c r="F1032" s="261" t="s">
        <v>163</v>
      </c>
      <c r="G1032" s="259"/>
      <c r="H1032" s="262">
        <v>205.79599999999999</v>
      </c>
      <c r="I1032" s="263"/>
      <c r="J1032" s="259"/>
      <c r="K1032" s="259"/>
      <c r="L1032" s="264"/>
      <c r="M1032" s="265"/>
      <c r="N1032" s="266"/>
      <c r="O1032" s="266"/>
      <c r="P1032" s="266"/>
      <c r="Q1032" s="266"/>
      <c r="R1032" s="266"/>
      <c r="S1032" s="266"/>
      <c r="T1032" s="266"/>
      <c r="U1032" s="267"/>
      <c r="V1032" s="15"/>
      <c r="W1032" s="15"/>
      <c r="X1032" s="15"/>
      <c r="Y1032" s="15"/>
      <c r="Z1032" s="15"/>
      <c r="AA1032" s="15"/>
      <c r="AB1032" s="15"/>
      <c r="AC1032" s="15"/>
      <c r="AD1032" s="15"/>
      <c r="AE1032" s="15"/>
      <c r="AT1032" s="268" t="s">
        <v>160</v>
      </c>
      <c r="AU1032" s="268" t="s">
        <v>154</v>
      </c>
      <c r="AV1032" s="15" t="s">
        <v>153</v>
      </c>
      <c r="AW1032" s="15" t="s">
        <v>30</v>
      </c>
      <c r="AX1032" s="15" t="s">
        <v>81</v>
      </c>
      <c r="AY1032" s="268" t="s">
        <v>146</v>
      </c>
    </row>
    <row r="1033" s="2" customFormat="1" ht="24.15" customHeight="1">
      <c r="A1033" s="38"/>
      <c r="B1033" s="39"/>
      <c r="C1033" s="217" t="s">
        <v>1283</v>
      </c>
      <c r="D1033" s="217" t="s">
        <v>148</v>
      </c>
      <c r="E1033" s="218" t="s">
        <v>1284</v>
      </c>
      <c r="F1033" s="219" t="s">
        <v>1285</v>
      </c>
      <c r="G1033" s="220" t="s">
        <v>207</v>
      </c>
      <c r="H1033" s="221">
        <v>20.277999999999999</v>
      </c>
      <c r="I1033" s="222"/>
      <c r="J1033" s="223">
        <f>ROUND(I1033*H1033,2)</f>
        <v>0</v>
      </c>
      <c r="K1033" s="219" t="s">
        <v>152</v>
      </c>
      <c r="L1033" s="44"/>
      <c r="M1033" s="224" t="s">
        <v>1</v>
      </c>
      <c r="N1033" s="225" t="s">
        <v>39</v>
      </c>
      <c r="O1033" s="91"/>
      <c r="P1033" s="226">
        <f>O1033*H1033</f>
        <v>0</v>
      </c>
      <c r="Q1033" s="226">
        <v>0</v>
      </c>
      <c r="R1033" s="226">
        <f>Q1033*H1033</f>
        <v>0</v>
      </c>
      <c r="S1033" s="226">
        <v>0</v>
      </c>
      <c r="T1033" s="226">
        <f>S1033*H1033</f>
        <v>0</v>
      </c>
      <c r="U1033" s="227" t="s">
        <v>1</v>
      </c>
      <c r="V1033" s="38"/>
      <c r="W1033" s="38"/>
      <c r="X1033" s="38"/>
      <c r="Y1033" s="38"/>
      <c r="Z1033" s="38"/>
      <c r="AA1033" s="38"/>
      <c r="AB1033" s="38"/>
      <c r="AC1033" s="38"/>
      <c r="AD1033" s="38"/>
      <c r="AE1033" s="38"/>
      <c r="AR1033" s="228" t="s">
        <v>265</v>
      </c>
      <c r="AT1033" s="228" t="s">
        <v>148</v>
      </c>
      <c r="AU1033" s="228" t="s">
        <v>154</v>
      </c>
      <c r="AY1033" s="17" t="s">
        <v>146</v>
      </c>
      <c r="BE1033" s="229">
        <f>IF(N1033="základní",J1033,0)</f>
        <v>0</v>
      </c>
      <c r="BF1033" s="229">
        <f>IF(N1033="snížená",J1033,0)</f>
        <v>0</v>
      </c>
      <c r="BG1033" s="229">
        <f>IF(N1033="zákl. přenesená",J1033,0)</f>
        <v>0</v>
      </c>
      <c r="BH1033" s="229">
        <f>IF(N1033="sníž. přenesená",J1033,0)</f>
        <v>0</v>
      </c>
      <c r="BI1033" s="229">
        <f>IF(N1033="nulová",J1033,0)</f>
        <v>0</v>
      </c>
      <c r="BJ1033" s="17" t="s">
        <v>154</v>
      </c>
      <c r="BK1033" s="229">
        <f>ROUND(I1033*H1033,2)</f>
        <v>0</v>
      </c>
      <c r="BL1033" s="17" t="s">
        <v>265</v>
      </c>
      <c r="BM1033" s="228" t="s">
        <v>1286</v>
      </c>
    </row>
    <row r="1034" s="2" customFormat="1">
      <c r="A1034" s="38"/>
      <c r="B1034" s="39"/>
      <c r="C1034" s="40"/>
      <c r="D1034" s="230" t="s">
        <v>156</v>
      </c>
      <c r="E1034" s="40"/>
      <c r="F1034" s="231" t="s">
        <v>1287</v>
      </c>
      <c r="G1034" s="40"/>
      <c r="H1034" s="40"/>
      <c r="I1034" s="232"/>
      <c r="J1034" s="40"/>
      <c r="K1034" s="40"/>
      <c r="L1034" s="44"/>
      <c r="M1034" s="233"/>
      <c r="N1034" s="234"/>
      <c r="O1034" s="91"/>
      <c r="P1034" s="91"/>
      <c r="Q1034" s="91"/>
      <c r="R1034" s="91"/>
      <c r="S1034" s="91"/>
      <c r="T1034" s="91"/>
      <c r="U1034" s="92"/>
      <c r="V1034" s="38"/>
      <c r="W1034" s="38"/>
      <c r="X1034" s="38"/>
      <c r="Y1034" s="38"/>
      <c r="Z1034" s="38"/>
      <c r="AA1034" s="38"/>
      <c r="AB1034" s="38"/>
      <c r="AC1034" s="38"/>
      <c r="AD1034" s="38"/>
      <c r="AE1034" s="38"/>
      <c r="AT1034" s="17" t="s">
        <v>156</v>
      </c>
      <c r="AU1034" s="17" t="s">
        <v>154</v>
      </c>
    </row>
    <row r="1035" s="2" customFormat="1">
      <c r="A1035" s="38"/>
      <c r="B1035" s="39"/>
      <c r="C1035" s="40"/>
      <c r="D1035" s="235" t="s">
        <v>158</v>
      </c>
      <c r="E1035" s="40"/>
      <c r="F1035" s="236" t="s">
        <v>1288</v>
      </c>
      <c r="G1035" s="40"/>
      <c r="H1035" s="40"/>
      <c r="I1035" s="232"/>
      <c r="J1035" s="40"/>
      <c r="K1035" s="40"/>
      <c r="L1035" s="44"/>
      <c r="M1035" s="233"/>
      <c r="N1035" s="234"/>
      <c r="O1035" s="91"/>
      <c r="P1035" s="91"/>
      <c r="Q1035" s="91"/>
      <c r="R1035" s="91"/>
      <c r="S1035" s="91"/>
      <c r="T1035" s="91"/>
      <c r="U1035" s="92"/>
      <c r="V1035" s="38"/>
      <c r="W1035" s="38"/>
      <c r="X1035" s="38"/>
      <c r="Y1035" s="38"/>
      <c r="Z1035" s="38"/>
      <c r="AA1035" s="38"/>
      <c r="AB1035" s="38"/>
      <c r="AC1035" s="38"/>
      <c r="AD1035" s="38"/>
      <c r="AE1035" s="38"/>
      <c r="AT1035" s="17" t="s">
        <v>158</v>
      </c>
      <c r="AU1035" s="17" t="s">
        <v>154</v>
      </c>
    </row>
    <row r="1036" s="12" customFormat="1" ht="22.8" customHeight="1">
      <c r="A1036" s="12"/>
      <c r="B1036" s="201"/>
      <c r="C1036" s="202"/>
      <c r="D1036" s="203" t="s">
        <v>72</v>
      </c>
      <c r="E1036" s="215" t="s">
        <v>1289</v>
      </c>
      <c r="F1036" s="215" t="s">
        <v>1290</v>
      </c>
      <c r="G1036" s="202"/>
      <c r="H1036" s="202"/>
      <c r="I1036" s="205"/>
      <c r="J1036" s="216">
        <f>BK1036</f>
        <v>0</v>
      </c>
      <c r="K1036" s="202"/>
      <c r="L1036" s="207"/>
      <c r="M1036" s="208"/>
      <c r="N1036" s="209"/>
      <c r="O1036" s="209"/>
      <c r="P1036" s="210">
        <f>SUM(P1037:P1094)</f>
        <v>0</v>
      </c>
      <c r="Q1036" s="209"/>
      <c r="R1036" s="210">
        <f>SUM(R1037:R1094)</f>
        <v>0.85294599999999987</v>
      </c>
      <c r="S1036" s="209"/>
      <c r="T1036" s="210">
        <f>SUM(T1037:T1094)</f>
        <v>0</v>
      </c>
      <c r="U1036" s="211"/>
      <c r="V1036" s="12"/>
      <c r="W1036" s="12"/>
      <c r="X1036" s="12"/>
      <c r="Y1036" s="12"/>
      <c r="Z1036" s="12"/>
      <c r="AA1036" s="12"/>
      <c r="AB1036" s="12"/>
      <c r="AC1036" s="12"/>
      <c r="AD1036" s="12"/>
      <c r="AE1036" s="12"/>
      <c r="AR1036" s="212" t="s">
        <v>154</v>
      </c>
      <c r="AT1036" s="213" t="s">
        <v>72</v>
      </c>
      <c r="AU1036" s="213" t="s">
        <v>81</v>
      </c>
      <c r="AY1036" s="212" t="s">
        <v>146</v>
      </c>
      <c r="BK1036" s="214">
        <f>SUM(BK1037:BK1094)</f>
        <v>0</v>
      </c>
    </row>
    <row r="1037" s="2" customFormat="1" ht="24.15" customHeight="1">
      <c r="A1037" s="38"/>
      <c r="B1037" s="39"/>
      <c r="C1037" s="217" t="s">
        <v>1291</v>
      </c>
      <c r="D1037" s="217" t="s">
        <v>148</v>
      </c>
      <c r="E1037" s="218" t="s">
        <v>1292</v>
      </c>
      <c r="F1037" s="219" t="s">
        <v>1293</v>
      </c>
      <c r="G1037" s="220" t="s">
        <v>260</v>
      </c>
      <c r="H1037" s="221">
        <v>34.799999999999997</v>
      </c>
      <c r="I1037" s="222"/>
      <c r="J1037" s="223">
        <f>ROUND(I1037*H1037,2)</f>
        <v>0</v>
      </c>
      <c r="K1037" s="219" t="s">
        <v>152</v>
      </c>
      <c r="L1037" s="44"/>
      <c r="M1037" s="224" t="s">
        <v>1</v>
      </c>
      <c r="N1037" s="225" t="s">
        <v>39</v>
      </c>
      <c r="O1037" s="91"/>
      <c r="P1037" s="226">
        <f>O1037*H1037</f>
        <v>0</v>
      </c>
      <c r="Q1037" s="226">
        <v>0.0059800000000000001</v>
      </c>
      <c r="R1037" s="226">
        <f>Q1037*H1037</f>
        <v>0.20810399999999998</v>
      </c>
      <c r="S1037" s="226">
        <v>0</v>
      </c>
      <c r="T1037" s="226">
        <f>S1037*H1037</f>
        <v>0</v>
      </c>
      <c r="U1037" s="227" t="s">
        <v>1</v>
      </c>
      <c r="V1037" s="38"/>
      <c r="W1037" s="38"/>
      <c r="X1037" s="38"/>
      <c r="Y1037" s="38"/>
      <c r="Z1037" s="38"/>
      <c r="AA1037" s="38"/>
      <c r="AB1037" s="38"/>
      <c r="AC1037" s="38"/>
      <c r="AD1037" s="38"/>
      <c r="AE1037" s="38"/>
      <c r="AR1037" s="228" t="s">
        <v>265</v>
      </c>
      <c r="AT1037" s="228" t="s">
        <v>148</v>
      </c>
      <c r="AU1037" s="228" t="s">
        <v>154</v>
      </c>
      <c r="AY1037" s="17" t="s">
        <v>146</v>
      </c>
      <c r="BE1037" s="229">
        <f>IF(N1037="základní",J1037,0)</f>
        <v>0</v>
      </c>
      <c r="BF1037" s="229">
        <f>IF(N1037="snížená",J1037,0)</f>
        <v>0</v>
      </c>
      <c r="BG1037" s="229">
        <f>IF(N1037="zákl. přenesená",J1037,0)</f>
        <v>0</v>
      </c>
      <c r="BH1037" s="229">
        <f>IF(N1037="sníž. přenesená",J1037,0)</f>
        <v>0</v>
      </c>
      <c r="BI1037" s="229">
        <f>IF(N1037="nulová",J1037,0)</f>
        <v>0</v>
      </c>
      <c r="BJ1037" s="17" t="s">
        <v>154</v>
      </c>
      <c r="BK1037" s="229">
        <f>ROUND(I1037*H1037,2)</f>
        <v>0</v>
      </c>
      <c r="BL1037" s="17" t="s">
        <v>265</v>
      </c>
      <c r="BM1037" s="228" t="s">
        <v>1294</v>
      </c>
    </row>
    <row r="1038" s="2" customFormat="1">
      <c r="A1038" s="38"/>
      <c r="B1038" s="39"/>
      <c r="C1038" s="40"/>
      <c r="D1038" s="230" t="s">
        <v>156</v>
      </c>
      <c r="E1038" s="40"/>
      <c r="F1038" s="231" t="s">
        <v>1295</v>
      </c>
      <c r="G1038" s="40"/>
      <c r="H1038" s="40"/>
      <c r="I1038" s="232"/>
      <c r="J1038" s="40"/>
      <c r="K1038" s="40"/>
      <c r="L1038" s="44"/>
      <c r="M1038" s="233"/>
      <c r="N1038" s="234"/>
      <c r="O1038" s="91"/>
      <c r="P1038" s="91"/>
      <c r="Q1038" s="91"/>
      <c r="R1038" s="91"/>
      <c r="S1038" s="91"/>
      <c r="T1038" s="91"/>
      <c r="U1038" s="92"/>
      <c r="V1038" s="38"/>
      <c r="W1038" s="38"/>
      <c r="X1038" s="38"/>
      <c r="Y1038" s="38"/>
      <c r="Z1038" s="38"/>
      <c r="AA1038" s="38"/>
      <c r="AB1038" s="38"/>
      <c r="AC1038" s="38"/>
      <c r="AD1038" s="38"/>
      <c r="AE1038" s="38"/>
      <c r="AT1038" s="17" t="s">
        <v>156</v>
      </c>
      <c r="AU1038" s="17" t="s">
        <v>154</v>
      </c>
    </row>
    <row r="1039" s="2" customFormat="1">
      <c r="A1039" s="38"/>
      <c r="B1039" s="39"/>
      <c r="C1039" s="40"/>
      <c r="D1039" s="235" t="s">
        <v>158</v>
      </c>
      <c r="E1039" s="40"/>
      <c r="F1039" s="236" t="s">
        <v>1296</v>
      </c>
      <c r="G1039" s="40"/>
      <c r="H1039" s="40"/>
      <c r="I1039" s="232"/>
      <c r="J1039" s="40"/>
      <c r="K1039" s="40"/>
      <c r="L1039" s="44"/>
      <c r="M1039" s="233"/>
      <c r="N1039" s="234"/>
      <c r="O1039" s="91"/>
      <c r="P1039" s="91"/>
      <c r="Q1039" s="91"/>
      <c r="R1039" s="91"/>
      <c r="S1039" s="91"/>
      <c r="T1039" s="91"/>
      <c r="U1039" s="92"/>
      <c r="V1039" s="38"/>
      <c r="W1039" s="38"/>
      <c r="X1039" s="38"/>
      <c r="Y1039" s="38"/>
      <c r="Z1039" s="38"/>
      <c r="AA1039" s="38"/>
      <c r="AB1039" s="38"/>
      <c r="AC1039" s="38"/>
      <c r="AD1039" s="38"/>
      <c r="AE1039" s="38"/>
      <c r="AT1039" s="17" t="s">
        <v>158</v>
      </c>
      <c r="AU1039" s="17" t="s">
        <v>154</v>
      </c>
    </row>
    <row r="1040" s="14" customFormat="1">
      <c r="A1040" s="14"/>
      <c r="B1040" s="247"/>
      <c r="C1040" s="248"/>
      <c r="D1040" s="230" t="s">
        <v>160</v>
      </c>
      <c r="E1040" s="249" t="s">
        <v>1</v>
      </c>
      <c r="F1040" s="250" t="s">
        <v>1297</v>
      </c>
      <c r="G1040" s="248"/>
      <c r="H1040" s="251">
        <v>28.800000000000001</v>
      </c>
      <c r="I1040" s="252"/>
      <c r="J1040" s="248"/>
      <c r="K1040" s="248"/>
      <c r="L1040" s="253"/>
      <c r="M1040" s="254"/>
      <c r="N1040" s="255"/>
      <c r="O1040" s="255"/>
      <c r="P1040" s="255"/>
      <c r="Q1040" s="255"/>
      <c r="R1040" s="255"/>
      <c r="S1040" s="255"/>
      <c r="T1040" s="255"/>
      <c r="U1040" s="256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T1040" s="257" t="s">
        <v>160</v>
      </c>
      <c r="AU1040" s="257" t="s">
        <v>154</v>
      </c>
      <c r="AV1040" s="14" t="s">
        <v>154</v>
      </c>
      <c r="AW1040" s="14" t="s">
        <v>30</v>
      </c>
      <c r="AX1040" s="14" t="s">
        <v>73</v>
      </c>
      <c r="AY1040" s="257" t="s">
        <v>146</v>
      </c>
    </row>
    <row r="1041" s="14" customFormat="1">
      <c r="A1041" s="14"/>
      <c r="B1041" s="247"/>
      <c r="C1041" s="248"/>
      <c r="D1041" s="230" t="s">
        <v>160</v>
      </c>
      <c r="E1041" s="249" t="s">
        <v>1</v>
      </c>
      <c r="F1041" s="250" t="s">
        <v>1298</v>
      </c>
      <c r="G1041" s="248"/>
      <c r="H1041" s="251">
        <v>6</v>
      </c>
      <c r="I1041" s="252"/>
      <c r="J1041" s="248"/>
      <c r="K1041" s="248"/>
      <c r="L1041" s="253"/>
      <c r="M1041" s="254"/>
      <c r="N1041" s="255"/>
      <c r="O1041" s="255"/>
      <c r="P1041" s="255"/>
      <c r="Q1041" s="255"/>
      <c r="R1041" s="255"/>
      <c r="S1041" s="255"/>
      <c r="T1041" s="255"/>
      <c r="U1041" s="256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T1041" s="257" t="s">
        <v>160</v>
      </c>
      <c r="AU1041" s="257" t="s">
        <v>154</v>
      </c>
      <c r="AV1041" s="14" t="s">
        <v>154</v>
      </c>
      <c r="AW1041" s="14" t="s">
        <v>30</v>
      </c>
      <c r="AX1041" s="14" t="s">
        <v>73</v>
      </c>
      <c r="AY1041" s="257" t="s">
        <v>146</v>
      </c>
    </row>
    <row r="1042" s="15" customFormat="1">
      <c r="A1042" s="15"/>
      <c r="B1042" s="258"/>
      <c r="C1042" s="259"/>
      <c r="D1042" s="230" t="s">
        <v>160</v>
      </c>
      <c r="E1042" s="260" t="s">
        <v>1</v>
      </c>
      <c r="F1042" s="261" t="s">
        <v>163</v>
      </c>
      <c r="G1042" s="259"/>
      <c r="H1042" s="262">
        <v>34.799999999999997</v>
      </c>
      <c r="I1042" s="263"/>
      <c r="J1042" s="259"/>
      <c r="K1042" s="259"/>
      <c r="L1042" s="264"/>
      <c r="M1042" s="265"/>
      <c r="N1042" s="266"/>
      <c r="O1042" s="266"/>
      <c r="P1042" s="266"/>
      <c r="Q1042" s="266"/>
      <c r="R1042" s="266"/>
      <c r="S1042" s="266"/>
      <c r="T1042" s="266"/>
      <c r="U1042" s="267"/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T1042" s="268" t="s">
        <v>160</v>
      </c>
      <c r="AU1042" s="268" t="s">
        <v>154</v>
      </c>
      <c r="AV1042" s="15" t="s">
        <v>153</v>
      </c>
      <c r="AW1042" s="15" t="s">
        <v>30</v>
      </c>
      <c r="AX1042" s="15" t="s">
        <v>81</v>
      </c>
      <c r="AY1042" s="268" t="s">
        <v>146</v>
      </c>
    </row>
    <row r="1043" s="2" customFormat="1" ht="24.15" customHeight="1">
      <c r="A1043" s="38"/>
      <c r="B1043" s="39"/>
      <c r="C1043" s="217" t="s">
        <v>1299</v>
      </c>
      <c r="D1043" s="217" t="s">
        <v>148</v>
      </c>
      <c r="E1043" s="218" t="s">
        <v>1300</v>
      </c>
      <c r="F1043" s="219" t="s">
        <v>1301</v>
      </c>
      <c r="G1043" s="220" t="s">
        <v>260</v>
      </c>
      <c r="H1043" s="221">
        <v>83</v>
      </c>
      <c r="I1043" s="222"/>
      <c r="J1043" s="223">
        <f>ROUND(I1043*H1043,2)</f>
        <v>0</v>
      </c>
      <c r="K1043" s="219" t="s">
        <v>152</v>
      </c>
      <c r="L1043" s="44"/>
      <c r="M1043" s="224" t="s">
        <v>1</v>
      </c>
      <c r="N1043" s="225" t="s">
        <v>39</v>
      </c>
      <c r="O1043" s="91"/>
      <c r="P1043" s="226">
        <f>O1043*H1043</f>
        <v>0</v>
      </c>
      <c r="Q1043" s="226">
        <v>0.0019400000000000001</v>
      </c>
      <c r="R1043" s="226">
        <f>Q1043*H1043</f>
        <v>0.16102</v>
      </c>
      <c r="S1043" s="226">
        <v>0</v>
      </c>
      <c r="T1043" s="226">
        <f>S1043*H1043</f>
        <v>0</v>
      </c>
      <c r="U1043" s="227" t="s">
        <v>1</v>
      </c>
      <c r="V1043" s="38"/>
      <c r="W1043" s="38"/>
      <c r="X1043" s="38"/>
      <c r="Y1043" s="38"/>
      <c r="Z1043" s="38"/>
      <c r="AA1043" s="38"/>
      <c r="AB1043" s="38"/>
      <c r="AC1043" s="38"/>
      <c r="AD1043" s="38"/>
      <c r="AE1043" s="38"/>
      <c r="AR1043" s="228" t="s">
        <v>265</v>
      </c>
      <c r="AT1043" s="228" t="s">
        <v>148</v>
      </c>
      <c r="AU1043" s="228" t="s">
        <v>154</v>
      </c>
      <c r="AY1043" s="17" t="s">
        <v>146</v>
      </c>
      <c r="BE1043" s="229">
        <f>IF(N1043="základní",J1043,0)</f>
        <v>0</v>
      </c>
      <c r="BF1043" s="229">
        <f>IF(N1043="snížená",J1043,0)</f>
        <v>0</v>
      </c>
      <c r="BG1043" s="229">
        <f>IF(N1043="zákl. přenesená",J1043,0)</f>
        <v>0</v>
      </c>
      <c r="BH1043" s="229">
        <f>IF(N1043="sníž. přenesená",J1043,0)</f>
        <v>0</v>
      </c>
      <c r="BI1043" s="229">
        <f>IF(N1043="nulová",J1043,0)</f>
        <v>0</v>
      </c>
      <c r="BJ1043" s="17" t="s">
        <v>154</v>
      </c>
      <c r="BK1043" s="229">
        <f>ROUND(I1043*H1043,2)</f>
        <v>0</v>
      </c>
      <c r="BL1043" s="17" t="s">
        <v>265</v>
      </c>
      <c r="BM1043" s="228" t="s">
        <v>1302</v>
      </c>
    </row>
    <row r="1044" s="2" customFormat="1">
      <c r="A1044" s="38"/>
      <c r="B1044" s="39"/>
      <c r="C1044" s="40"/>
      <c r="D1044" s="230" t="s">
        <v>156</v>
      </c>
      <c r="E1044" s="40"/>
      <c r="F1044" s="231" t="s">
        <v>1303</v>
      </c>
      <c r="G1044" s="40"/>
      <c r="H1044" s="40"/>
      <c r="I1044" s="232"/>
      <c r="J1044" s="40"/>
      <c r="K1044" s="40"/>
      <c r="L1044" s="44"/>
      <c r="M1044" s="233"/>
      <c r="N1044" s="234"/>
      <c r="O1044" s="91"/>
      <c r="P1044" s="91"/>
      <c r="Q1044" s="91"/>
      <c r="R1044" s="91"/>
      <c r="S1044" s="91"/>
      <c r="T1044" s="91"/>
      <c r="U1044" s="92"/>
      <c r="V1044" s="38"/>
      <c r="W1044" s="38"/>
      <c r="X1044" s="38"/>
      <c r="Y1044" s="38"/>
      <c r="Z1044" s="38"/>
      <c r="AA1044" s="38"/>
      <c r="AB1044" s="38"/>
      <c r="AC1044" s="38"/>
      <c r="AD1044" s="38"/>
      <c r="AE1044" s="38"/>
      <c r="AT1044" s="17" t="s">
        <v>156</v>
      </c>
      <c r="AU1044" s="17" t="s">
        <v>154</v>
      </c>
    </row>
    <row r="1045" s="2" customFormat="1">
      <c r="A1045" s="38"/>
      <c r="B1045" s="39"/>
      <c r="C1045" s="40"/>
      <c r="D1045" s="235" t="s">
        <v>158</v>
      </c>
      <c r="E1045" s="40"/>
      <c r="F1045" s="236" t="s">
        <v>1304</v>
      </c>
      <c r="G1045" s="40"/>
      <c r="H1045" s="40"/>
      <c r="I1045" s="232"/>
      <c r="J1045" s="40"/>
      <c r="K1045" s="40"/>
      <c r="L1045" s="44"/>
      <c r="M1045" s="233"/>
      <c r="N1045" s="234"/>
      <c r="O1045" s="91"/>
      <c r="P1045" s="91"/>
      <c r="Q1045" s="91"/>
      <c r="R1045" s="91"/>
      <c r="S1045" s="91"/>
      <c r="T1045" s="91"/>
      <c r="U1045" s="92"/>
      <c r="V1045" s="38"/>
      <c r="W1045" s="38"/>
      <c r="X1045" s="38"/>
      <c r="Y1045" s="38"/>
      <c r="Z1045" s="38"/>
      <c r="AA1045" s="38"/>
      <c r="AB1045" s="38"/>
      <c r="AC1045" s="38"/>
      <c r="AD1045" s="38"/>
      <c r="AE1045" s="38"/>
      <c r="AT1045" s="17" t="s">
        <v>158</v>
      </c>
      <c r="AU1045" s="17" t="s">
        <v>154</v>
      </c>
    </row>
    <row r="1046" s="13" customFormat="1">
      <c r="A1046" s="13"/>
      <c r="B1046" s="237"/>
      <c r="C1046" s="238"/>
      <c r="D1046" s="230" t="s">
        <v>160</v>
      </c>
      <c r="E1046" s="239" t="s">
        <v>1</v>
      </c>
      <c r="F1046" s="240" t="s">
        <v>1305</v>
      </c>
      <c r="G1046" s="238"/>
      <c r="H1046" s="239" t="s">
        <v>1</v>
      </c>
      <c r="I1046" s="241"/>
      <c r="J1046" s="238"/>
      <c r="K1046" s="238"/>
      <c r="L1046" s="242"/>
      <c r="M1046" s="243"/>
      <c r="N1046" s="244"/>
      <c r="O1046" s="244"/>
      <c r="P1046" s="244"/>
      <c r="Q1046" s="244"/>
      <c r="R1046" s="244"/>
      <c r="S1046" s="244"/>
      <c r="T1046" s="244"/>
      <c r="U1046" s="245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46" t="s">
        <v>160</v>
      </c>
      <c r="AU1046" s="246" t="s">
        <v>154</v>
      </c>
      <c r="AV1046" s="13" t="s">
        <v>81</v>
      </c>
      <c r="AW1046" s="13" t="s">
        <v>30</v>
      </c>
      <c r="AX1046" s="13" t="s">
        <v>73</v>
      </c>
      <c r="AY1046" s="246" t="s">
        <v>146</v>
      </c>
    </row>
    <row r="1047" s="14" customFormat="1">
      <c r="A1047" s="14"/>
      <c r="B1047" s="247"/>
      <c r="C1047" s="248"/>
      <c r="D1047" s="230" t="s">
        <v>160</v>
      </c>
      <c r="E1047" s="249" t="s">
        <v>1</v>
      </c>
      <c r="F1047" s="250" t="s">
        <v>1306</v>
      </c>
      <c r="G1047" s="248"/>
      <c r="H1047" s="251">
        <v>83</v>
      </c>
      <c r="I1047" s="252"/>
      <c r="J1047" s="248"/>
      <c r="K1047" s="248"/>
      <c r="L1047" s="253"/>
      <c r="M1047" s="254"/>
      <c r="N1047" s="255"/>
      <c r="O1047" s="255"/>
      <c r="P1047" s="255"/>
      <c r="Q1047" s="255"/>
      <c r="R1047" s="255"/>
      <c r="S1047" s="255"/>
      <c r="T1047" s="255"/>
      <c r="U1047" s="256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T1047" s="257" t="s">
        <v>160</v>
      </c>
      <c r="AU1047" s="257" t="s">
        <v>154</v>
      </c>
      <c r="AV1047" s="14" t="s">
        <v>154</v>
      </c>
      <c r="AW1047" s="14" t="s">
        <v>30</v>
      </c>
      <c r="AX1047" s="14" t="s">
        <v>73</v>
      </c>
      <c r="AY1047" s="257" t="s">
        <v>146</v>
      </c>
    </row>
    <row r="1048" s="15" customFormat="1">
      <c r="A1048" s="15"/>
      <c r="B1048" s="258"/>
      <c r="C1048" s="259"/>
      <c r="D1048" s="230" t="s">
        <v>160</v>
      </c>
      <c r="E1048" s="260" t="s">
        <v>1</v>
      </c>
      <c r="F1048" s="261" t="s">
        <v>163</v>
      </c>
      <c r="G1048" s="259"/>
      <c r="H1048" s="262">
        <v>83</v>
      </c>
      <c r="I1048" s="263"/>
      <c r="J1048" s="259"/>
      <c r="K1048" s="259"/>
      <c r="L1048" s="264"/>
      <c r="M1048" s="265"/>
      <c r="N1048" s="266"/>
      <c r="O1048" s="266"/>
      <c r="P1048" s="266"/>
      <c r="Q1048" s="266"/>
      <c r="R1048" s="266"/>
      <c r="S1048" s="266"/>
      <c r="T1048" s="266"/>
      <c r="U1048" s="267"/>
      <c r="V1048" s="15"/>
      <c r="W1048" s="15"/>
      <c r="X1048" s="15"/>
      <c r="Y1048" s="15"/>
      <c r="Z1048" s="15"/>
      <c r="AA1048" s="15"/>
      <c r="AB1048" s="15"/>
      <c r="AC1048" s="15"/>
      <c r="AD1048" s="15"/>
      <c r="AE1048" s="15"/>
      <c r="AT1048" s="268" t="s">
        <v>160</v>
      </c>
      <c r="AU1048" s="268" t="s">
        <v>154</v>
      </c>
      <c r="AV1048" s="15" t="s">
        <v>153</v>
      </c>
      <c r="AW1048" s="15" t="s">
        <v>30</v>
      </c>
      <c r="AX1048" s="15" t="s">
        <v>81</v>
      </c>
      <c r="AY1048" s="268" t="s">
        <v>146</v>
      </c>
    </row>
    <row r="1049" s="2" customFormat="1" ht="33" customHeight="1">
      <c r="A1049" s="38"/>
      <c r="B1049" s="39"/>
      <c r="C1049" s="217" t="s">
        <v>1307</v>
      </c>
      <c r="D1049" s="217" t="s">
        <v>148</v>
      </c>
      <c r="E1049" s="218" t="s">
        <v>1308</v>
      </c>
      <c r="F1049" s="219" t="s">
        <v>1309</v>
      </c>
      <c r="G1049" s="220" t="s">
        <v>260</v>
      </c>
      <c r="H1049" s="221">
        <v>15</v>
      </c>
      <c r="I1049" s="222"/>
      <c r="J1049" s="223">
        <f>ROUND(I1049*H1049,2)</f>
        <v>0</v>
      </c>
      <c r="K1049" s="219" t="s">
        <v>152</v>
      </c>
      <c r="L1049" s="44"/>
      <c r="M1049" s="224" t="s">
        <v>1</v>
      </c>
      <c r="N1049" s="225" t="s">
        <v>39</v>
      </c>
      <c r="O1049" s="91"/>
      <c r="P1049" s="226">
        <f>O1049*H1049</f>
        <v>0</v>
      </c>
      <c r="Q1049" s="226">
        <v>0.00266</v>
      </c>
      <c r="R1049" s="226">
        <f>Q1049*H1049</f>
        <v>0.039899999999999998</v>
      </c>
      <c r="S1049" s="226">
        <v>0</v>
      </c>
      <c r="T1049" s="226">
        <f>S1049*H1049</f>
        <v>0</v>
      </c>
      <c r="U1049" s="227" t="s">
        <v>1</v>
      </c>
      <c r="V1049" s="38"/>
      <c r="W1049" s="38"/>
      <c r="X1049" s="38"/>
      <c r="Y1049" s="38"/>
      <c r="Z1049" s="38"/>
      <c r="AA1049" s="38"/>
      <c r="AB1049" s="38"/>
      <c r="AC1049" s="38"/>
      <c r="AD1049" s="38"/>
      <c r="AE1049" s="38"/>
      <c r="AR1049" s="228" t="s">
        <v>265</v>
      </c>
      <c r="AT1049" s="228" t="s">
        <v>148</v>
      </c>
      <c r="AU1049" s="228" t="s">
        <v>154</v>
      </c>
      <c r="AY1049" s="17" t="s">
        <v>146</v>
      </c>
      <c r="BE1049" s="229">
        <f>IF(N1049="základní",J1049,0)</f>
        <v>0</v>
      </c>
      <c r="BF1049" s="229">
        <f>IF(N1049="snížená",J1049,0)</f>
        <v>0</v>
      </c>
      <c r="BG1049" s="229">
        <f>IF(N1049="zákl. přenesená",J1049,0)</f>
        <v>0</v>
      </c>
      <c r="BH1049" s="229">
        <f>IF(N1049="sníž. přenesená",J1049,0)</f>
        <v>0</v>
      </c>
      <c r="BI1049" s="229">
        <f>IF(N1049="nulová",J1049,0)</f>
        <v>0</v>
      </c>
      <c r="BJ1049" s="17" t="s">
        <v>154</v>
      </c>
      <c r="BK1049" s="229">
        <f>ROUND(I1049*H1049,2)</f>
        <v>0</v>
      </c>
      <c r="BL1049" s="17" t="s">
        <v>265</v>
      </c>
      <c r="BM1049" s="228" t="s">
        <v>1310</v>
      </c>
    </row>
    <row r="1050" s="2" customFormat="1">
      <c r="A1050" s="38"/>
      <c r="B1050" s="39"/>
      <c r="C1050" s="40"/>
      <c r="D1050" s="230" t="s">
        <v>156</v>
      </c>
      <c r="E1050" s="40"/>
      <c r="F1050" s="231" t="s">
        <v>1311</v>
      </c>
      <c r="G1050" s="40"/>
      <c r="H1050" s="40"/>
      <c r="I1050" s="232"/>
      <c r="J1050" s="40"/>
      <c r="K1050" s="40"/>
      <c r="L1050" s="44"/>
      <c r="M1050" s="233"/>
      <c r="N1050" s="234"/>
      <c r="O1050" s="91"/>
      <c r="P1050" s="91"/>
      <c r="Q1050" s="91"/>
      <c r="R1050" s="91"/>
      <c r="S1050" s="91"/>
      <c r="T1050" s="91"/>
      <c r="U1050" s="92"/>
      <c r="V1050" s="38"/>
      <c r="W1050" s="38"/>
      <c r="X1050" s="38"/>
      <c r="Y1050" s="38"/>
      <c r="Z1050" s="38"/>
      <c r="AA1050" s="38"/>
      <c r="AB1050" s="38"/>
      <c r="AC1050" s="38"/>
      <c r="AD1050" s="38"/>
      <c r="AE1050" s="38"/>
      <c r="AT1050" s="17" t="s">
        <v>156</v>
      </c>
      <c r="AU1050" s="17" t="s">
        <v>154</v>
      </c>
    </row>
    <row r="1051" s="2" customFormat="1">
      <c r="A1051" s="38"/>
      <c r="B1051" s="39"/>
      <c r="C1051" s="40"/>
      <c r="D1051" s="235" t="s">
        <v>158</v>
      </c>
      <c r="E1051" s="40"/>
      <c r="F1051" s="236" t="s">
        <v>1312</v>
      </c>
      <c r="G1051" s="40"/>
      <c r="H1051" s="40"/>
      <c r="I1051" s="232"/>
      <c r="J1051" s="40"/>
      <c r="K1051" s="40"/>
      <c r="L1051" s="44"/>
      <c r="M1051" s="233"/>
      <c r="N1051" s="234"/>
      <c r="O1051" s="91"/>
      <c r="P1051" s="91"/>
      <c r="Q1051" s="91"/>
      <c r="R1051" s="91"/>
      <c r="S1051" s="91"/>
      <c r="T1051" s="91"/>
      <c r="U1051" s="92"/>
      <c r="V1051" s="38"/>
      <c r="W1051" s="38"/>
      <c r="X1051" s="38"/>
      <c r="Y1051" s="38"/>
      <c r="Z1051" s="38"/>
      <c r="AA1051" s="38"/>
      <c r="AB1051" s="38"/>
      <c r="AC1051" s="38"/>
      <c r="AD1051" s="38"/>
      <c r="AE1051" s="38"/>
      <c r="AT1051" s="17" t="s">
        <v>158</v>
      </c>
      <c r="AU1051" s="17" t="s">
        <v>154</v>
      </c>
    </row>
    <row r="1052" s="13" customFormat="1">
      <c r="A1052" s="13"/>
      <c r="B1052" s="237"/>
      <c r="C1052" s="238"/>
      <c r="D1052" s="230" t="s">
        <v>160</v>
      </c>
      <c r="E1052" s="239" t="s">
        <v>1</v>
      </c>
      <c r="F1052" s="240" t="s">
        <v>1313</v>
      </c>
      <c r="G1052" s="238"/>
      <c r="H1052" s="239" t="s">
        <v>1</v>
      </c>
      <c r="I1052" s="241"/>
      <c r="J1052" s="238"/>
      <c r="K1052" s="238"/>
      <c r="L1052" s="242"/>
      <c r="M1052" s="243"/>
      <c r="N1052" s="244"/>
      <c r="O1052" s="244"/>
      <c r="P1052" s="244"/>
      <c r="Q1052" s="244"/>
      <c r="R1052" s="244"/>
      <c r="S1052" s="244"/>
      <c r="T1052" s="244"/>
      <c r="U1052" s="245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46" t="s">
        <v>160</v>
      </c>
      <c r="AU1052" s="246" t="s">
        <v>154</v>
      </c>
      <c r="AV1052" s="13" t="s">
        <v>81</v>
      </c>
      <c r="AW1052" s="13" t="s">
        <v>30</v>
      </c>
      <c r="AX1052" s="13" t="s">
        <v>73</v>
      </c>
      <c r="AY1052" s="246" t="s">
        <v>146</v>
      </c>
    </row>
    <row r="1053" s="14" customFormat="1">
      <c r="A1053" s="14"/>
      <c r="B1053" s="247"/>
      <c r="C1053" s="248"/>
      <c r="D1053" s="230" t="s">
        <v>160</v>
      </c>
      <c r="E1053" s="249" t="s">
        <v>1</v>
      </c>
      <c r="F1053" s="250" t="s">
        <v>1314</v>
      </c>
      <c r="G1053" s="248"/>
      <c r="H1053" s="251">
        <v>15</v>
      </c>
      <c r="I1053" s="252"/>
      <c r="J1053" s="248"/>
      <c r="K1053" s="248"/>
      <c r="L1053" s="253"/>
      <c r="M1053" s="254"/>
      <c r="N1053" s="255"/>
      <c r="O1053" s="255"/>
      <c r="P1053" s="255"/>
      <c r="Q1053" s="255"/>
      <c r="R1053" s="255"/>
      <c r="S1053" s="255"/>
      <c r="T1053" s="255"/>
      <c r="U1053" s="256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T1053" s="257" t="s">
        <v>160</v>
      </c>
      <c r="AU1053" s="257" t="s">
        <v>154</v>
      </c>
      <c r="AV1053" s="14" t="s">
        <v>154</v>
      </c>
      <c r="AW1053" s="14" t="s">
        <v>30</v>
      </c>
      <c r="AX1053" s="14" t="s">
        <v>73</v>
      </c>
      <c r="AY1053" s="257" t="s">
        <v>146</v>
      </c>
    </row>
    <row r="1054" s="15" customFormat="1">
      <c r="A1054" s="15"/>
      <c r="B1054" s="258"/>
      <c r="C1054" s="259"/>
      <c r="D1054" s="230" t="s">
        <v>160</v>
      </c>
      <c r="E1054" s="260" t="s">
        <v>1</v>
      </c>
      <c r="F1054" s="261" t="s">
        <v>163</v>
      </c>
      <c r="G1054" s="259"/>
      <c r="H1054" s="262">
        <v>15</v>
      </c>
      <c r="I1054" s="263"/>
      <c r="J1054" s="259"/>
      <c r="K1054" s="259"/>
      <c r="L1054" s="264"/>
      <c r="M1054" s="265"/>
      <c r="N1054" s="266"/>
      <c r="O1054" s="266"/>
      <c r="P1054" s="266"/>
      <c r="Q1054" s="266"/>
      <c r="R1054" s="266"/>
      <c r="S1054" s="266"/>
      <c r="T1054" s="266"/>
      <c r="U1054" s="267"/>
      <c r="V1054" s="15"/>
      <c r="W1054" s="15"/>
      <c r="X1054" s="15"/>
      <c r="Y1054" s="15"/>
      <c r="Z1054" s="15"/>
      <c r="AA1054" s="15"/>
      <c r="AB1054" s="15"/>
      <c r="AC1054" s="15"/>
      <c r="AD1054" s="15"/>
      <c r="AE1054" s="15"/>
      <c r="AT1054" s="268" t="s">
        <v>160</v>
      </c>
      <c r="AU1054" s="268" t="s">
        <v>154</v>
      </c>
      <c r="AV1054" s="15" t="s">
        <v>153</v>
      </c>
      <c r="AW1054" s="15" t="s">
        <v>30</v>
      </c>
      <c r="AX1054" s="15" t="s">
        <v>81</v>
      </c>
      <c r="AY1054" s="268" t="s">
        <v>146</v>
      </c>
    </row>
    <row r="1055" s="2" customFormat="1" ht="33" customHeight="1">
      <c r="A1055" s="38"/>
      <c r="B1055" s="39"/>
      <c r="C1055" s="217" t="s">
        <v>1315</v>
      </c>
      <c r="D1055" s="217" t="s">
        <v>148</v>
      </c>
      <c r="E1055" s="218" t="s">
        <v>1316</v>
      </c>
      <c r="F1055" s="219" t="s">
        <v>1317</v>
      </c>
      <c r="G1055" s="220" t="s">
        <v>260</v>
      </c>
      <c r="H1055" s="221">
        <v>3.2000000000000002</v>
      </c>
      <c r="I1055" s="222"/>
      <c r="J1055" s="223">
        <f>ROUND(I1055*H1055,2)</f>
        <v>0</v>
      </c>
      <c r="K1055" s="219" t="s">
        <v>152</v>
      </c>
      <c r="L1055" s="44"/>
      <c r="M1055" s="224" t="s">
        <v>1</v>
      </c>
      <c r="N1055" s="225" t="s">
        <v>39</v>
      </c>
      <c r="O1055" s="91"/>
      <c r="P1055" s="226">
        <f>O1055*H1055</f>
        <v>0</v>
      </c>
      <c r="Q1055" s="226">
        <v>0.0042500000000000003</v>
      </c>
      <c r="R1055" s="226">
        <f>Q1055*H1055</f>
        <v>0.013600000000000001</v>
      </c>
      <c r="S1055" s="226">
        <v>0</v>
      </c>
      <c r="T1055" s="226">
        <f>S1055*H1055</f>
        <v>0</v>
      </c>
      <c r="U1055" s="227" t="s">
        <v>1</v>
      </c>
      <c r="V1055" s="38"/>
      <c r="W1055" s="38"/>
      <c r="X1055" s="38"/>
      <c r="Y1055" s="38"/>
      <c r="Z1055" s="38"/>
      <c r="AA1055" s="38"/>
      <c r="AB1055" s="38"/>
      <c r="AC1055" s="38"/>
      <c r="AD1055" s="38"/>
      <c r="AE1055" s="38"/>
      <c r="AR1055" s="228" t="s">
        <v>265</v>
      </c>
      <c r="AT1055" s="228" t="s">
        <v>148</v>
      </c>
      <c r="AU1055" s="228" t="s">
        <v>154</v>
      </c>
      <c r="AY1055" s="17" t="s">
        <v>146</v>
      </c>
      <c r="BE1055" s="229">
        <f>IF(N1055="základní",J1055,0)</f>
        <v>0</v>
      </c>
      <c r="BF1055" s="229">
        <f>IF(N1055="snížená",J1055,0)</f>
        <v>0</v>
      </c>
      <c r="BG1055" s="229">
        <f>IF(N1055="zákl. přenesená",J1055,0)</f>
        <v>0</v>
      </c>
      <c r="BH1055" s="229">
        <f>IF(N1055="sníž. přenesená",J1055,0)</f>
        <v>0</v>
      </c>
      <c r="BI1055" s="229">
        <f>IF(N1055="nulová",J1055,0)</f>
        <v>0</v>
      </c>
      <c r="BJ1055" s="17" t="s">
        <v>154</v>
      </c>
      <c r="BK1055" s="229">
        <f>ROUND(I1055*H1055,2)</f>
        <v>0</v>
      </c>
      <c r="BL1055" s="17" t="s">
        <v>265</v>
      </c>
      <c r="BM1055" s="228" t="s">
        <v>1318</v>
      </c>
    </row>
    <row r="1056" s="2" customFormat="1">
      <c r="A1056" s="38"/>
      <c r="B1056" s="39"/>
      <c r="C1056" s="40"/>
      <c r="D1056" s="230" t="s">
        <v>156</v>
      </c>
      <c r="E1056" s="40"/>
      <c r="F1056" s="231" t="s">
        <v>1319</v>
      </c>
      <c r="G1056" s="40"/>
      <c r="H1056" s="40"/>
      <c r="I1056" s="232"/>
      <c r="J1056" s="40"/>
      <c r="K1056" s="40"/>
      <c r="L1056" s="44"/>
      <c r="M1056" s="233"/>
      <c r="N1056" s="234"/>
      <c r="O1056" s="91"/>
      <c r="P1056" s="91"/>
      <c r="Q1056" s="91"/>
      <c r="R1056" s="91"/>
      <c r="S1056" s="91"/>
      <c r="T1056" s="91"/>
      <c r="U1056" s="92"/>
      <c r="V1056" s="38"/>
      <c r="W1056" s="38"/>
      <c r="X1056" s="38"/>
      <c r="Y1056" s="38"/>
      <c r="Z1056" s="38"/>
      <c r="AA1056" s="38"/>
      <c r="AB1056" s="38"/>
      <c r="AC1056" s="38"/>
      <c r="AD1056" s="38"/>
      <c r="AE1056" s="38"/>
      <c r="AT1056" s="17" t="s">
        <v>156</v>
      </c>
      <c r="AU1056" s="17" t="s">
        <v>154</v>
      </c>
    </row>
    <row r="1057" s="2" customFormat="1">
      <c r="A1057" s="38"/>
      <c r="B1057" s="39"/>
      <c r="C1057" s="40"/>
      <c r="D1057" s="235" t="s">
        <v>158</v>
      </c>
      <c r="E1057" s="40"/>
      <c r="F1057" s="236" t="s">
        <v>1320</v>
      </c>
      <c r="G1057" s="40"/>
      <c r="H1057" s="40"/>
      <c r="I1057" s="232"/>
      <c r="J1057" s="40"/>
      <c r="K1057" s="40"/>
      <c r="L1057" s="44"/>
      <c r="M1057" s="233"/>
      <c r="N1057" s="234"/>
      <c r="O1057" s="91"/>
      <c r="P1057" s="91"/>
      <c r="Q1057" s="91"/>
      <c r="R1057" s="91"/>
      <c r="S1057" s="91"/>
      <c r="T1057" s="91"/>
      <c r="U1057" s="92"/>
      <c r="V1057" s="38"/>
      <c r="W1057" s="38"/>
      <c r="X1057" s="38"/>
      <c r="Y1057" s="38"/>
      <c r="Z1057" s="38"/>
      <c r="AA1057" s="38"/>
      <c r="AB1057" s="38"/>
      <c r="AC1057" s="38"/>
      <c r="AD1057" s="38"/>
      <c r="AE1057" s="38"/>
      <c r="AT1057" s="17" t="s">
        <v>158</v>
      </c>
      <c r="AU1057" s="17" t="s">
        <v>154</v>
      </c>
    </row>
    <row r="1058" s="13" customFormat="1">
      <c r="A1058" s="13"/>
      <c r="B1058" s="237"/>
      <c r="C1058" s="238"/>
      <c r="D1058" s="230" t="s">
        <v>160</v>
      </c>
      <c r="E1058" s="239" t="s">
        <v>1</v>
      </c>
      <c r="F1058" s="240" t="s">
        <v>1321</v>
      </c>
      <c r="G1058" s="238"/>
      <c r="H1058" s="239" t="s">
        <v>1</v>
      </c>
      <c r="I1058" s="241"/>
      <c r="J1058" s="238"/>
      <c r="K1058" s="238"/>
      <c r="L1058" s="242"/>
      <c r="M1058" s="243"/>
      <c r="N1058" s="244"/>
      <c r="O1058" s="244"/>
      <c r="P1058" s="244"/>
      <c r="Q1058" s="244"/>
      <c r="R1058" s="244"/>
      <c r="S1058" s="244"/>
      <c r="T1058" s="244"/>
      <c r="U1058" s="245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246" t="s">
        <v>160</v>
      </c>
      <c r="AU1058" s="246" t="s">
        <v>154</v>
      </c>
      <c r="AV1058" s="13" t="s">
        <v>81</v>
      </c>
      <c r="AW1058" s="13" t="s">
        <v>30</v>
      </c>
      <c r="AX1058" s="13" t="s">
        <v>73</v>
      </c>
      <c r="AY1058" s="246" t="s">
        <v>146</v>
      </c>
    </row>
    <row r="1059" s="14" customFormat="1">
      <c r="A1059" s="14"/>
      <c r="B1059" s="247"/>
      <c r="C1059" s="248"/>
      <c r="D1059" s="230" t="s">
        <v>160</v>
      </c>
      <c r="E1059" s="249" t="s">
        <v>1</v>
      </c>
      <c r="F1059" s="250" t="s">
        <v>1322</v>
      </c>
      <c r="G1059" s="248"/>
      <c r="H1059" s="251">
        <v>3.2000000000000002</v>
      </c>
      <c r="I1059" s="252"/>
      <c r="J1059" s="248"/>
      <c r="K1059" s="248"/>
      <c r="L1059" s="253"/>
      <c r="M1059" s="254"/>
      <c r="N1059" s="255"/>
      <c r="O1059" s="255"/>
      <c r="P1059" s="255"/>
      <c r="Q1059" s="255"/>
      <c r="R1059" s="255"/>
      <c r="S1059" s="255"/>
      <c r="T1059" s="255"/>
      <c r="U1059" s="256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T1059" s="257" t="s">
        <v>160</v>
      </c>
      <c r="AU1059" s="257" t="s">
        <v>154</v>
      </c>
      <c r="AV1059" s="14" t="s">
        <v>154</v>
      </c>
      <c r="AW1059" s="14" t="s">
        <v>30</v>
      </c>
      <c r="AX1059" s="14" t="s">
        <v>73</v>
      </c>
      <c r="AY1059" s="257" t="s">
        <v>146</v>
      </c>
    </row>
    <row r="1060" s="15" customFormat="1">
      <c r="A1060" s="15"/>
      <c r="B1060" s="258"/>
      <c r="C1060" s="259"/>
      <c r="D1060" s="230" t="s">
        <v>160</v>
      </c>
      <c r="E1060" s="260" t="s">
        <v>1</v>
      </c>
      <c r="F1060" s="261" t="s">
        <v>163</v>
      </c>
      <c r="G1060" s="259"/>
      <c r="H1060" s="262">
        <v>3.2000000000000002</v>
      </c>
      <c r="I1060" s="263"/>
      <c r="J1060" s="259"/>
      <c r="K1060" s="259"/>
      <c r="L1060" s="264"/>
      <c r="M1060" s="265"/>
      <c r="N1060" s="266"/>
      <c r="O1060" s="266"/>
      <c r="P1060" s="266"/>
      <c r="Q1060" s="266"/>
      <c r="R1060" s="266"/>
      <c r="S1060" s="266"/>
      <c r="T1060" s="266"/>
      <c r="U1060" s="267"/>
      <c r="V1060" s="15"/>
      <c r="W1060" s="15"/>
      <c r="X1060" s="15"/>
      <c r="Y1060" s="15"/>
      <c r="Z1060" s="15"/>
      <c r="AA1060" s="15"/>
      <c r="AB1060" s="15"/>
      <c r="AC1060" s="15"/>
      <c r="AD1060" s="15"/>
      <c r="AE1060" s="15"/>
      <c r="AT1060" s="268" t="s">
        <v>160</v>
      </c>
      <c r="AU1060" s="268" t="s">
        <v>154</v>
      </c>
      <c r="AV1060" s="15" t="s">
        <v>153</v>
      </c>
      <c r="AW1060" s="15" t="s">
        <v>30</v>
      </c>
      <c r="AX1060" s="15" t="s">
        <v>81</v>
      </c>
      <c r="AY1060" s="268" t="s">
        <v>146</v>
      </c>
    </row>
    <row r="1061" s="2" customFormat="1" ht="24.15" customHeight="1">
      <c r="A1061" s="38"/>
      <c r="B1061" s="39"/>
      <c r="C1061" s="217" t="s">
        <v>1323</v>
      </c>
      <c r="D1061" s="217" t="s">
        <v>148</v>
      </c>
      <c r="E1061" s="218" t="s">
        <v>1324</v>
      </c>
      <c r="F1061" s="219" t="s">
        <v>1325</v>
      </c>
      <c r="G1061" s="220" t="s">
        <v>260</v>
      </c>
      <c r="H1061" s="221">
        <v>33</v>
      </c>
      <c r="I1061" s="222"/>
      <c r="J1061" s="223">
        <f>ROUND(I1061*H1061,2)</f>
        <v>0</v>
      </c>
      <c r="K1061" s="219" t="s">
        <v>152</v>
      </c>
      <c r="L1061" s="44"/>
      <c r="M1061" s="224" t="s">
        <v>1</v>
      </c>
      <c r="N1061" s="225" t="s">
        <v>39</v>
      </c>
      <c r="O1061" s="91"/>
      <c r="P1061" s="226">
        <f>O1061*H1061</f>
        <v>0</v>
      </c>
      <c r="Q1061" s="226">
        <v>0.0027299999999999998</v>
      </c>
      <c r="R1061" s="226">
        <f>Q1061*H1061</f>
        <v>0.09008999999999999</v>
      </c>
      <c r="S1061" s="226">
        <v>0</v>
      </c>
      <c r="T1061" s="226">
        <f>S1061*H1061</f>
        <v>0</v>
      </c>
      <c r="U1061" s="227" t="s">
        <v>1</v>
      </c>
      <c r="V1061" s="38"/>
      <c r="W1061" s="38"/>
      <c r="X1061" s="38"/>
      <c r="Y1061" s="38"/>
      <c r="Z1061" s="38"/>
      <c r="AA1061" s="38"/>
      <c r="AB1061" s="38"/>
      <c r="AC1061" s="38"/>
      <c r="AD1061" s="38"/>
      <c r="AE1061" s="38"/>
      <c r="AR1061" s="228" t="s">
        <v>265</v>
      </c>
      <c r="AT1061" s="228" t="s">
        <v>148</v>
      </c>
      <c r="AU1061" s="228" t="s">
        <v>154</v>
      </c>
      <c r="AY1061" s="17" t="s">
        <v>146</v>
      </c>
      <c r="BE1061" s="229">
        <f>IF(N1061="základní",J1061,0)</f>
        <v>0</v>
      </c>
      <c r="BF1061" s="229">
        <f>IF(N1061="snížená",J1061,0)</f>
        <v>0</v>
      </c>
      <c r="BG1061" s="229">
        <f>IF(N1061="zákl. přenesená",J1061,0)</f>
        <v>0</v>
      </c>
      <c r="BH1061" s="229">
        <f>IF(N1061="sníž. přenesená",J1061,0)</f>
        <v>0</v>
      </c>
      <c r="BI1061" s="229">
        <f>IF(N1061="nulová",J1061,0)</f>
        <v>0</v>
      </c>
      <c r="BJ1061" s="17" t="s">
        <v>154</v>
      </c>
      <c r="BK1061" s="229">
        <f>ROUND(I1061*H1061,2)</f>
        <v>0</v>
      </c>
      <c r="BL1061" s="17" t="s">
        <v>265</v>
      </c>
      <c r="BM1061" s="228" t="s">
        <v>1326</v>
      </c>
    </row>
    <row r="1062" s="2" customFormat="1">
      <c r="A1062" s="38"/>
      <c r="B1062" s="39"/>
      <c r="C1062" s="40"/>
      <c r="D1062" s="230" t="s">
        <v>156</v>
      </c>
      <c r="E1062" s="40"/>
      <c r="F1062" s="231" t="s">
        <v>1327</v>
      </c>
      <c r="G1062" s="40"/>
      <c r="H1062" s="40"/>
      <c r="I1062" s="232"/>
      <c r="J1062" s="40"/>
      <c r="K1062" s="40"/>
      <c r="L1062" s="44"/>
      <c r="M1062" s="233"/>
      <c r="N1062" s="234"/>
      <c r="O1062" s="91"/>
      <c r="P1062" s="91"/>
      <c r="Q1062" s="91"/>
      <c r="R1062" s="91"/>
      <c r="S1062" s="91"/>
      <c r="T1062" s="91"/>
      <c r="U1062" s="92"/>
      <c r="V1062" s="38"/>
      <c r="W1062" s="38"/>
      <c r="X1062" s="38"/>
      <c r="Y1062" s="38"/>
      <c r="Z1062" s="38"/>
      <c r="AA1062" s="38"/>
      <c r="AB1062" s="38"/>
      <c r="AC1062" s="38"/>
      <c r="AD1062" s="38"/>
      <c r="AE1062" s="38"/>
      <c r="AT1062" s="17" t="s">
        <v>156</v>
      </c>
      <c r="AU1062" s="17" t="s">
        <v>154</v>
      </c>
    </row>
    <row r="1063" s="2" customFormat="1">
      <c r="A1063" s="38"/>
      <c r="B1063" s="39"/>
      <c r="C1063" s="40"/>
      <c r="D1063" s="235" t="s">
        <v>158</v>
      </c>
      <c r="E1063" s="40"/>
      <c r="F1063" s="236" t="s">
        <v>1328</v>
      </c>
      <c r="G1063" s="40"/>
      <c r="H1063" s="40"/>
      <c r="I1063" s="232"/>
      <c r="J1063" s="40"/>
      <c r="K1063" s="40"/>
      <c r="L1063" s="44"/>
      <c r="M1063" s="233"/>
      <c r="N1063" s="234"/>
      <c r="O1063" s="91"/>
      <c r="P1063" s="91"/>
      <c r="Q1063" s="91"/>
      <c r="R1063" s="91"/>
      <c r="S1063" s="91"/>
      <c r="T1063" s="91"/>
      <c r="U1063" s="92"/>
      <c r="V1063" s="38"/>
      <c r="W1063" s="38"/>
      <c r="X1063" s="38"/>
      <c r="Y1063" s="38"/>
      <c r="Z1063" s="38"/>
      <c r="AA1063" s="38"/>
      <c r="AB1063" s="38"/>
      <c r="AC1063" s="38"/>
      <c r="AD1063" s="38"/>
      <c r="AE1063" s="38"/>
      <c r="AT1063" s="17" t="s">
        <v>158</v>
      </c>
      <c r="AU1063" s="17" t="s">
        <v>154</v>
      </c>
    </row>
    <row r="1064" s="14" customFormat="1">
      <c r="A1064" s="14"/>
      <c r="B1064" s="247"/>
      <c r="C1064" s="248"/>
      <c r="D1064" s="230" t="s">
        <v>160</v>
      </c>
      <c r="E1064" s="249" t="s">
        <v>1</v>
      </c>
      <c r="F1064" s="250" t="s">
        <v>1329</v>
      </c>
      <c r="G1064" s="248"/>
      <c r="H1064" s="251">
        <v>33</v>
      </c>
      <c r="I1064" s="252"/>
      <c r="J1064" s="248"/>
      <c r="K1064" s="248"/>
      <c r="L1064" s="253"/>
      <c r="M1064" s="254"/>
      <c r="N1064" s="255"/>
      <c r="O1064" s="255"/>
      <c r="P1064" s="255"/>
      <c r="Q1064" s="255"/>
      <c r="R1064" s="255"/>
      <c r="S1064" s="255"/>
      <c r="T1064" s="255"/>
      <c r="U1064" s="256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T1064" s="257" t="s">
        <v>160</v>
      </c>
      <c r="AU1064" s="257" t="s">
        <v>154</v>
      </c>
      <c r="AV1064" s="14" t="s">
        <v>154</v>
      </c>
      <c r="AW1064" s="14" t="s">
        <v>30</v>
      </c>
      <c r="AX1064" s="14" t="s">
        <v>73</v>
      </c>
      <c r="AY1064" s="257" t="s">
        <v>146</v>
      </c>
    </row>
    <row r="1065" s="15" customFormat="1">
      <c r="A1065" s="15"/>
      <c r="B1065" s="258"/>
      <c r="C1065" s="259"/>
      <c r="D1065" s="230" t="s">
        <v>160</v>
      </c>
      <c r="E1065" s="260" t="s">
        <v>1</v>
      </c>
      <c r="F1065" s="261" t="s">
        <v>163</v>
      </c>
      <c r="G1065" s="259"/>
      <c r="H1065" s="262">
        <v>33</v>
      </c>
      <c r="I1065" s="263"/>
      <c r="J1065" s="259"/>
      <c r="K1065" s="259"/>
      <c r="L1065" s="264"/>
      <c r="M1065" s="265"/>
      <c r="N1065" s="266"/>
      <c r="O1065" s="266"/>
      <c r="P1065" s="266"/>
      <c r="Q1065" s="266"/>
      <c r="R1065" s="266"/>
      <c r="S1065" s="266"/>
      <c r="T1065" s="266"/>
      <c r="U1065" s="267"/>
      <c r="V1065" s="15"/>
      <c r="W1065" s="15"/>
      <c r="X1065" s="15"/>
      <c r="Y1065" s="15"/>
      <c r="Z1065" s="15"/>
      <c r="AA1065" s="15"/>
      <c r="AB1065" s="15"/>
      <c r="AC1065" s="15"/>
      <c r="AD1065" s="15"/>
      <c r="AE1065" s="15"/>
      <c r="AT1065" s="268" t="s">
        <v>160</v>
      </c>
      <c r="AU1065" s="268" t="s">
        <v>154</v>
      </c>
      <c r="AV1065" s="15" t="s">
        <v>153</v>
      </c>
      <c r="AW1065" s="15" t="s">
        <v>30</v>
      </c>
      <c r="AX1065" s="15" t="s">
        <v>81</v>
      </c>
      <c r="AY1065" s="268" t="s">
        <v>146</v>
      </c>
    </row>
    <row r="1066" s="2" customFormat="1" ht="33" customHeight="1">
      <c r="A1066" s="38"/>
      <c r="B1066" s="39"/>
      <c r="C1066" s="217" t="s">
        <v>1330</v>
      </c>
      <c r="D1066" s="217" t="s">
        <v>148</v>
      </c>
      <c r="E1066" s="218" t="s">
        <v>1331</v>
      </c>
      <c r="F1066" s="219" t="s">
        <v>1332</v>
      </c>
      <c r="G1066" s="220" t="s">
        <v>260</v>
      </c>
      <c r="H1066" s="221">
        <v>44</v>
      </c>
      <c r="I1066" s="222"/>
      <c r="J1066" s="223">
        <f>ROUND(I1066*H1066,2)</f>
        <v>0</v>
      </c>
      <c r="K1066" s="219" t="s">
        <v>152</v>
      </c>
      <c r="L1066" s="44"/>
      <c r="M1066" s="224" t="s">
        <v>1</v>
      </c>
      <c r="N1066" s="225" t="s">
        <v>39</v>
      </c>
      <c r="O1066" s="91"/>
      <c r="P1066" s="226">
        <f>O1066*H1066</f>
        <v>0</v>
      </c>
      <c r="Q1066" s="226">
        <v>0.0035000000000000001</v>
      </c>
      <c r="R1066" s="226">
        <f>Q1066*H1066</f>
        <v>0.154</v>
      </c>
      <c r="S1066" s="226">
        <v>0</v>
      </c>
      <c r="T1066" s="226">
        <f>S1066*H1066</f>
        <v>0</v>
      </c>
      <c r="U1066" s="227" t="s">
        <v>1</v>
      </c>
      <c r="V1066" s="38"/>
      <c r="W1066" s="38"/>
      <c r="X1066" s="38"/>
      <c r="Y1066" s="38"/>
      <c r="Z1066" s="38"/>
      <c r="AA1066" s="38"/>
      <c r="AB1066" s="38"/>
      <c r="AC1066" s="38"/>
      <c r="AD1066" s="38"/>
      <c r="AE1066" s="38"/>
      <c r="AR1066" s="228" t="s">
        <v>265</v>
      </c>
      <c r="AT1066" s="228" t="s">
        <v>148</v>
      </c>
      <c r="AU1066" s="228" t="s">
        <v>154</v>
      </c>
      <c r="AY1066" s="17" t="s">
        <v>146</v>
      </c>
      <c r="BE1066" s="229">
        <f>IF(N1066="základní",J1066,0)</f>
        <v>0</v>
      </c>
      <c r="BF1066" s="229">
        <f>IF(N1066="snížená",J1066,0)</f>
        <v>0</v>
      </c>
      <c r="BG1066" s="229">
        <f>IF(N1066="zákl. přenesená",J1066,0)</f>
        <v>0</v>
      </c>
      <c r="BH1066" s="229">
        <f>IF(N1066="sníž. přenesená",J1066,0)</f>
        <v>0</v>
      </c>
      <c r="BI1066" s="229">
        <f>IF(N1066="nulová",J1066,0)</f>
        <v>0</v>
      </c>
      <c r="BJ1066" s="17" t="s">
        <v>154</v>
      </c>
      <c r="BK1066" s="229">
        <f>ROUND(I1066*H1066,2)</f>
        <v>0</v>
      </c>
      <c r="BL1066" s="17" t="s">
        <v>265</v>
      </c>
      <c r="BM1066" s="228" t="s">
        <v>1333</v>
      </c>
    </row>
    <row r="1067" s="2" customFormat="1">
      <c r="A1067" s="38"/>
      <c r="B1067" s="39"/>
      <c r="C1067" s="40"/>
      <c r="D1067" s="230" t="s">
        <v>156</v>
      </c>
      <c r="E1067" s="40"/>
      <c r="F1067" s="231" t="s">
        <v>1334</v>
      </c>
      <c r="G1067" s="40"/>
      <c r="H1067" s="40"/>
      <c r="I1067" s="232"/>
      <c r="J1067" s="40"/>
      <c r="K1067" s="40"/>
      <c r="L1067" s="44"/>
      <c r="M1067" s="233"/>
      <c r="N1067" s="234"/>
      <c r="O1067" s="91"/>
      <c r="P1067" s="91"/>
      <c r="Q1067" s="91"/>
      <c r="R1067" s="91"/>
      <c r="S1067" s="91"/>
      <c r="T1067" s="91"/>
      <c r="U1067" s="92"/>
      <c r="V1067" s="38"/>
      <c r="W1067" s="38"/>
      <c r="X1067" s="38"/>
      <c r="Y1067" s="38"/>
      <c r="Z1067" s="38"/>
      <c r="AA1067" s="38"/>
      <c r="AB1067" s="38"/>
      <c r="AC1067" s="38"/>
      <c r="AD1067" s="38"/>
      <c r="AE1067" s="38"/>
      <c r="AT1067" s="17" t="s">
        <v>156</v>
      </c>
      <c r="AU1067" s="17" t="s">
        <v>154</v>
      </c>
    </row>
    <row r="1068" s="2" customFormat="1">
      <c r="A1068" s="38"/>
      <c r="B1068" s="39"/>
      <c r="C1068" s="40"/>
      <c r="D1068" s="235" t="s">
        <v>158</v>
      </c>
      <c r="E1068" s="40"/>
      <c r="F1068" s="236" t="s">
        <v>1335</v>
      </c>
      <c r="G1068" s="40"/>
      <c r="H1068" s="40"/>
      <c r="I1068" s="232"/>
      <c r="J1068" s="40"/>
      <c r="K1068" s="40"/>
      <c r="L1068" s="44"/>
      <c r="M1068" s="233"/>
      <c r="N1068" s="234"/>
      <c r="O1068" s="91"/>
      <c r="P1068" s="91"/>
      <c r="Q1068" s="91"/>
      <c r="R1068" s="91"/>
      <c r="S1068" s="91"/>
      <c r="T1068" s="91"/>
      <c r="U1068" s="92"/>
      <c r="V1068" s="38"/>
      <c r="W1068" s="38"/>
      <c r="X1068" s="38"/>
      <c r="Y1068" s="38"/>
      <c r="Z1068" s="38"/>
      <c r="AA1068" s="38"/>
      <c r="AB1068" s="38"/>
      <c r="AC1068" s="38"/>
      <c r="AD1068" s="38"/>
      <c r="AE1068" s="38"/>
      <c r="AT1068" s="17" t="s">
        <v>158</v>
      </c>
      <c r="AU1068" s="17" t="s">
        <v>154</v>
      </c>
    </row>
    <row r="1069" s="13" customFormat="1">
      <c r="A1069" s="13"/>
      <c r="B1069" s="237"/>
      <c r="C1069" s="238"/>
      <c r="D1069" s="230" t="s">
        <v>160</v>
      </c>
      <c r="E1069" s="239" t="s">
        <v>1</v>
      </c>
      <c r="F1069" s="240" t="s">
        <v>1336</v>
      </c>
      <c r="G1069" s="238"/>
      <c r="H1069" s="239" t="s">
        <v>1</v>
      </c>
      <c r="I1069" s="241"/>
      <c r="J1069" s="238"/>
      <c r="K1069" s="238"/>
      <c r="L1069" s="242"/>
      <c r="M1069" s="243"/>
      <c r="N1069" s="244"/>
      <c r="O1069" s="244"/>
      <c r="P1069" s="244"/>
      <c r="Q1069" s="244"/>
      <c r="R1069" s="244"/>
      <c r="S1069" s="244"/>
      <c r="T1069" s="244"/>
      <c r="U1069" s="245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T1069" s="246" t="s">
        <v>160</v>
      </c>
      <c r="AU1069" s="246" t="s">
        <v>154</v>
      </c>
      <c r="AV1069" s="13" t="s">
        <v>81</v>
      </c>
      <c r="AW1069" s="13" t="s">
        <v>30</v>
      </c>
      <c r="AX1069" s="13" t="s">
        <v>73</v>
      </c>
      <c r="AY1069" s="246" t="s">
        <v>146</v>
      </c>
    </row>
    <row r="1070" s="14" customFormat="1">
      <c r="A1070" s="14"/>
      <c r="B1070" s="247"/>
      <c r="C1070" s="248"/>
      <c r="D1070" s="230" t="s">
        <v>160</v>
      </c>
      <c r="E1070" s="249" t="s">
        <v>1</v>
      </c>
      <c r="F1070" s="250" t="s">
        <v>960</v>
      </c>
      <c r="G1070" s="248"/>
      <c r="H1070" s="251">
        <v>22</v>
      </c>
      <c r="I1070" s="252"/>
      <c r="J1070" s="248"/>
      <c r="K1070" s="248"/>
      <c r="L1070" s="253"/>
      <c r="M1070" s="254"/>
      <c r="N1070" s="255"/>
      <c r="O1070" s="255"/>
      <c r="P1070" s="255"/>
      <c r="Q1070" s="255"/>
      <c r="R1070" s="255"/>
      <c r="S1070" s="255"/>
      <c r="T1070" s="255"/>
      <c r="U1070" s="256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T1070" s="257" t="s">
        <v>160</v>
      </c>
      <c r="AU1070" s="257" t="s">
        <v>154</v>
      </c>
      <c r="AV1070" s="14" t="s">
        <v>154</v>
      </c>
      <c r="AW1070" s="14" t="s">
        <v>30</v>
      </c>
      <c r="AX1070" s="14" t="s">
        <v>73</v>
      </c>
      <c r="AY1070" s="257" t="s">
        <v>146</v>
      </c>
    </row>
    <row r="1071" s="14" customFormat="1">
      <c r="A1071" s="14"/>
      <c r="B1071" s="247"/>
      <c r="C1071" s="248"/>
      <c r="D1071" s="230" t="s">
        <v>160</v>
      </c>
      <c r="E1071" s="249" t="s">
        <v>1</v>
      </c>
      <c r="F1071" s="250" t="s">
        <v>962</v>
      </c>
      <c r="G1071" s="248"/>
      <c r="H1071" s="251">
        <v>17</v>
      </c>
      <c r="I1071" s="252"/>
      <c r="J1071" s="248"/>
      <c r="K1071" s="248"/>
      <c r="L1071" s="253"/>
      <c r="M1071" s="254"/>
      <c r="N1071" s="255"/>
      <c r="O1071" s="255"/>
      <c r="P1071" s="255"/>
      <c r="Q1071" s="255"/>
      <c r="R1071" s="255"/>
      <c r="S1071" s="255"/>
      <c r="T1071" s="255"/>
      <c r="U1071" s="256"/>
      <c r="V1071" s="14"/>
      <c r="W1071" s="14"/>
      <c r="X1071" s="14"/>
      <c r="Y1071" s="14"/>
      <c r="Z1071" s="14"/>
      <c r="AA1071" s="14"/>
      <c r="AB1071" s="14"/>
      <c r="AC1071" s="14"/>
      <c r="AD1071" s="14"/>
      <c r="AE1071" s="14"/>
      <c r="AT1071" s="257" t="s">
        <v>160</v>
      </c>
      <c r="AU1071" s="257" t="s">
        <v>154</v>
      </c>
      <c r="AV1071" s="14" t="s">
        <v>154</v>
      </c>
      <c r="AW1071" s="14" t="s">
        <v>30</v>
      </c>
      <c r="AX1071" s="14" t="s">
        <v>73</v>
      </c>
      <c r="AY1071" s="257" t="s">
        <v>146</v>
      </c>
    </row>
    <row r="1072" s="13" customFormat="1">
      <c r="A1072" s="13"/>
      <c r="B1072" s="237"/>
      <c r="C1072" s="238"/>
      <c r="D1072" s="230" t="s">
        <v>160</v>
      </c>
      <c r="E1072" s="239" t="s">
        <v>1</v>
      </c>
      <c r="F1072" s="240" t="s">
        <v>1337</v>
      </c>
      <c r="G1072" s="238"/>
      <c r="H1072" s="239" t="s">
        <v>1</v>
      </c>
      <c r="I1072" s="241"/>
      <c r="J1072" s="238"/>
      <c r="K1072" s="238"/>
      <c r="L1072" s="242"/>
      <c r="M1072" s="243"/>
      <c r="N1072" s="244"/>
      <c r="O1072" s="244"/>
      <c r="P1072" s="244"/>
      <c r="Q1072" s="244"/>
      <c r="R1072" s="244"/>
      <c r="S1072" s="244"/>
      <c r="T1072" s="244"/>
      <c r="U1072" s="245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246" t="s">
        <v>160</v>
      </c>
      <c r="AU1072" s="246" t="s">
        <v>154</v>
      </c>
      <c r="AV1072" s="13" t="s">
        <v>81</v>
      </c>
      <c r="AW1072" s="13" t="s">
        <v>30</v>
      </c>
      <c r="AX1072" s="13" t="s">
        <v>73</v>
      </c>
      <c r="AY1072" s="246" t="s">
        <v>146</v>
      </c>
    </row>
    <row r="1073" s="14" customFormat="1">
      <c r="A1073" s="14"/>
      <c r="B1073" s="247"/>
      <c r="C1073" s="248"/>
      <c r="D1073" s="230" t="s">
        <v>160</v>
      </c>
      <c r="E1073" s="249" t="s">
        <v>1</v>
      </c>
      <c r="F1073" s="250" t="s">
        <v>1338</v>
      </c>
      <c r="G1073" s="248"/>
      <c r="H1073" s="251">
        <v>5</v>
      </c>
      <c r="I1073" s="252"/>
      <c r="J1073" s="248"/>
      <c r="K1073" s="248"/>
      <c r="L1073" s="253"/>
      <c r="M1073" s="254"/>
      <c r="N1073" s="255"/>
      <c r="O1073" s="255"/>
      <c r="P1073" s="255"/>
      <c r="Q1073" s="255"/>
      <c r="R1073" s="255"/>
      <c r="S1073" s="255"/>
      <c r="T1073" s="255"/>
      <c r="U1073" s="256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T1073" s="257" t="s">
        <v>160</v>
      </c>
      <c r="AU1073" s="257" t="s">
        <v>154</v>
      </c>
      <c r="AV1073" s="14" t="s">
        <v>154</v>
      </c>
      <c r="AW1073" s="14" t="s">
        <v>30</v>
      </c>
      <c r="AX1073" s="14" t="s">
        <v>73</v>
      </c>
      <c r="AY1073" s="257" t="s">
        <v>146</v>
      </c>
    </row>
    <row r="1074" s="15" customFormat="1">
      <c r="A1074" s="15"/>
      <c r="B1074" s="258"/>
      <c r="C1074" s="259"/>
      <c r="D1074" s="230" t="s">
        <v>160</v>
      </c>
      <c r="E1074" s="260" t="s">
        <v>1</v>
      </c>
      <c r="F1074" s="261" t="s">
        <v>163</v>
      </c>
      <c r="G1074" s="259"/>
      <c r="H1074" s="262">
        <v>44</v>
      </c>
      <c r="I1074" s="263"/>
      <c r="J1074" s="259"/>
      <c r="K1074" s="259"/>
      <c r="L1074" s="264"/>
      <c r="M1074" s="265"/>
      <c r="N1074" s="266"/>
      <c r="O1074" s="266"/>
      <c r="P1074" s="266"/>
      <c r="Q1074" s="266"/>
      <c r="R1074" s="266"/>
      <c r="S1074" s="266"/>
      <c r="T1074" s="266"/>
      <c r="U1074" s="267"/>
      <c r="V1074" s="15"/>
      <c r="W1074" s="15"/>
      <c r="X1074" s="15"/>
      <c r="Y1074" s="15"/>
      <c r="Z1074" s="15"/>
      <c r="AA1074" s="15"/>
      <c r="AB1074" s="15"/>
      <c r="AC1074" s="15"/>
      <c r="AD1074" s="15"/>
      <c r="AE1074" s="15"/>
      <c r="AT1074" s="268" t="s">
        <v>160</v>
      </c>
      <c r="AU1074" s="268" t="s">
        <v>154</v>
      </c>
      <c r="AV1074" s="15" t="s">
        <v>153</v>
      </c>
      <c r="AW1074" s="15" t="s">
        <v>30</v>
      </c>
      <c r="AX1074" s="15" t="s">
        <v>81</v>
      </c>
      <c r="AY1074" s="268" t="s">
        <v>146</v>
      </c>
    </row>
    <row r="1075" s="2" customFormat="1" ht="24.15" customHeight="1">
      <c r="A1075" s="38"/>
      <c r="B1075" s="39"/>
      <c r="C1075" s="217" t="s">
        <v>1339</v>
      </c>
      <c r="D1075" s="217" t="s">
        <v>148</v>
      </c>
      <c r="E1075" s="218" t="s">
        <v>1340</v>
      </c>
      <c r="F1075" s="219" t="s">
        <v>1341</v>
      </c>
      <c r="G1075" s="220" t="s">
        <v>260</v>
      </c>
      <c r="H1075" s="221">
        <v>41.399999999999999</v>
      </c>
      <c r="I1075" s="222"/>
      <c r="J1075" s="223">
        <f>ROUND(I1075*H1075,2)</f>
        <v>0</v>
      </c>
      <c r="K1075" s="219" t="s">
        <v>152</v>
      </c>
      <c r="L1075" s="44"/>
      <c r="M1075" s="224" t="s">
        <v>1</v>
      </c>
      <c r="N1075" s="225" t="s">
        <v>39</v>
      </c>
      <c r="O1075" s="91"/>
      <c r="P1075" s="226">
        <f>O1075*H1075</f>
        <v>0</v>
      </c>
      <c r="Q1075" s="226">
        <v>0.0035999999999999999</v>
      </c>
      <c r="R1075" s="226">
        <f>Q1075*H1075</f>
        <v>0.14903999999999998</v>
      </c>
      <c r="S1075" s="226">
        <v>0</v>
      </c>
      <c r="T1075" s="226">
        <f>S1075*H1075</f>
        <v>0</v>
      </c>
      <c r="U1075" s="227" t="s">
        <v>1</v>
      </c>
      <c r="V1075" s="38"/>
      <c r="W1075" s="38"/>
      <c r="X1075" s="38"/>
      <c r="Y1075" s="38"/>
      <c r="Z1075" s="38"/>
      <c r="AA1075" s="38"/>
      <c r="AB1075" s="38"/>
      <c r="AC1075" s="38"/>
      <c r="AD1075" s="38"/>
      <c r="AE1075" s="38"/>
      <c r="AR1075" s="228" t="s">
        <v>265</v>
      </c>
      <c r="AT1075" s="228" t="s">
        <v>148</v>
      </c>
      <c r="AU1075" s="228" t="s">
        <v>154</v>
      </c>
      <c r="AY1075" s="17" t="s">
        <v>146</v>
      </c>
      <c r="BE1075" s="229">
        <f>IF(N1075="základní",J1075,0)</f>
        <v>0</v>
      </c>
      <c r="BF1075" s="229">
        <f>IF(N1075="snížená",J1075,0)</f>
        <v>0</v>
      </c>
      <c r="BG1075" s="229">
        <f>IF(N1075="zákl. přenesená",J1075,0)</f>
        <v>0</v>
      </c>
      <c r="BH1075" s="229">
        <f>IF(N1075="sníž. přenesená",J1075,0)</f>
        <v>0</v>
      </c>
      <c r="BI1075" s="229">
        <f>IF(N1075="nulová",J1075,0)</f>
        <v>0</v>
      </c>
      <c r="BJ1075" s="17" t="s">
        <v>154</v>
      </c>
      <c r="BK1075" s="229">
        <f>ROUND(I1075*H1075,2)</f>
        <v>0</v>
      </c>
      <c r="BL1075" s="17" t="s">
        <v>265</v>
      </c>
      <c r="BM1075" s="228" t="s">
        <v>1342</v>
      </c>
    </row>
    <row r="1076" s="2" customFormat="1">
      <c r="A1076" s="38"/>
      <c r="B1076" s="39"/>
      <c r="C1076" s="40"/>
      <c r="D1076" s="230" t="s">
        <v>156</v>
      </c>
      <c r="E1076" s="40"/>
      <c r="F1076" s="231" t="s">
        <v>1343</v>
      </c>
      <c r="G1076" s="40"/>
      <c r="H1076" s="40"/>
      <c r="I1076" s="232"/>
      <c r="J1076" s="40"/>
      <c r="K1076" s="40"/>
      <c r="L1076" s="44"/>
      <c r="M1076" s="233"/>
      <c r="N1076" s="234"/>
      <c r="O1076" s="91"/>
      <c r="P1076" s="91"/>
      <c r="Q1076" s="91"/>
      <c r="R1076" s="91"/>
      <c r="S1076" s="91"/>
      <c r="T1076" s="91"/>
      <c r="U1076" s="92"/>
      <c r="V1076" s="38"/>
      <c r="W1076" s="38"/>
      <c r="X1076" s="38"/>
      <c r="Y1076" s="38"/>
      <c r="Z1076" s="38"/>
      <c r="AA1076" s="38"/>
      <c r="AB1076" s="38"/>
      <c r="AC1076" s="38"/>
      <c r="AD1076" s="38"/>
      <c r="AE1076" s="38"/>
      <c r="AT1076" s="17" t="s">
        <v>156</v>
      </c>
      <c r="AU1076" s="17" t="s">
        <v>154</v>
      </c>
    </row>
    <row r="1077" s="2" customFormat="1">
      <c r="A1077" s="38"/>
      <c r="B1077" s="39"/>
      <c r="C1077" s="40"/>
      <c r="D1077" s="235" t="s">
        <v>158</v>
      </c>
      <c r="E1077" s="40"/>
      <c r="F1077" s="236" t="s">
        <v>1344</v>
      </c>
      <c r="G1077" s="40"/>
      <c r="H1077" s="40"/>
      <c r="I1077" s="232"/>
      <c r="J1077" s="40"/>
      <c r="K1077" s="40"/>
      <c r="L1077" s="44"/>
      <c r="M1077" s="233"/>
      <c r="N1077" s="234"/>
      <c r="O1077" s="91"/>
      <c r="P1077" s="91"/>
      <c r="Q1077" s="91"/>
      <c r="R1077" s="91"/>
      <c r="S1077" s="91"/>
      <c r="T1077" s="91"/>
      <c r="U1077" s="92"/>
      <c r="V1077" s="38"/>
      <c r="W1077" s="38"/>
      <c r="X1077" s="38"/>
      <c r="Y1077" s="38"/>
      <c r="Z1077" s="38"/>
      <c r="AA1077" s="38"/>
      <c r="AB1077" s="38"/>
      <c r="AC1077" s="38"/>
      <c r="AD1077" s="38"/>
      <c r="AE1077" s="38"/>
      <c r="AT1077" s="17" t="s">
        <v>158</v>
      </c>
      <c r="AU1077" s="17" t="s">
        <v>154</v>
      </c>
    </row>
    <row r="1078" s="13" customFormat="1">
      <c r="A1078" s="13"/>
      <c r="B1078" s="237"/>
      <c r="C1078" s="238"/>
      <c r="D1078" s="230" t="s">
        <v>160</v>
      </c>
      <c r="E1078" s="239" t="s">
        <v>1</v>
      </c>
      <c r="F1078" s="240" t="s">
        <v>1345</v>
      </c>
      <c r="G1078" s="238"/>
      <c r="H1078" s="239" t="s">
        <v>1</v>
      </c>
      <c r="I1078" s="241"/>
      <c r="J1078" s="238"/>
      <c r="K1078" s="238"/>
      <c r="L1078" s="242"/>
      <c r="M1078" s="243"/>
      <c r="N1078" s="244"/>
      <c r="O1078" s="244"/>
      <c r="P1078" s="244"/>
      <c r="Q1078" s="244"/>
      <c r="R1078" s="244"/>
      <c r="S1078" s="244"/>
      <c r="T1078" s="244"/>
      <c r="U1078" s="245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46" t="s">
        <v>160</v>
      </c>
      <c r="AU1078" s="246" t="s">
        <v>154</v>
      </c>
      <c r="AV1078" s="13" t="s">
        <v>81</v>
      </c>
      <c r="AW1078" s="13" t="s">
        <v>30</v>
      </c>
      <c r="AX1078" s="13" t="s">
        <v>73</v>
      </c>
      <c r="AY1078" s="246" t="s">
        <v>146</v>
      </c>
    </row>
    <row r="1079" s="14" customFormat="1">
      <c r="A1079" s="14"/>
      <c r="B1079" s="247"/>
      <c r="C1079" s="248"/>
      <c r="D1079" s="230" t="s">
        <v>160</v>
      </c>
      <c r="E1079" s="249" t="s">
        <v>1</v>
      </c>
      <c r="F1079" s="250" t="s">
        <v>1346</v>
      </c>
      <c r="G1079" s="248"/>
      <c r="H1079" s="251">
        <v>41.399999999999999</v>
      </c>
      <c r="I1079" s="252"/>
      <c r="J1079" s="248"/>
      <c r="K1079" s="248"/>
      <c r="L1079" s="253"/>
      <c r="M1079" s="254"/>
      <c r="N1079" s="255"/>
      <c r="O1079" s="255"/>
      <c r="P1079" s="255"/>
      <c r="Q1079" s="255"/>
      <c r="R1079" s="255"/>
      <c r="S1079" s="255"/>
      <c r="T1079" s="255"/>
      <c r="U1079" s="256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57" t="s">
        <v>160</v>
      </c>
      <c r="AU1079" s="257" t="s">
        <v>154</v>
      </c>
      <c r="AV1079" s="14" t="s">
        <v>154</v>
      </c>
      <c r="AW1079" s="14" t="s">
        <v>30</v>
      </c>
      <c r="AX1079" s="14" t="s">
        <v>73</v>
      </c>
      <c r="AY1079" s="257" t="s">
        <v>146</v>
      </c>
    </row>
    <row r="1080" s="15" customFormat="1">
      <c r="A1080" s="15"/>
      <c r="B1080" s="258"/>
      <c r="C1080" s="259"/>
      <c r="D1080" s="230" t="s">
        <v>160</v>
      </c>
      <c r="E1080" s="260" t="s">
        <v>1</v>
      </c>
      <c r="F1080" s="261" t="s">
        <v>163</v>
      </c>
      <c r="G1080" s="259"/>
      <c r="H1080" s="262">
        <v>41.399999999999999</v>
      </c>
      <c r="I1080" s="263"/>
      <c r="J1080" s="259"/>
      <c r="K1080" s="259"/>
      <c r="L1080" s="264"/>
      <c r="M1080" s="265"/>
      <c r="N1080" s="266"/>
      <c r="O1080" s="266"/>
      <c r="P1080" s="266"/>
      <c r="Q1080" s="266"/>
      <c r="R1080" s="266"/>
      <c r="S1080" s="266"/>
      <c r="T1080" s="266"/>
      <c r="U1080" s="267"/>
      <c r="V1080" s="15"/>
      <c r="W1080" s="15"/>
      <c r="X1080" s="15"/>
      <c r="Y1080" s="15"/>
      <c r="Z1080" s="15"/>
      <c r="AA1080" s="15"/>
      <c r="AB1080" s="15"/>
      <c r="AC1080" s="15"/>
      <c r="AD1080" s="15"/>
      <c r="AE1080" s="15"/>
      <c r="AT1080" s="268" t="s">
        <v>160</v>
      </c>
      <c r="AU1080" s="268" t="s">
        <v>154</v>
      </c>
      <c r="AV1080" s="15" t="s">
        <v>153</v>
      </c>
      <c r="AW1080" s="15" t="s">
        <v>30</v>
      </c>
      <c r="AX1080" s="15" t="s">
        <v>81</v>
      </c>
      <c r="AY1080" s="268" t="s">
        <v>146</v>
      </c>
    </row>
    <row r="1081" s="2" customFormat="1" ht="24.15" customHeight="1">
      <c r="A1081" s="38"/>
      <c r="B1081" s="39"/>
      <c r="C1081" s="217" t="s">
        <v>1347</v>
      </c>
      <c r="D1081" s="217" t="s">
        <v>148</v>
      </c>
      <c r="E1081" s="218" t="s">
        <v>1348</v>
      </c>
      <c r="F1081" s="219" t="s">
        <v>1349</v>
      </c>
      <c r="G1081" s="220" t="s">
        <v>268</v>
      </c>
      <c r="H1081" s="221">
        <v>4</v>
      </c>
      <c r="I1081" s="222"/>
      <c r="J1081" s="223">
        <f>ROUND(I1081*H1081,2)</f>
        <v>0</v>
      </c>
      <c r="K1081" s="219" t="s">
        <v>1</v>
      </c>
      <c r="L1081" s="44"/>
      <c r="M1081" s="224" t="s">
        <v>1</v>
      </c>
      <c r="N1081" s="225" t="s">
        <v>39</v>
      </c>
      <c r="O1081" s="91"/>
      <c r="P1081" s="226">
        <f>O1081*H1081</f>
        <v>0</v>
      </c>
      <c r="Q1081" s="226">
        <v>0.00044000000000000002</v>
      </c>
      <c r="R1081" s="226">
        <f>Q1081*H1081</f>
        <v>0.0017600000000000001</v>
      </c>
      <c r="S1081" s="226">
        <v>0</v>
      </c>
      <c r="T1081" s="226">
        <f>S1081*H1081</f>
        <v>0</v>
      </c>
      <c r="U1081" s="227" t="s">
        <v>1</v>
      </c>
      <c r="V1081" s="38"/>
      <c r="W1081" s="38"/>
      <c r="X1081" s="38"/>
      <c r="Y1081" s="38"/>
      <c r="Z1081" s="38"/>
      <c r="AA1081" s="38"/>
      <c r="AB1081" s="38"/>
      <c r="AC1081" s="38"/>
      <c r="AD1081" s="38"/>
      <c r="AE1081" s="38"/>
      <c r="AR1081" s="228" t="s">
        <v>265</v>
      </c>
      <c r="AT1081" s="228" t="s">
        <v>148</v>
      </c>
      <c r="AU1081" s="228" t="s">
        <v>154</v>
      </c>
      <c r="AY1081" s="17" t="s">
        <v>146</v>
      </c>
      <c r="BE1081" s="229">
        <f>IF(N1081="základní",J1081,0)</f>
        <v>0</v>
      </c>
      <c r="BF1081" s="229">
        <f>IF(N1081="snížená",J1081,0)</f>
        <v>0</v>
      </c>
      <c r="BG1081" s="229">
        <f>IF(N1081="zákl. přenesená",J1081,0)</f>
        <v>0</v>
      </c>
      <c r="BH1081" s="229">
        <f>IF(N1081="sníž. přenesená",J1081,0)</f>
        <v>0</v>
      </c>
      <c r="BI1081" s="229">
        <f>IF(N1081="nulová",J1081,0)</f>
        <v>0</v>
      </c>
      <c r="BJ1081" s="17" t="s">
        <v>154</v>
      </c>
      <c r="BK1081" s="229">
        <f>ROUND(I1081*H1081,2)</f>
        <v>0</v>
      </c>
      <c r="BL1081" s="17" t="s">
        <v>265</v>
      </c>
      <c r="BM1081" s="228" t="s">
        <v>1350</v>
      </c>
    </row>
    <row r="1082" s="2" customFormat="1">
      <c r="A1082" s="38"/>
      <c r="B1082" s="39"/>
      <c r="C1082" s="40"/>
      <c r="D1082" s="230" t="s">
        <v>156</v>
      </c>
      <c r="E1082" s="40"/>
      <c r="F1082" s="231" t="s">
        <v>1351</v>
      </c>
      <c r="G1082" s="40"/>
      <c r="H1082" s="40"/>
      <c r="I1082" s="232"/>
      <c r="J1082" s="40"/>
      <c r="K1082" s="40"/>
      <c r="L1082" s="44"/>
      <c r="M1082" s="233"/>
      <c r="N1082" s="234"/>
      <c r="O1082" s="91"/>
      <c r="P1082" s="91"/>
      <c r="Q1082" s="91"/>
      <c r="R1082" s="91"/>
      <c r="S1082" s="91"/>
      <c r="T1082" s="91"/>
      <c r="U1082" s="92"/>
      <c r="V1082" s="38"/>
      <c r="W1082" s="38"/>
      <c r="X1082" s="38"/>
      <c r="Y1082" s="38"/>
      <c r="Z1082" s="38"/>
      <c r="AA1082" s="38"/>
      <c r="AB1082" s="38"/>
      <c r="AC1082" s="38"/>
      <c r="AD1082" s="38"/>
      <c r="AE1082" s="38"/>
      <c r="AT1082" s="17" t="s">
        <v>156</v>
      </c>
      <c r="AU1082" s="17" t="s">
        <v>154</v>
      </c>
    </row>
    <row r="1083" s="13" customFormat="1">
      <c r="A1083" s="13"/>
      <c r="B1083" s="237"/>
      <c r="C1083" s="238"/>
      <c r="D1083" s="230" t="s">
        <v>160</v>
      </c>
      <c r="E1083" s="239" t="s">
        <v>1</v>
      </c>
      <c r="F1083" s="240" t="s">
        <v>1352</v>
      </c>
      <c r="G1083" s="238"/>
      <c r="H1083" s="239" t="s">
        <v>1</v>
      </c>
      <c r="I1083" s="241"/>
      <c r="J1083" s="238"/>
      <c r="K1083" s="238"/>
      <c r="L1083" s="242"/>
      <c r="M1083" s="243"/>
      <c r="N1083" s="244"/>
      <c r="O1083" s="244"/>
      <c r="P1083" s="244"/>
      <c r="Q1083" s="244"/>
      <c r="R1083" s="244"/>
      <c r="S1083" s="244"/>
      <c r="T1083" s="244"/>
      <c r="U1083" s="245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46" t="s">
        <v>160</v>
      </c>
      <c r="AU1083" s="246" t="s">
        <v>154</v>
      </c>
      <c r="AV1083" s="13" t="s">
        <v>81</v>
      </c>
      <c r="AW1083" s="13" t="s">
        <v>30</v>
      </c>
      <c r="AX1083" s="13" t="s">
        <v>73</v>
      </c>
      <c r="AY1083" s="246" t="s">
        <v>146</v>
      </c>
    </row>
    <row r="1084" s="14" customFormat="1">
      <c r="A1084" s="14"/>
      <c r="B1084" s="247"/>
      <c r="C1084" s="248"/>
      <c r="D1084" s="230" t="s">
        <v>160</v>
      </c>
      <c r="E1084" s="249" t="s">
        <v>1</v>
      </c>
      <c r="F1084" s="250" t="s">
        <v>153</v>
      </c>
      <c r="G1084" s="248"/>
      <c r="H1084" s="251">
        <v>4</v>
      </c>
      <c r="I1084" s="252"/>
      <c r="J1084" s="248"/>
      <c r="K1084" s="248"/>
      <c r="L1084" s="253"/>
      <c r="M1084" s="254"/>
      <c r="N1084" s="255"/>
      <c r="O1084" s="255"/>
      <c r="P1084" s="255"/>
      <c r="Q1084" s="255"/>
      <c r="R1084" s="255"/>
      <c r="S1084" s="255"/>
      <c r="T1084" s="255"/>
      <c r="U1084" s="256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T1084" s="257" t="s">
        <v>160</v>
      </c>
      <c r="AU1084" s="257" t="s">
        <v>154</v>
      </c>
      <c r="AV1084" s="14" t="s">
        <v>154</v>
      </c>
      <c r="AW1084" s="14" t="s">
        <v>30</v>
      </c>
      <c r="AX1084" s="14" t="s">
        <v>73</v>
      </c>
      <c r="AY1084" s="257" t="s">
        <v>146</v>
      </c>
    </row>
    <row r="1085" s="15" customFormat="1">
      <c r="A1085" s="15"/>
      <c r="B1085" s="258"/>
      <c r="C1085" s="259"/>
      <c r="D1085" s="230" t="s">
        <v>160</v>
      </c>
      <c r="E1085" s="260" t="s">
        <v>1</v>
      </c>
      <c r="F1085" s="261" t="s">
        <v>163</v>
      </c>
      <c r="G1085" s="259"/>
      <c r="H1085" s="262">
        <v>4</v>
      </c>
      <c r="I1085" s="263"/>
      <c r="J1085" s="259"/>
      <c r="K1085" s="259"/>
      <c r="L1085" s="264"/>
      <c r="M1085" s="265"/>
      <c r="N1085" s="266"/>
      <c r="O1085" s="266"/>
      <c r="P1085" s="266"/>
      <c r="Q1085" s="266"/>
      <c r="R1085" s="266"/>
      <c r="S1085" s="266"/>
      <c r="T1085" s="266"/>
      <c r="U1085" s="267"/>
      <c r="V1085" s="15"/>
      <c r="W1085" s="15"/>
      <c r="X1085" s="15"/>
      <c r="Y1085" s="15"/>
      <c r="Z1085" s="15"/>
      <c r="AA1085" s="15"/>
      <c r="AB1085" s="15"/>
      <c r="AC1085" s="15"/>
      <c r="AD1085" s="15"/>
      <c r="AE1085" s="15"/>
      <c r="AT1085" s="268" t="s">
        <v>160</v>
      </c>
      <c r="AU1085" s="268" t="s">
        <v>154</v>
      </c>
      <c r="AV1085" s="15" t="s">
        <v>153</v>
      </c>
      <c r="AW1085" s="15" t="s">
        <v>30</v>
      </c>
      <c r="AX1085" s="15" t="s">
        <v>81</v>
      </c>
      <c r="AY1085" s="268" t="s">
        <v>146</v>
      </c>
    </row>
    <row r="1086" s="2" customFormat="1" ht="24.15" customHeight="1">
      <c r="A1086" s="38"/>
      <c r="B1086" s="39"/>
      <c r="C1086" s="217" t="s">
        <v>1353</v>
      </c>
      <c r="D1086" s="217" t="s">
        <v>148</v>
      </c>
      <c r="E1086" s="218" t="s">
        <v>1354</v>
      </c>
      <c r="F1086" s="219" t="s">
        <v>1355</v>
      </c>
      <c r="G1086" s="220" t="s">
        <v>260</v>
      </c>
      <c r="H1086" s="221">
        <v>17.199999999999999</v>
      </c>
      <c r="I1086" s="222"/>
      <c r="J1086" s="223">
        <f>ROUND(I1086*H1086,2)</f>
        <v>0</v>
      </c>
      <c r="K1086" s="219" t="s">
        <v>152</v>
      </c>
      <c r="L1086" s="44"/>
      <c r="M1086" s="224" t="s">
        <v>1</v>
      </c>
      <c r="N1086" s="225" t="s">
        <v>39</v>
      </c>
      <c r="O1086" s="91"/>
      <c r="P1086" s="226">
        <f>O1086*H1086</f>
        <v>0</v>
      </c>
      <c r="Q1086" s="226">
        <v>0.0020600000000000002</v>
      </c>
      <c r="R1086" s="226">
        <f>Q1086*H1086</f>
        <v>0.035432000000000005</v>
      </c>
      <c r="S1086" s="226">
        <v>0</v>
      </c>
      <c r="T1086" s="226">
        <f>S1086*H1086</f>
        <v>0</v>
      </c>
      <c r="U1086" s="227" t="s">
        <v>1</v>
      </c>
      <c r="V1086" s="38"/>
      <c r="W1086" s="38"/>
      <c r="X1086" s="38"/>
      <c r="Y1086" s="38"/>
      <c r="Z1086" s="38"/>
      <c r="AA1086" s="38"/>
      <c r="AB1086" s="38"/>
      <c r="AC1086" s="38"/>
      <c r="AD1086" s="38"/>
      <c r="AE1086" s="38"/>
      <c r="AR1086" s="228" t="s">
        <v>265</v>
      </c>
      <c r="AT1086" s="228" t="s">
        <v>148</v>
      </c>
      <c r="AU1086" s="228" t="s">
        <v>154</v>
      </c>
      <c r="AY1086" s="17" t="s">
        <v>146</v>
      </c>
      <c r="BE1086" s="229">
        <f>IF(N1086="základní",J1086,0)</f>
        <v>0</v>
      </c>
      <c r="BF1086" s="229">
        <f>IF(N1086="snížená",J1086,0)</f>
        <v>0</v>
      </c>
      <c r="BG1086" s="229">
        <f>IF(N1086="zákl. přenesená",J1086,0)</f>
        <v>0</v>
      </c>
      <c r="BH1086" s="229">
        <f>IF(N1086="sníž. přenesená",J1086,0)</f>
        <v>0</v>
      </c>
      <c r="BI1086" s="229">
        <f>IF(N1086="nulová",J1086,0)</f>
        <v>0</v>
      </c>
      <c r="BJ1086" s="17" t="s">
        <v>154</v>
      </c>
      <c r="BK1086" s="229">
        <f>ROUND(I1086*H1086,2)</f>
        <v>0</v>
      </c>
      <c r="BL1086" s="17" t="s">
        <v>265</v>
      </c>
      <c r="BM1086" s="228" t="s">
        <v>1356</v>
      </c>
    </row>
    <row r="1087" s="2" customFormat="1">
      <c r="A1087" s="38"/>
      <c r="B1087" s="39"/>
      <c r="C1087" s="40"/>
      <c r="D1087" s="230" t="s">
        <v>156</v>
      </c>
      <c r="E1087" s="40"/>
      <c r="F1087" s="231" t="s">
        <v>1357</v>
      </c>
      <c r="G1087" s="40"/>
      <c r="H1087" s="40"/>
      <c r="I1087" s="232"/>
      <c r="J1087" s="40"/>
      <c r="K1087" s="40"/>
      <c r="L1087" s="44"/>
      <c r="M1087" s="233"/>
      <c r="N1087" s="234"/>
      <c r="O1087" s="91"/>
      <c r="P1087" s="91"/>
      <c r="Q1087" s="91"/>
      <c r="R1087" s="91"/>
      <c r="S1087" s="91"/>
      <c r="T1087" s="91"/>
      <c r="U1087" s="92"/>
      <c r="V1087" s="38"/>
      <c r="W1087" s="38"/>
      <c r="X1087" s="38"/>
      <c r="Y1087" s="38"/>
      <c r="Z1087" s="38"/>
      <c r="AA1087" s="38"/>
      <c r="AB1087" s="38"/>
      <c r="AC1087" s="38"/>
      <c r="AD1087" s="38"/>
      <c r="AE1087" s="38"/>
      <c r="AT1087" s="17" t="s">
        <v>156</v>
      </c>
      <c r="AU1087" s="17" t="s">
        <v>154</v>
      </c>
    </row>
    <row r="1088" s="2" customFormat="1">
      <c r="A1088" s="38"/>
      <c r="B1088" s="39"/>
      <c r="C1088" s="40"/>
      <c r="D1088" s="235" t="s">
        <v>158</v>
      </c>
      <c r="E1088" s="40"/>
      <c r="F1088" s="236" t="s">
        <v>1358</v>
      </c>
      <c r="G1088" s="40"/>
      <c r="H1088" s="40"/>
      <c r="I1088" s="232"/>
      <c r="J1088" s="40"/>
      <c r="K1088" s="40"/>
      <c r="L1088" s="44"/>
      <c r="M1088" s="233"/>
      <c r="N1088" s="234"/>
      <c r="O1088" s="91"/>
      <c r="P1088" s="91"/>
      <c r="Q1088" s="91"/>
      <c r="R1088" s="91"/>
      <c r="S1088" s="91"/>
      <c r="T1088" s="91"/>
      <c r="U1088" s="92"/>
      <c r="V1088" s="38"/>
      <c r="W1088" s="38"/>
      <c r="X1088" s="38"/>
      <c r="Y1088" s="38"/>
      <c r="Z1088" s="38"/>
      <c r="AA1088" s="38"/>
      <c r="AB1088" s="38"/>
      <c r="AC1088" s="38"/>
      <c r="AD1088" s="38"/>
      <c r="AE1088" s="38"/>
      <c r="AT1088" s="17" t="s">
        <v>158</v>
      </c>
      <c r="AU1088" s="17" t="s">
        <v>154</v>
      </c>
    </row>
    <row r="1089" s="13" customFormat="1">
      <c r="A1089" s="13"/>
      <c r="B1089" s="237"/>
      <c r="C1089" s="238"/>
      <c r="D1089" s="230" t="s">
        <v>160</v>
      </c>
      <c r="E1089" s="239" t="s">
        <v>1</v>
      </c>
      <c r="F1089" s="240" t="s">
        <v>1359</v>
      </c>
      <c r="G1089" s="238"/>
      <c r="H1089" s="239" t="s">
        <v>1</v>
      </c>
      <c r="I1089" s="241"/>
      <c r="J1089" s="238"/>
      <c r="K1089" s="238"/>
      <c r="L1089" s="242"/>
      <c r="M1089" s="243"/>
      <c r="N1089" s="244"/>
      <c r="O1089" s="244"/>
      <c r="P1089" s="244"/>
      <c r="Q1089" s="244"/>
      <c r="R1089" s="244"/>
      <c r="S1089" s="244"/>
      <c r="T1089" s="244"/>
      <c r="U1089" s="245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246" t="s">
        <v>160</v>
      </c>
      <c r="AU1089" s="246" t="s">
        <v>154</v>
      </c>
      <c r="AV1089" s="13" t="s">
        <v>81</v>
      </c>
      <c r="AW1089" s="13" t="s">
        <v>30</v>
      </c>
      <c r="AX1089" s="13" t="s">
        <v>73</v>
      </c>
      <c r="AY1089" s="246" t="s">
        <v>146</v>
      </c>
    </row>
    <row r="1090" s="14" customFormat="1">
      <c r="A1090" s="14"/>
      <c r="B1090" s="247"/>
      <c r="C1090" s="248"/>
      <c r="D1090" s="230" t="s">
        <v>160</v>
      </c>
      <c r="E1090" s="249" t="s">
        <v>1</v>
      </c>
      <c r="F1090" s="250" t="s">
        <v>1360</v>
      </c>
      <c r="G1090" s="248"/>
      <c r="H1090" s="251">
        <v>17.199999999999999</v>
      </c>
      <c r="I1090" s="252"/>
      <c r="J1090" s="248"/>
      <c r="K1090" s="248"/>
      <c r="L1090" s="253"/>
      <c r="M1090" s="254"/>
      <c r="N1090" s="255"/>
      <c r="O1090" s="255"/>
      <c r="P1090" s="255"/>
      <c r="Q1090" s="255"/>
      <c r="R1090" s="255"/>
      <c r="S1090" s="255"/>
      <c r="T1090" s="255"/>
      <c r="U1090" s="256"/>
      <c r="V1090" s="14"/>
      <c r="W1090" s="14"/>
      <c r="X1090" s="14"/>
      <c r="Y1090" s="14"/>
      <c r="Z1090" s="14"/>
      <c r="AA1090" s="14"/>
      <c r="AB1090" s="14"/>
      <c r="AC1090" s="14"/>
      <c r="AD1090" s="14"/>
      <c r="AE1090" s="14"/>
      <c r="AT1090" s="257" t="s">
        <v>160</v>
      </c>
      <c r="AU1090" s="257" t="s">
        <v>154</v>
      </c>
      <c r="AV1090" s="14" t="s">
        <v>154</v>
      </c>
      <c r="AW1090" s="14" t="s">
        <v>30</v>
      </c>
      <c r="AX1090" s="14" t="s">
        <v>73</v>
      </c>
      <c r="AY1090" s="257" t="s">
        <v>146</v>
      </c>
    </row>
    <row r="1091" s="15" customFormat="1">
      <c r="A1091" s="15"/>
      <c r="B1091" s="258"/>
      <c r="C1091" s="259"/>
      <c r="D1091" s="230" t="s">
        <v>160</v>
      </c>
      <c r="E1091" s="260" t="s">
        <v>1</v>
      </c>
      <c r="F1091" s="261" t="s">
        <v>163</v>
      </c>
      <c r="G1091" s="259"/>
      <c r="H1091" s="262">
        <v>17.199999999999999</v>
      </c>
      <c r="I1091" s="263"/>
      <c r="J1091" s="259"/>
      <c r="K1091" s="259"/>
      <c r="L1091" s="264"/>
      <c r="M1091" s="265"/>
      <c r="N1091" s="266"/>
      <c r="O1091" s="266"/>
      <c r="P1091" s="266"/>
      <c r="Q1091" s="266"/>
      <c r="R1091" s="266"/>
      <c r="S1091" s="266"/>
      <c r="T1091" s="266"/>
      <c r="U1091" s="267"/>
      <c r="V1091" s="15"/>
      <c r="W1091" s="15"/>
      <c r="X1091" s="15"/>
      <c r="Y1091" s="15"/>
      <c r="Z1091" s="15"/>
      <c r="AA1091" s="15"/>
      <c r="AB1091" s="15"/>
      <c r="AC1091" s="15"/>
      <c r="AD1091" s="15"/>
      <c r="AE1091" s="15"/>
      <c r="AT1091" s="268" t="s">
        <v>160</v>
      </c>
      <c r="AU1091" s="268" t="s">
        <v>154</v>
      </c>
      <c r="AV1091" s="15" t="s">
        <v>153</v>
      </c>
      <c r="AW1091" s="15" t="s">
        <v>30</v>
      </c>
      <c r="AX1091" s="15" t="s">
        <v>81</v>
      </c>
      <c r="AY1091" s="268" t="s">
        <v>146</v>
      </c>
    </row>
    <row r="1092" s="2" customFormat="1" ht="24.15" customHeight="1">
      <c r="A1092" s="38"/>
      <c r="B1092" s="39"/>
      <c r="C1092" s="217" t="s">
        <v>1361</v>
      </c>
      <c r="D1092" s="217" t="s">
        <v>148</v>
      </c>
      <c r="E1092" s="218" t="s">
        <v>1362</v>
      </c>
      <c r="F1092" s="219" t="s">
        <v>1363</v>
      </c>
      <c r="G1092" s="220" t="s">
        <v>207</v>
      </c>
      <c r="H1092" s="221">
        <v>0.85299999999999998</v>
      </c>
      <c r="I1092" s="222"/>
      <c r="J1092" s="223">
        <f>ROUND(I1092*H1092,2)</f>
        <v>0</v>
      </c>
      <c r="K1092" s="219" t="s">
        <v>152</v>
      </c>
      <c r="L1092" s="44"/>
      <c r="M1092" s="224" t="s">
        <v>1</v>
      </c>
      <c r="N1092" s="225" t="s">
        <v>39</v>
      </c>
      <c r="O1092" s="91"/>
      <c r="P1092" s="226">
        <f>O1092*H1092</f>
        <v>0</v>
      </c>
      <c r="Q1092" s="226">
        <v>0</v>
      </c>
      <c r="R1092" s="226">
        <f>Q1092*H1092</f>
        <v>0</v>
      </c>
      <c r="S1092" s="226">
        <v>0</v>
      </c>
      <c r="T1092" s="226">
        <f>S1092*H1092</f>
        <v>0</v>
      </c>
      <c r="U1092" s="227" t="s">
        <v>1</v>
      </c>
      <c r="V1092" s="38"/>
      <c r="W1092" s="38"/>
      <c r="X1092" s="38"/>
      <c r="Y1092" s="38"/>
      <c r="Z1092" s="38"/>
      <c r="AA1092" s="38"/>
      <c r="AB1092" s="38"/>
      <c r="AC1092" s="38"/>
      <c r="AD1092" s="38"/>
      <c r="AE1092" s="38"/>
      <c r="AR1092" s="228" t="s">
        <v>265</v>
      </c>
      <c r="AT1092" s="228" t="s">
        <v>148</v>
      </c>
      <c r="AU1092" s="228" t="s">
        <v>154</v>
      </c>
      <c r="AY1092" s="17" t="s">
        <v>146</v>
      </c>
      <c r="BE1092" s="229">
        <f>IF(N1092="základní",J1092,0)</f>
        <v>0</v>
      </c>
      <c r="BF1092" s="229">
        <f>IF(N1092="snížená",J1092,0)</f>
        <v>0</v>
      </c>
      <c r="BG1092" s="229">
        <f>IF(N1092="zákl. přenesená",J1092,0)</f>
        <v>0</v>
      </c>
      <c r="BH1092" s="229">
        <f>IF(N1092="sníž. přenesená",J1092,0)</f>
        <v>0</v>
      </c>
      <c r="BI1092" s="229">
        <f>IF(N1092="nulová",J1092,0)</f>
        <v>0</v>
      </c>
      <c r="BJ1092" s="17" t="s">
        <v>154</v>
      </c>
      <c r="BK1092" s="229">
        <f>ROUND(I1092*H1092,2)</f>
        <v>0</v>
      </c>
      <c r="BL1092" s="17" t="s">
        <v>265</v>
      </c>
      <c r="BM1092" s="228" t="s">
        <v>1364</v>
      </c>
    </row>
    <row r="1093" s="2" customFormat="1">
      <c r="A1093" s="38"/>
      <c r="B1093" s="39"/>
      <c r="C1093" s="40"/>
      <c r="D1093" s="230" t="s">
        <v>156</v>
      </c>
      <c r="E1093" s="40"/>
      <c r="F1093" s="231" t="s">
        <v>1365</v>
      </c>
      <c r="G1093" s="40"/>
      <c r="H1093" s="40"/>
      <c r="I1093" s="232"/>
      <c r="J1093" s="40"/>
      <c r="K1093" s="40"/>
      <c r="L1093" s="44"/>
      <c r="M1093" s="233"/>
      <c r="N1093" s="234"/>
      <c r="O1093" s="91"/>
      <c r="P1093" s="91"/>
      <c r="Q1093" s="91"/>
      <c r="R1093" s="91"/>
      <c r="S1093" s="91"/>
      <c r="T1093" s="91"/>
      <c r="U1093" s="92"/>
      <c r="V1093" s="38"/>
      <c r="W1093" s="38"/>
      <c r="X1093" s="38"/>
      <c r="Y1093" s="38"/>
      <c r="Z1093" s="38"/>
      <c r="AA1093" s="38"/>
      <c r="AB1093" s="38"/>
      <c r="AC1093" s="38"/>
      <c r="AD1093" s="38"/>
      <c r="AE1093" s="38"/>
      <c r="AT1093" s="17" t="s">
        <v>156</v>
      </c>
      <c r="AU1093" s="17" t="s">
        <v>154</v>
      </c>
    </row>
    <row r="1094" s="2" customFormat="1">
      <c r="A1094" s="38"/>
      <c r="B1094" s="39"/>
      <c r="C1094" s="40"/>
      <c r="D1094" s="235" t="s">
        <v>158</v>
      </c>
      <c r="E1094" s="40"/>
      <c r="F1094" s="236" t="s">
        <v>1366</v>
      </c>
      <c r="G1094" s="40"/>
      <c r="H1094" s="40"/>
      <c r="I1094" s="232"/>
      <c r="J1094" s="40"/>
      <c r="K1094" s="40"/>
      <c r="L1094" s="44"/>
      <c r="M1094" s="233"/>
      <c r="N1094" s="234"/>
      <c r="O1094" s="91"/>
      <c r="P1094" s="91"/>
      <c r="Q1094" s="91"/>
      <c r="R1094" s="91"/>
      <c r="S1094" s="91"/>
      <c r="T1094" s="91"/>
      <c r="U1094" s="92"/>
      <c r="V1094" s="38"/>
      <c r="W1094" s="38"/>
      <c r="X1094" s="38"/>
      <c r="Y1094" s="38"/>
      <c r="Z1094" s="38"/>
      <c r="AA1094" s="38"/>
      <c r="AB1094" s="38"/>
      <c r="AC1094" s="38"/>
      <c r="AD1094" s="38"/>
      <c r="AE1094" s="38"/>
      <c r="AT1094" s="17" t="s">
        <v>158</v>
      </c>
      <c r="AU1094" s="17" t="s">
        <v>154</v>
      </c>
    </row>
    <row r="1095" s="12" customFormat="1" ht="22.8" customHeight="1">
      <c r="A1095" s="12"/>
      <c r="B1095" s="201"/>
      <c r="C1095" s="202"/>
      <c r="D1095" s="203" t="s">
        <v>72</v>
      </c>
      <c r="E1095" s="215" t="s">
        <v>1367</v>
      </c>
      <c r="F1095" s="215" t="s">
        <v>1368</v>
      </c>
      <c r="G1095" s="202"/>
      <c r="H1095" s="202"/>
      <c r="I1095" s="205"/>
      <c r="J1095" s="216">
        <f>BK1095</f>
        <v>0</v>
      </c>
      <c r="K1095" s="202"/>
      <c r="L1095" s="207"/>
      <c r="M1095" s="208"/>
      <c r="N1095" s="209"/>
      <c r="O1095" s="209"/>
      <c r="P1095" s="210">
        <f>SUM(P1096:P1194)</f>
        <v>0</v>
      </c>
      <c r="Q1095" s="209"/>
      <c r="R1095" s="210">
        <f>SUM(R1096:R1194)</f>
        <v>1.7067790000000001</v>
      </c>
      <c r="S1095" s="209"/>
      <c r="T1095" s="210">
        <f>SUM(T1096:T1194)</f>
        <v>11.54316</v>
      </c>
      <c r="U1095" s="211"/>
      <c r="V1095" s="12"/>
      <c r="W1095" s="12"/>
      <c r="X1095" s="12"/>
      <c r="Y1095" s="12"/>
      <c r="Z1095" s="12"/>
      <c r="AA1095" s="12"/>
      <c r="AB1095" s="12"/>
      <c r="AC1095" s="12"/>
      <c r="AD1095" s="12"/>
      <c r="AE1095" s="12"/>
      <c r="AR1095" s="212" t="s">
        <v>154</v>
      </c>
      <c r="AT1095" s="213" t="s">
        <v>72</v>
      </c>
      <c r="AU1095" s="213" t="s">
        <v>81</v>
      </c>
      <c r="AY1095" s="212" t="s">
        <v>146</v>
      </c>
      <c r="BK1095" s="214">
        <f>SUM(BK1096:BK1194)</f>
        <v>0</v>
      </c>
    </row>
    <row r="1096" s="2" customFormat="1" ht="24.15" customHeight="1">
      <c r="A1096" s="38"/>
      <c r="B1096" s="39"/>
      <c r="C1096" s="217" t="s">
        <v>1369</v>
      </c>
      <c r="D1096" s="217" t="s">
        <v>148</v>
      </c>
      <c r="E1096" s="218" t="s">
        <v>1370</v>
      </c>
      <c r="F1096" s="219" t="s">
        <v>1371</v>
      </c>
      <c r="G1096" s="220" t="s">
        <v>228</v>
      </c>
      <c r="H1096" s="221">
        <v>172</v>
      </c>
      <c r="I1096" s="222"/>
      <c r="J1096" s="223">
        <f>ROUND(I1096*H1096,2)</f>
        <v>0</v>
      </c>
      <c r="K1096" s="219" t="s">
        <v>152</v>
      </c>
      <c r="L1096" s="44"/>
      <c r="M1096" s="224" t="s">
        <v>1</v>
      </c>
      <c r="N1096" s="225" t="s">
        <v>39</v>
      </c>
      <c r="O1096" s="91"/>
      <c r="P1096" s="226">
        <f>O1096*H1096</f>
        <v>0</v>
      </c>
      <c r="Q1096" s="226">
        <v>0</v>
      </c>
      <c r="R1096" s="226">
        <f>Q1096*H1096</f>
        <v>0</v>
      </c>
      <c r="S1096" s="226">
        <v>0</v>
      </c>
      <c r="T1096" s="226">
        <f>S1096*H1096</f>
        <v>0</v>
      </c>
      <c r="U1096" s="227" t="s">
        <v>1</v>
      </c>
      <c r="V1096" s="38"/>
      <c r="W1096" s="38"/>
      <c r="X1096" s="38"/>
      <c r="Y1096" s="38"/>
      <c r="Z1096" s="38"/>
      <c r="AA1096" s="38"/>
      <c r="AB1096" s="38"/>
      <c r="AC1096" s="38"/>
      <c r="AD1096" s="38"/>
      <c r="AE1096" s="38"/>
      <c r="AR1096" s="228" t="s">
        <v>265</v>
      </c>
      <c r="AT1096" s="228" t="s">
        <v>148</v>
      </c>
      <c r="AU1096" s="228" t="s">
        <v>154</v>
      </c>
      <c r="AY1096" s="17" t="s">
        <v>146</v>
      </c>
      <c r="BE1096" s="229">
        <f>IF(N1096="základní",J1096,0)</f>
        <v>0</v>
      </c>
      <c r="BF1096" s="229">
        <f>IF(N1096="snížená",J1096,0)</f>
        <v>0</v>
      </c>
      <c r="BG1096" s="229">
        <f>IF(N1096="zákl. přenesená",J1096,0)</f>
        <v>0</v>
      </c>
      <c r="BH1096" s="229">
        <f>IF(N1096="sníž. přenesená",J1096,0)</f>
        <v>0</v>
      </c>
      <c r="BI1096" s="229">
        <f>IF(N1096="nulová",J1096,0)</f>
        <v>0</v>
      </c>
      <c r="BJ1096" s="17" t="s">
        <v>154</v>
      </c>
      <c r="BK1096" s="229">
        <f>ROUND(I1096*H1096,2)</f>
        <v>0</v>
      </c>
      <c r="BL1096" s="17" t="s">
        <v>265</v>
      </c>
      <c r="BM1096" s="228" t="s">
        <v>1372</v>
      </c>
    </row>
    <row r="1097" s="2" customFormat="1">
      <c r="A1097" s="38"/>
      <c r="B1097" s="39"/>
      <c r="C1097" s="40"/>
      <c r="D1097" s="230" t="s">
        <v>156</v>
      </c>
      <c r="E1097" s="40"/>
      <c r="F1097" s="231" t="s">
        <v>1373</v>
      </c>
      <c r="G1097" s="40"/>
      <c r="H1097" s="40"/>
      <c r="I1097" s="232"/>
      <c r="J1097" s="40"/>
      <c r="K1097" s="40"/>
      <c r="L1097" s="44"/>
      <c r="M1097" s="233"/>
      <c r="N1097" s="234"/>
      <c r="O1097" s="91"/>
      <c r="P1097" s="91"/>
      <c r="Q1097" s="91"/>
      <c r="R1097" s="91"/>
      <c r="S1097" s="91"/>
      <c r="T1097" s="91"/>
      <c r="U1097" s="92"/>
      <c r="V1097" s="38"/>
      <c r="W1097" s="38"/>
      <c r="X1097" s="38"/>
      <c r="Y1097" s="38"/>
      <c r="Z1097" s="38"/>
      <c r="AA1097" s="38"/>
      <c r="AB1097" s="38"/>
      <c r="AC1097" s="38"/>
      <c r="AD1097" s="38"/>
      <c r="AE1097" s="38"/>
      <c r="AT1097" s="17" t="s">
        <v>156</v>
      </c>
      <c r="AU1097" s="17" t="s">
        <v>154</v>
      </c>
    </row>
    <row r="1098" s="2" customFormat="1">
      <c r="A1098" s="38"/>
      <c r="B1098" s="39"/>
      <c r="C1098" s="40"/>
      <c r="D1098" s="235" t="s">
        <v>158</v>
      </c>
      <c r="E1098" s="40"/>
      <c r="F1098" s="236" t="s">
        <v>1374</v>
      </c>
      <c r="G1098" s="40"/>
      <c r="H1098" s="40"/>
      <c r="I1098" s="232"/>
      <c r="J1098" s="40"/>
      <c r="K1098" s="40"/>
      <c r="L1098" s="44"/>
      <c r="M1098" s="233"/>
      <c r="N1098" s="234"/>
      <c r="O1098" s="91"/>
      <c r="P1098" s="91"/>
      <c r="Q1098" s="91"/>
      <c r="R1098" s="91"/>
      <c r="S1098" s="91"/>
      <c r="T1098" s="91"/>
      <c r="U1098" s="92"/>
      <c r="V1098" s="38"/>
      <c r="W1098" s="38"/>
      <c r="X1098" s="38"/>
      <c r="Y1098" s="38"/>
      <c r="Z1098" s="38"/>
      <c r="AA1098" s="38"/>
      <c r="AB1098" s="38"/>
      <c r="AC1098" s="38"/>
      <c r="AD1098" s="38"/>
      <c r="AE1098" s="38"/>
      <c r="AT1098" s="17" t="s">
        <v>158</v>
      </c>
      <c r="AU1098" s="17" t="s">
        <v>154</v>
      </c>
    </row>
    <row r="1099" s="14" customFormat="1">
      <c r="A1099" s="14"/>
      <c r="B1099" s="247"/>
      <c r="C1099" s="248"/>
      <c r="D1099" s="230" t="s">
        <v>160</v>
      </c>
      <c r="E1099" s="249" t="s">
        <v>1</v>
      </c>
      <c r="F1099" s="250" t="s">
        <v>1013</v>
      </c>
      <c r="G1099" s="248"/>
      <c r="H1099" s="251">
        <v>88</v>
      </c>
      <c r="I1099" s="252"/>
      <c r="J1099" s="248"/>
      <c r="K1099" s="248"/>
      <c r="L1099" s="253"/>
      <c r="M1099" s="254"/>
      <c r="N1099" s="255"/>
      <c r="O1099" s="255"/>
      <c r="P1099" s="255"/>
      <c r="Q1099" s="255"/>
      <c r="R1099" s="255"/>
      <c r="S1099" s="255"/>
      <c r="T1099" s="255"/>
      <c r="U1099" s="256"/>
      <c r="V1099" s="14"/>
      <c r="W1099" s="14"/>
      <c r="X1099" s="14"/>
      <c r="Y1099" s="14"/>
      <c r="Z1099" s="14"/>
      <c r="AA1099" s="14"/>
      <c r="AB1099" s="14"/>
      <c r="AC1099" s="14"/>
      <c r="AD1099" s="14"/>
      <c r="AE1099" s="14"/>
      <c r="AT1099" s="257" t="s">
        <v>160</v>
      </c>
      <c r="AU1099" s="257" t="s">
        <v>154</v>
      </c>
      <c r="AV1099" s="14" t="s">
        <v>154</v>
      </c>
      <c r="AW1099" s="14" t="s">
        <v>30</v>
      </c>
      <c r="AX1099" s="14" t="s">
        <v>73</v>
      </c>
      <c r="AY1099" s="257" t="s">
        <v>146</v>
      </c>
    </row>
    <row r="1100" s="14" customFormat="1">
      <c r="A1100" s="14"/>
      <c r="B1100" s="247"/>
      <c r="C1100" s="248"/>
      <c r="D1100" s="230" t="s">
        <v>160</v>
      </c>
      <c r="E1100" s="249" t="s">
        <v>1</v>
      </c>
      <c r="F1100" s="250" t="s">
        <v>1015</v>
      </c>
      <c r="G1100" s="248"/>
      <c r="H1100" s="251">
        <v>72</v>
      </c>
      <c r="I1100" s="252"/>
      <c r="J1100" s="248"/>
      <c r="K1100" s="248"/>
      <c r="L1100" s="253"/>
      <c r="M1100" s="254"/>
      <c r="N1100" s="255"/>
      <c r="O1100" s="255"/>
      <c r="P1100" s="255"/>
      <c r="Q1100" s="255"/>
      <c r="R1100" s="255"/>
      <c r="S1100" s="255"/>
      <c r="T1100" s="255"/>
      <c r="U1100" s="256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T1100" s="257" t="s">
        <v>160</v>
      </c>
      <c r="AU1100" s="257" t="s">
        <v>154</v>
      </c>
      <c r="AV1100" s="14" t="s">
        <v>154</v>
      </c>
      <c r="AW1100" s="14" t="s">
        <v>30</v>
      </c>
      <c r="AX1100" s="14" t="s">
        <v>73</v>
      </c>
      <c r="AY1100" s="257" t="s">
        <v>146</v>
      </c>
    </row>
    <row r="1101" s="14" customFormat="1">
      <c r="A1101" s="14"/>
      <c r="B1101" s="247"/>
      <c r="C1101" s="248"/>
      <c r="D1101" s="230" t="s">
        <v>160</v>
      </c>
      <c r="E1101" s="249" t="s">
        <v>1</v>
      </c>
      <c r="F1101" s="250" t="s">
        <v>1017</v>
      </c>
      <c r="G1101" s="248"/>
      <c r="H1101" s="251">
        <v>12</v>
      </c>
      <c r="I1101" s="252"/>
      <c r="J1101" s="248"/>
      <c r="K1101" s="248"/>
      <c r="L1101" s="253"/>
      <c r="M1101" s="254"/>
      <c r="N1101" s="255"/>
      <c r="O1101" s="255"/>
      <c r="P1101" s="255"/>
      <c r="Q1101" s="255"/>
      <c r="R1101" s="255"/>
      <c r="S1101" s="255"/>
      <c r="T1101" s="255"/>
      <c r="U1101" s="256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T1101" s="257" t="s">
        <v>160</v>
      </c>
      <c r="AU1101" s="257" t="s">
        <v>154</v>
      </c>
      <c r="AV1101" s="14" t="s">
        <v>154</v>
      </c>
      <c r="AW1101" s="14" t="s">
        <v>30</v>
      </c>
      <c r="AX1101" s="14" t="s">
        <v>73</v>
      </c>
      <c r="AY1101" s="257" t="s">
        <v>146</v>
      </c>
    </row>
    <row r="1102" s="15" customFormat="1">
      <c r="A1102" s="15"/>
      <c r="B1102" s="258"/>
      <c r="C1102" s="259"/>
      <c r="D1102" s="230" t="s">
        <v>160</v>
      </c>
      <c r="E1102" s="260" t="s">
        <v>1</v>
      </c>
      <c r="F1102" s="261" t="s">
        <v>163</v>
      </c>
      <c r="G1102" s="259"/>
      <c r="H1102" s="262">
        <v>172</v>
      </c>
      <c r="I1102" s="263"/>
      <c r="J1102" s="259"/>
      <c r="K1102" s="259"/>
      <c r="L1102" s="264"/>
      <c r="M1102" s="265"/>
      <c r="N1102" s="266"/>
      <c r="O1102" s="266"/>
      <c r="P1102" s="266"/>
      <c r="Q1102" s="266"/>
      <c r="R1102" s="266"/>
      <c r="S1102" s="266"/>
      <c r="T1102" s="266"/>
      <c r="U1102" s="267"/>
      <c r="V1102" s="15"/>
      <c r="W1102" s="15"/>
      <c r="X1102" s="15"/>
      <c r="Y1102" s="15"/>
      <c r="Z1102" s="15"/>
      <c r="AA1102" s="15"/>
      <c r="AB1102" s="15"/>
      <c r="AC1102" s="15"/>
      <c r="AD1102" s="15"/>
      <c r="AE1102" s="15"/>
      <c r="AT1102" s="268" t="s">
        <v>160</v>
      </c>
      <c r="AU1102" s="268" t="s">
        <v>154</v>
      </c>
      <c r="AV1102" s="15" t="s">
        <v>153</v>
      </c>
      <c r="AW1102" s="15" t="s">
        <v>30</v>
      </c>
      <c r="AX1102" s="15" t="s">
        <v>81</v>
      </c>
      <c r="AY1102" s="268" t="s">
        <v>146</v>
      </c>
    </row>
    <row r="1103" s="2" customFormat="1" ht="16.5" customHeight="1">
      <c r="A1103" s="38"/>
      <c r="B1103" s="39"/>
      <c r="C1103" s="269" t="s">
        <v>1375</v>
      </c>
      <c r="D1103" s="269" t="s">
        <v>289</v>
      </c>
      <c r="E1103" s="270" t="s">
        <v>1376</v>
      </c>
      <c r="F1103" s="271" t="s">
        <v>1377</v>
      </c>
      <c r="G1103" s="272" t="s">
        <v>268</v>
      </c>
      <c r="H1103" s="273">
        <v>673.20000000000005</v>
      </c>
      <c r="I1103" s="274"/>
      <c r="J1103" s="275">
        <f>ROUND(I1103*H1103,2)</f>
        <v>0</v>
      </c>
      <c r="K1103" s="271" t="s">
        <v>152</v>
      </c>
      <c r="L1103" s="276"/>
      <c r="M1103" s="277" t="s">
        <v>1</v>
      </c>
      <c r="N1103" s="278" t="s">
        <v>39</v>
      </c>
      <c r="O1103" s="91"/>
      <c r="P1103" s="226">
        <f>O1103*H1103</f>
        <v>0</v>
      </c>
      <c r="Q1103" s="226">
        <v>0.0016999999999999999</v>
      </c>
      <c r="R1103" s="226">
        <f>Q1103*H1103</f>
        <v>1.1444400000000001</v>
      </c>
      <c r="S1103" s="226">
        <v>0</v>
      </c>
      <c r="T1103" s="226">
        <f>S1103*H1103</f>
        <v>0</v>
      </c>
      <c r="U1103" s="227" t="s">
        <v>1</v>
      </c>
      <c r="V1103" s="38"/>
      <c r="W1103" s="38"/>
      <c r="X1103" s="38"/>
      <c r="Y1103" s="38"/>
      <c r="Z1103" s="38"/>
      <c r="AA1103" s="38"/>
      <c r="AB1103" s="38"/>
      <c r="AC1103" s="38"/>
      <c r="AD1103" s="38"/>
      <c r="AE1103" s="38"/>
      <c r="AR1103" s="228" t="s">
        <v>384</v>
      </c>
      <c r="AT1103" s="228" t="s">
        <v>289</v>
      </c>
      <c r="AU1103" s="228" t="s">
        <v>154</v>
      </c>
      <c r="AY1103" s="17" t="s">
        <v>146</v>
      </c>
      <c r="BE1103" s="229">
        <f>IF(N1103="základní",J1103,0)</f>
        <v>0</v>
      </c>
      <c r="BF1103" s="229">
        <f>IF(N1103="snížená",J1103,0)</f>
        <v>0</v>
      </c>
      <c r="BG1103" s="229">
        <f>IF(N1103="zákl. přenesená",J1103,0)</f>
        <v>0</v>
      </c>
      <c r="BH1103" s="229">
        <f>IF(N1103="sníž. přenesená",J1103,0)</f>
        <v>0</v>
      </c>
      <c r="BI1103" s="229">
        <f>IF(N1103="nulová",J1103,0)</f>
        <v>0</v>
      </c>
      <c r="BJ1103" s="17" t="s">
        <v>154</v>
      </c>
      <c r="BK1103" s="229">
        <f>ROUND(I1103*H1103,2)</f>
        <v>0</v>
      </c>
      <c r="BL1103" s="17" t="s">
        <v>265</v>
      </c>
      <c r="BM1103" s="228" t="s">
        <v>1378</v>
      </c>
    </row>
    <row r="1104" s="2" customFormat="1">
      <c r="A1104" s="38"/>
      <c r="B1104" s="39"/>
      <c r="C1104" s="40"/>
      <c r="D1104" s="230" t="s">
        <v>156</v>
      </c>
      <c r="E1104" s="40"/>
      <c r="F1104" s="231" t="s">
        <v>1377</v>
      </c>
      <c r="G1104" s="40"/>
      <c r="H1104" s="40"/>
      <c r="I1104" s="232"/>
      <c r="J1104" s="40"/>
      <c r="K1104" s="40"/>
      <c r="L1104" s="44"/>
      <c r="M1104" s="233"/>
      <c r="N1104" s="234"/>
      <c r="O1104" s="91"/>
      <c r="P1104" s="91"/>
      <c r="Q1104" s="91"/>
      <c r="R1104" s="91"/>
      <c r="S1104" s="91"/>
      <c r="T1104" s="91"/>
      <c r="U1104" s="92"/>
      <c r="V1104" s="38"/>
      <c r="W1104" s="38"/>
      <c r="X1104" s="38"/>
      <c r="Y1104" s="38"/>
      <c r="Z1104" s="38"/>
      <c r="AA1104" s="38"/>
      <c r="AB1104" s="38"/>
      <c r="AC1104" s="38"/>
      <c r="AD1104" s="38"/>
      <c r="AE1104" s="38"/>
      <c r="AT1104" s="17" t="s">
        <v>156</v>
      </c>
      <c r="AU1104" s="17" t="s">
        <v>154</v>
      </c>
    </row>
    <row r="1105" s="13" customFormat="1">
      <c r="A1105" s="13"/>
      <c r="B1105" s="237"/>
      <c r="C1105" s="238"/>
      <c r="D1105" s="230" t="s">
        <v>160</v>
      </c>
      <c r="E1105" s="239" t="s">
        <v>1</v>
      </c>
      <c r="F1105" s="240" t="s">
        <v>1379</v>
      </c>
      <c r="G1105" s="238"/>
      <c r="H1105" s="239" t="s">
        <v>1</v>
      </c>
      <c r="I1105" s="241"/>
      <c r="J1105" s="238"/>
      <c r="K1105" s="238"/>
      <c r="L1105" s="242"/>
      <c r="M1105" s="243"/>
      <c r="N1105" s="244"/>
      <c r="O1105" s="244"/>
      <c r="P1105" s="244"/>
      <c r="Q1105" s="244"/>
      <c r="R1105" s="244"/>
      <c r="S1105" s="244"/>
      <c r="T1105" s="244"/>
      <c r="U1105" s="245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T1105" s="246" t="s">
        <v>160</v>
      </c>
      <c r="AU1105" s="246" t="s">
        <v>154</v>
      </c>
      <c r="AV1105" s="13" t="s">
        <v>81</v>
      </c>
      <c r="AW1105" s="13" t="s">
        <v>30</v>
      </c>
      <c r="AX1105" s="13" t="s">
        <v>73</v>
      </c>
      <c r="AY1105" s="246" t="s">
        <v>146</v>
      </c>
    </row>
    <row r="1106" s="14" customFormat="1">
      <c r="A1106" s="14"/>
      <c r="B1106" s="247"/>
      <c r="C1106" s="248"/>
      <c r="D1106" s="230" t="s">
        <v>160</v>
      </c>
      <c r="E1106" s="249" t="s">
        <v>1</v>
      </c>
      <c r="F1106" s="250" t="s">
        <v>1380</v>
      </c>
      <c r="G1106" s="248"/>
      <c r="H1106" s="251">
        <v>673.20000000000005</v>
      </c>
      <c r="I1106" s="252"/>
      <c r="J1106" s="248"/>
      <c r="K1106" s="248"/>
      <c r="L1106" s="253"/>
      <c r="M1106" s="254"/>
      <c r="N1106" s="255"/>
      <c r="O1106" s="255"/>
      <c r="P1106" s="255"/>
      <c r="Q1106" s="255"/>
      <c r="R1106" s="255"/>
      <c r="S1106" s="255"/>
      <c r="T1106" s="255"/>
      <c r="U1106" s="256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T1106" s="257" t="s">
        <v>160</v>
      </c>
      <c r="AU1106" s="257" t="s">
        <v>154</v>
      </c>
      <c r="AV1106" s="14" t="s">
        <v>154</v>
      </c>
      <c r="AW1106" s="14" t="s">
        <v>30</v>
      </c>
      <c r="AX1106" s="14" t="s">
        <v>73</v>
      </c>
      <c r="AY1106" s="257" t="s">
        <v>146</v>
      </c>
    </row>
    <row r="1107" s="15" customFormat="1">
      <c r="A1107" s="15"/>
      <c r="B1107" s="258"/>
      <c r="C1107" s="259"/>
      <c r="D1107" s="230" t="s">
        <v>160</v>
      </c>
      <c r="E1107" s="260" t="s">
        <v>1</v>
      </c>
      <c r="F1107" s="261" t="s">
        <v>163</v>
      </c>
      <c r="G1107" s="259"/>
      <c r="H1107" s="262">
        <v>673.20000000000005</v>
      </c>
      <c r="I1107" s="263"/>
      <c r="J1107" s="259"/>
      <c r="K1107" s="259"/>
      <c r="L1107" s="264"/>
      <c r="M1107" s="265"/>
      <c r="N1107" s="266"/>
      <c r="O1107" s="266"/>
      <c r="P1107" s="266"/>
      <c r="Q1107" s="266"/>
      <c r="R1107" s="266"/>
      <c r="S1107" s="266"/>
      <c r="T1107" s="266"/>
      <c r="U1107" s="267"/>
      <c r="V1107" s="15"/>
      <c r="W1107" s="15"/>
      <c r="X1107" s="15"/>
      <c r="Y1107" s="15"/>
      <c r="Z1107" s="15"/>
      <c r="AA1107" s="15"/>
      <c r="AB1107" s="15"/>
      <c r="AC1107" s="15"/>
      <c r="AD1107" s="15"/>
      <c r="AE1107" s="15"/>
      <c r="AT1107" s="268" t="s">
        <v>160</v>
      </c>
      <c r="AU1107" s="268" t="s">
        <v>154</v>
      </c>
      <c r="AV1107" s="15" t="s">
        <v>153</v>
      </c>
      <c r="AW1107" s="15" t="s">
        <v>30</v>
      </c>
      <c r="AX1107" s="15" t="s">
        <v>81</v>
      </c>
      <c r="AY1107" s="268" t="s">
        <v>146</v>
      </c>
    </row>
    <row r="1108" s="2" customFormat="1" ht="16.5" customHeight="1">
      <c r="A1108" s="38"/>
      <c r="B1108" s="39"/>
      <c r="C1108" s="217" t="s">
        <v>1381</v>
      </c>
      <c r="D1108" s="217" t="s">
        <v>148</v>
      </c>
      <c r="E1108" s="218" t="s">
        <v>1382</v>
      </c>
      <c r="F1108" s="219" t="s">
        <v>1383</v>
      </c>
      <c r="G1108" s="220" t="s">
        <v>260</v>
      </c>
      <c r="H1108" s="221">
        <v>39</v>
      </c>
      <c r="I1108" s="222"/>
      <c r="J1108" s="223">
        <f>ROUND(I1108*H1108,2)</f>
        <v>0</v>
      </c>
      <c r="K1108" s="219" t="s">
        <v>152</v>
      </c>
      <c r="L1108" s="44"/>
      <c r="M1108" s="224" t="s">
        <v>1</v>
      </c>
      <c r="N1108" s="225" t="s">
        <v>39</v>
      </c>
      <c r="O1108" s="91"/>
      <c r="P1108" s="226">
        <f>O1108*H1108</f>
        <v>0</v>
      </c>
      <c r="Q1108" s="226">
        <v>1.0000000000000001E-05</v>
      </c>
      <c r="R1108" s="226">
        <f>Q1108*H1108</f>
        <v>0.00039000000000000005</v>
      </c>
      <c r="S1108" s="226">
        <v>0</v>
      </c>
      <c r="T1108" s="226">
        <f>S1108*H1108</f>
        <v>0</v>
      </c>
      <c r="U1108" s="227" t="s">
        <v>1</v>
      </c>
      <c r="V1108" s="38"/>
      <c r="W1108" s="38"/>
      <c r="X1108" s="38"/>
      <c r="Y1108" s="38"/>
      <c r="Z1108" s="38"/>
      <c r="AA1108" s="38"/>
      <c r="AB1108" s="38"/>
      <c r="AC1108" s="38"/>
      <c r="AD1108" s="38"/>
      <c r="AE1108" s="38"/>
      <c r="AR1108" s="228" t="s">
        <v>265</v>
      </c>
      <c r="AT1108" s="228" t="s">
        <v>148</v>
      </c>
      <c r="AU1108" s="228" t="s">
        <v>154</v>
      </c>
      <c r="AY1108" s="17" t="s">
        <v>146</v>
      </c>
      <c r="BE1108" s="229">
        <f>IF(N1108="základní",J1108,0)</f>
        <v>0</v>
      </c>
      <c r="BF1108" s="229">
        <f>IF(N1108="snížená",J1108,0)</f>
        <v>0</v>
      </c>
      <c r="BG1108" s="229">
        <f>IF(N1108="zákl. přenesená",J1108,0)</f>
        <v>0</v>
      </c>
      <c r="BH1108" s="229">
        <f>IF(N1108="sníž. přenesená",J1108,0)</f>
        <v>0</v>
      </c>
      <c r="BI1108" s="229">
        <f>IF(N1108="nulová",J1108,0)</f>
        <v>0</v>
      </c>
      <c r="BJ1108" s="17" t="s">
        <v>154</v>
      </c>
      <c r="BK1108" s="229">
        <f>ROUND(I1108*H1108,2)</f>
        <v>0</v>
      </c>
      <c r="BL1108" s="17" t="s">
        <v>265</v>
      </c>
      <c r="BM1108" s="228" t="s">
        <v>1384</v>
      </c>
    </row>
    <row r="1109" s="2" customFormat="1">
      <c r="A1109" s="38"/>
      <c r="B1109" s="39"/>
      <c r="C1109" s="40"/>
      <c r="D1109" s="230" t="s">
        <v>156</v>
      </c>
      <c r="E1109" s="40"/>
      <c r="F1109" s="231" t="s">
        <v>1385</v>
      </c>
      <c r="G1109" s="40"/>
      <c r="H1109" s="40"/>
      <c r="I1109" s="232"/>
      <c r="J1109" s="40"/>
      <c r="K1109" s="40"/>
      <c r="L1109" s="44"/>
      <c r="M1109" s="233"/>
      <c r="N1109" s="234"/>
      <c r="O1109" s="91"/>
      <c r="P1109" s="91"/>
      <c r="Q1109" s="91"/>
      <c r="R1109" s="91"/>
      <c r="S1109" s="91"/>
      <c r="T1109" s="91"/>
      <c r="U1109" s="92"/>
      <c r="V1109" s="38"/>
      <c r="W1109" s="38"/>
      <c r="X1109" s="38"/>
      <c r="Y1109" s="38"/>
      <c r="Z1109" s="38"/>
      <c r="AA1109" s="38"/>
      <c r="AB1109" s="38"/>
      <c r="AC1109" s="38"/>
      <c r="AD1109" s="38"/>
      <c r="AE1109" s="38"/>
      <c r="AT1109" s="17" t="s">
        <v>156</v>
      </c>
      <c r="AU1109" s="17" t="s">
        <v>154</v>
      </c>
    </row>
    <row r="1110" s="2" customFormat="1">
      <c r="A1110" s="38"/>
      <c r="B1110" s="39"/>
      <c r="C1110" s="40"/>
      <c r="D1110" s="235" t="s">
        <v>158</v>
      </c>
      <c r="E1110" s="40"/>
      <c r="F1110" s="236" t="s">
        <v>1386</v>
      </c>
      <c r="G1110" s="40"/>
      <c r="H1110" s="40"/>
      <c r="I1110" s="232"/>
      <c r="J1110" s="40"/>
      <c r="K1110" s="40"/>
      <c r="L1110" s="44"/>
      <c r="M1110" s="233"/>
      <c r="N1110" s="234"/>
      <c r="O1110" s="91"/>
      <c r="P1110" s="91"/>
      <c r="Q1110" s="91"/>
      <c r="R1110" s="91"/>
      <c r="S1110" s="91"/>
      <c r="T1110" s="91"/>
      <c r="U1110" s="92"/>
      <c r="V1110" s="38"/>
      <c r="W1110" s="38"/>
      <c r="X1110" s="38"/>
      <c r="Y1110" s="38"/>
      <c r="Z1110" s="38"/>
      <c r="AA1110" s="38"/>
      <c r="AB1110" s="38"/>
      <c r="AC1110" s="38"/>
      <c r="AD1110" s="38"/>
      <c r="AE1110" s="38"/>
      <c r="AT1110" s="17" t="s">
        <v>158</v>
      </c>
      <c r="AU1110" s="17" t="s">
        <v>154</v>
      </c>
    </row>
    <row r="1111" s="14" customFormat="1">
      <c r="A1111" s="14"/>
      <c r="B1111" s="247"/>
      <c r="C1111" s="248"/>
      <c r="D1111" s="230" t="s">
        <v>160</v>
      </c>
      <c r="E1111" s="249" t="s">
        <v>1</v>
      </c>
      <c r="F1111" s="250" t="s">
        <v>1387</v>
      </c>
      <c r="G1111" s="248"/>
      <c r="H1111" s="251">
        <v>39</v>
      </c>
      <c r="I1111" s="252"/>
      <c r="J1111" s="248"/>
      <c r="K1111" s="248"/>
      <c r="L1111" s="253"/>
      <c r="M1111" s="254"/>
      <c r="N1111" s="255"/>
      <c r="O1111" s="255"/>
      <c r="P1111" s="255"/>
      <c r="Q1111" s="255"/>
      <c r="R1111" s="255"/>
      <c r="S1111" s="255"/>
      <c r="T1111" s="255"/>
      <c r="U1111" s="256"/>
      <c r="V1111" s="14"/>
      <c r="W1111" s="14"/>
      <c r="X1111" s="14"/>
      <c r="Y1111" s="14"/>
      <c r="Z1111" s="14"/>
      <c r="AA1111" s="14"/>
      <c r="AB1111" s="14"/>
      <c r="AC1111" s="14"/>
      <c r="AD1111" s="14"/>
      <c r="AE1111" s="14"/>
      <c r="AT1111" s="257" t="s">
        <v>160</v>
      </c>
      <c r="AU1111" s="257" t="s">
        <v>154</v>
      </c>
      <c r="AV1111" s="14" t="s">
        <v>154</v>
      </c>
      <c r="AW1111" s="14" t="s">
        <v>30</v>
      </c>
      <c r="AX1111" s="14" t="s">
        <v>73</v>
      </c>
      <c r="AY1111" s="257" t="s">
        <v>146</v>
      </c>
    </row>
    <row r="1112" s="15" customFormat="1">
      <c r="A1112" s="15"/>
      <c r="B1112" s="258"/>
      <c r="C1112" s="259"/>
      <c r="D1112" s="230" t="s">
        <v>160</v>
      </c>
      <c r="E1112" s="260" t="s">
        <v>1</v>
      </c>
      <c r="F1112" s="261" t="s">
        <v>163</v>
      </c>
      <c r="G1112" s="259"/>
      <c r="H1112" s="262">
        <v>39</v>
      </c>
      <c r="I1112" s="263"/>
      <c r="J1112" s="259"/>
      <c r="K1112" s="259"/>
      <c r="L1112" s="264"/>
      <c r="M1112" s="265"/>
      <c r="N1112" s="266"/>
      <c r="O1112" s="266"/>
      <c r="P1112" s="266"/>
      <c r="Q1112" s="266"/>
      <c r="R1112" s="266"/>
      <c r="S1112" s="266"/>
      <c r="T1112" s="266"/>
      <c r="U1112" s="267"/>
      <c r="V1112" s="15"/>
      <c r="W1112" s="15"/>
      <c r="X1112" s="15"/>
      <c r="Y1112" s="15"/>
      <c r="Z1112" s="15"/>
      <c r="AA1112" s="15"/>
      <c r="AB1112" s="15"/>
      <c r="AC1112" s="15"/>
      <c r="AD1112" s="15"/>
      <c r="AE1112" s="15"/>
      <c r="AT1112" s="268" t="s">
        <v>160</v>
      </c>
      <c r="AU1112" s="268" t="s">
        <v>154</v>
      </c>
      <c r="AV1112" s="15" t="s">
        <v>153</v>
      </c>
      <c r="AW1112" s="15" t="s">
        <v>30</v>
      </c>
      <c r="AX1112" s="15" t="s">
        <v>81</v>
      </c>
      <c r="AY1112" s="268" t="s">
        <v>146</v>
      </c>
    </row>
    <row r="1113" s="2" customFormat="1" ht="21.75" customHeight="1">
      <c r="A1113" s="38"/>
      <c r="B1113" s="39"/>
      <c r="C1113" s="269" t="s">
        <v>1388</v>
      </c>
      <c r="D1113" s="269" t="s">
        <v>289</v>
      </c>
      <c r="E1113" s="270" t="s">
        <v>1389</v>
      </c>
      <c r="F1113" s="271" t="s">
        <v>1390</v>
      </c>
      <c r="G1113" s="272" t="s">
        <v>260</v>
      </c>
      <c r="H1113" s="273">
        <v>39</v>
      </c>
      <c r="I1113" s="274"/>
      <c r="J1113" s="275">
        <f>ROUND(I1113*H1113,2)</f>
        <v>0</v>
      </c>
      <c r="K1113" s="271" t="s">
        <v>152</v>
      </c>
      <c r="L1113" s="276"/>
      <c r="M1113" s="277" t="s">
        <v>1</v>
      </c>
      <c r="N1113" s="278" t="s">
        <v>39</v>
      </c>
      <c r="O1113" s="91"/>
      <c r="P1113" s="226">
        <f>O1113*H1113</f>
        <v>0</v>
      </c>
      <c r="Q1113" s="226">
        <v>0.00010000000000000001</v>
      </c>
      <c r="R1113" s="226">
        <f>Q1113*H1113</f>
        <v>0.0039000000000000003</v>
      </c>
      <c r="S1113" s="226">
        <v>0</v>
      </c>
      <c r="T1113" s="226">
        <f>S1113*H1113</f>
        <v>0</v>
      </c>
      <c r="U1113" s="227" t="s">
        <v>1</v>
      </c>
      <c r="V1113" s="38"/>
      <c r="W1113" s="38"/>
      <c r="X1113" s="38"/>
      <c r="Y1113" s="38"/>
      <c r="Z1113" s="38"/>
      <c r="AA1113" s="38"/>
      <c r="AB1113" s="38"/>
      <c r="AC1113" s="38"/>
      <c r="AD1113" s="38"/>
      <c r="AE1113" s="38"/>
      <c r="AR1113" s="228" t="s">
        <v>384</v>
      </c>
      <c r="AT1113" s="228" t="s">
        <v>289</v>
      </c>
      <c r="AU1113" s="228" t="s">
        <v>154</v>
      </c>
      <c r="AY1113" s="17" t="s">
        <v>146</v>
      </c>
      <c r="BE1113" s="229">
        <f>IF(N1113="základní",J1113,0)</f>
        <v>0</v>
      </c>
      <c r="BF1113" s="229">
        <f>IF(N1113="snížená",J1113,0)</f>
        <v>0</v>
      </c>
      <c r="BG1113" s="229">
        <f>IF(N1113="zákl. přenesená",J1113,0)</f>
        <v>0</v>
      </c>
      <c r="BH1113" s="229">
        <f>IF(N1113="sníž. přenesená",J1113,0)</f>
        <v>0</v>
      </c>
      <c r="BI1113" s="229">
        <f>IF(N1113="nulová",J1113,0)</f>
        <v>0</v>
      </c>
      <c r="BJ1113" s="17" t="s">
        <v>154</v>
      </c>
      <c r="BK1113" s="229">
        <f>ROUND(I1113*H1113,2)</f>
        <v>0</v>
      </c>
      <c r="BL1113" s="17" t="s">
        <v>265</v>
      </c>
      <c r="BM1113" s="228" t="s">
        <v>1391</v>
      </c>
    </row>
    <row r="1114" s="2" customFormat="1">
      <c r="A1114" s="38"/>
      <c r="B1114" s="39"/>
      <c r="C1114" s="40"/>
      <c r="D1114" s="230" t="s">
        <v>156</v>
      </c>
      <c r="E1114" s="40"/>
      <c r="F1114" s="231" t="s">
        <v>1390</v>
      </c>
      <c r="G1114" s="40"/>
      <c r="H1114" s="40"/>
      <c r="I1114" s="232"/>
      <c r="J1114" s="40"/>
      <c r="K1114" s="40"/>
      <c r="L1114" s="44"/>
      <c r="M1114" s="233"/>
      <c r="N1114" s="234"/>
      <c r="O1114" s="91"/>
      <c r="P1114" s="91"/>
      <c r="Q1114" s="91"/>
      <c r="R1114" s="91"/>
      <c r="S1114" s="91"/>
      <c r="T1114" s="91"/>
      <c r="U1114" s="92"/>
      <c r="V1114" s="38"/>
      <c r="W1114" s="38"/>
      <c r="X1114" s="38"/>
      <c r="Y1114" s="38"/>
      <c r="Z1114" s="38"/>
      <c r="AA1114" s="38"/>
      <c r="AB1114" s="38"/>
      <c r="AC1114" s="38"/>
      <c r="AD1114" s="38"/>
      <c r="AE1114" s="38"/>
      <c r="AT1114" s="17" t="s">
        <v>156</v>
      </c>
      <c r="AU1114" s="17" t="s">
        <v>154</v>
      </c>
    </row>
    <row r="1115" s="2" customFormat="1" ht="24.15" customHeight="1">
      <c r="A1115" s="38"/>
      <c r="B1115" s="39"/>
      <c r="C1115" s="217" t="s">
        <v>1392</v>
      </c>
      <c r="D1115" s="217" t="s">
        <v>148</v>
      </c>
      <c r="E1115" s="218" t="s">
        <v>1393</v>
      </c>
      <c r="F1115" s="219" t="s">
        <v>1394</v>
      </c>
      <c r="G1115" s="220" t="s">
        <v>228</v>
      </c>
      <c r="H1115" s="221">
        <v>172</v>
      </c>
      <c r="I1115" s="222"/>
      <c r="J1115" s="223">
        <f>ROUND(I1115*H1115,2)</f>
        <v>0</v>
      </c>
      <c r="K1115" s="219" t="s">
        <v>152</v>
      </c>
      <c r="L1115" s="44"/>
      <c r="M1115" s="224" t="s">
        <v>1</v>
      </c>
      <c r="N1115" s="225" t="s">
        <v>39</v>
      </c>
      <c r="O1115" s="91"/>
      <c r="P1115" s="226">
        <f>O1115*H1115</f>
        <v>0</v>
      </c>
      <c r="Q1115" s="226">
        <v>0</v>
      </c>
      <c r="R1115" s="226">
        <f>Q1115*H1115</f>
        <v>0</v>
      </c>
      <c r="S1115" s="226">
        <v>0.066400000000000001</v>
      </c>
      <c r="T1115" s="226">
        <f>S1115*H1115</f>
        <v>11.4208</v>
      </c>
      <c r="U1115" s="227" t="s">
        <v>1</v>
      </c>
      <c r="V1115" s="38"/>
      <c r="W1115" s="38"/>
      <c r="X1115" s="38"/>
      <c r="Y1115" s="38"/>
      <c r="Z1115" s="38"/>
      <c r="AA1115" s="38"/>
      <c r="AB1115" s="38"/>
      <c r="AC1115" s="38"/>
      <c r="AD1115" s="38"/>
      <c r="AE1115" s="38"/>
      <c r="AR1115" s="228" t="s">
        <v>265</v>
      </c>
      <c r="AT1115" s="228" t="s">
        <v>148</v>
      </c>
      <c r="AU1115" s="228" t="s">
        <v>154</v>
      </c>
      <c r="AY1115" s="17" t="s">
        <v>146</v>
      </c>
      <c r="BE1115" s="229">
        <f>IF(N1115="základní",J1115,0)</f>
        <v>0</v>
      </c>
      <c r="BF1115" s="229">
        <f>IF(N1115="snížená",J1115,0)</f>
        <v>0</v>
      </c>
      <c r="BG1115" s="229">
        <f>IF(N1115="zákl. přenesená",J1115,0)</f>
        <v>0</v>
      </c>
      <c r="BH1115" s="229">
        <f>IF(N1115="sníž. přenesená",J1115,0)</f>
        <v>0</v>
      </c>
      <c r="BI1115" s="229">
        <f>IF(N1115="nulová",J1115,0)</f>
        <v>0</v>
      </c>
      <c r="BJ1115" s="17" t="s">
        <v>154</v>
      </c>
      <c r="BK1115" s="229">
        <f>ROUND(I1115*H1115,2)</f>
        <v>0</v>
      </c>
      <c r="BL1115" s="17" t="s">
        <v>265</v>
      </c>
      <c r="BM1115" s="228" t="s">
        <v>1395</v>
      </c>
    </row>
    <row r="1116" s="2" customFormat="1">
      <c r="A1116" s="38"/>
      <c r="B1116" s="39"/>
      <c r="C1116" s="40"/>
      <c r="D1116" s="230" t="s">
        <v>156</v>
      </c>
      <c r="E1116" s="40"/>
      <c r="F1116" s="231" t="s">
        <v>1396</v>
      </c>
      <c r="G1116" s="40"/>
      <c r="H1116" s="40"/>
      <c r="I1116" s="232"/>
      <c r="J1116" s="40"/>
      <c r="K1116" s="40"/>
      <c r="L1116" s="44"/>
      <c r="M1116" s="233"/>
      <c r="N1116" s="234"/>
      <c r="O1116" s="91"/>
      <c r="P1116" s="91"/>
      <c r="Q1116" s="91"/>
      <c r="R1116" s="91"/>
      <c r="S1116" s="91"/>
      <c r="T1116" s="91"/>
      <c r="U1116" s="92"/>
      <c r="V1116" s="38"/>
      <c r="W1116" s="38"/>
      <c r="X1116" s="38"/>
      <c r="Y1116" s="38"/>
      <c r="Z1116" s="38"/>
      <c r="AA1116" s="38"/>
      <c r="AB1116" s="38"/>
      <c r="AC1116" s="38"/>
      <c r="AD1116" s="38"/>
      <c r="AE1116" s="38"/>
      <c r="AT1116" s="17" t="s">
        <v>156</v>
      </c>
      <c r="AU1116" s="17" t="s">
        <v>154</v>
      </c>
    </row>
    <row r="1117" s="2" customFormat="1">
      <c r="A1117" s="38"/>
      <c r="B1117" s="39"/>
      <c r="C1117" s="40"/>
      <c r="D1117" s="235" t="s">
        <v>158</v>
      </c>
      <c r="E1117" s="40"/>
      <c r="F1117" s="236" t="s">
        <v>1397</v>
      </c>
      <c r="G1117" s="40"/>
      <c r="H1117" s="40"/>
      <c r="I1117" s="232"/>
      <c r="J1117" s="40"/>
      <c r="K1117" s="40"/>
      <c r="L1117" s="44"/>
      <c r="M1117" s="233"/>
      <c r="N1117" s="234"/>
      <c r="O1117" s="91"/>
      <c r="P1117" s="91"/>
      <c r="Q1117" s="91"/>
      <c r="R1117" s="91"/>
      <c r="S1117" s="91"/>
      <c r="T1117" s="91"/>
      <c r="U1117" s="92"/>
      <c r="V1117" s="38"/>
      <c r="W1117" s="38"/>
      <c r="X1117" s="38"/>
      <c r="Y1117" s="38"/>
      <c r="Z1117" s="38"/>
      <c r="AA1117" s="38"/>
      <c r="AB1117" s="38"/>
      <c r="AC1117" s="38"/>
      <c r="AD1117" s="38"/>
      <c r="AE1117" s="38"/>
      <c r="AT1117" s="17" t="s">
        <v>158</v>
      </c>
      <c r="AU1117" s="17" t="s">
        <v>154</v>
      </c>
    </row>
    <row r="1118" s="13" customFormat="1">
      <c r="A1118" s="13"/>
      <c r="B1118" s="237"/>
      <c r="C1118" s="238"/>
      <c r="D1118" s="230" t="s">
        <v>160</v>
      </c>
      <c r="E1118" s="239" t="s">
        <v>1</v>
      </c>
      <c r="F1118" s="240" t="s">
        <v>1012</v>
      </c>
      <c r="G1118" s="238"/>
      <c r="H1118" s="239" t="s">
        <v>1</v>
      </c>
      <c r="I1118" s="241"/>
      <c r="J1118" s="238"/>
      <c r="K1118" s="238"/>
      <c r="L1118" s="242"/>
      <c r="M1118" s="243"/>
      <c r="N1118" s="244"/>
      <c r="O1118" s="244"/>
      <c r="P1118" s="244"/>
      <c r="Q1118" s="244"/>
      <c r="R1118" s="244"/>
      <c r="S1118" s="244"/>
      <c r="T1118" s="244"/>
      <c r="U1118" s="245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246" t="s">
        <v>160</v>
      </c>
      <c r="AU1118" s="246" t="s">
        <v>154</v>
      </c>
      <c r="AV1118" s="13" t="s">
        <v>81</v>
      </c>
      <c r="AW1118" s="13" t="s">
        <v>30</v>
      </c>
      <c r="AX1118" s="13" t="s">
        <v>73</v>
      </c>
      <c r="AY1118" s="246" t="s">
        <v>146</v>
      </c>
    </row>
    <row r="1119" s="14" customFormat="1">
      <c r="A1119" s="14"/>
      <c r="B1119" s="247"/>
      <c r="C1119" s="248"/>
      <c r="D1119" s="230" t="s">
        <v>160</v>
      </c>
      <c r="E1119" s="249" t="s">
        <v>1</v>
      </c>
      <c r="F1119" s="250" t="s">
        <v>1013</v>
      </c>
      <c r="G1119" s="248"/>
      <c r="H1119" s="251">
        <v>88</v>
      </c>
      <c r="I1119" s="252"/>
      <c r="J1119" s="248"/>
      <c r="K1119" s="248"/>
      <c r="L1119" s="253"/>
      <c r="M1119" s="254"/>
      <c r="N1119" s="255"/>
      <c r="O1119" s="255"/>
      <c r="P1119" s="255"/>
      <c r="Q1119" s="255"/>
      <c r="R1119" s="255"/>
      <c r="S1119" s="255"/>
      <c r="T1119" s="255"/>
      <c r="U1119" s="256"/>
      <c r="V1119" s="14"/>
      <c r="W1119" s="14"/>
      <c r="X1119" s="14"/>
      <c r="Y1119" s="14"/>
      <c r="Z1119" s="14"/>
      <c r="AA1119" s="14"/>
      <c r="AB1119" s="14"/>
      <c r="AC1119" s="14"/>
      <c r="AD1119" s="14"/>
      <c r="AE1119" s="14"/>
      <c r="AT1119" s="257" t="s">
        <v>160</v>
      </c>
      <c r="AU1119" s="257" t="s">
        <v>154</v>
      </c>
      <c r="AV1119" s="14" t="s">
        <v>154</v>
      </c>
      <c r="AW1119" s="14" t="s">
        <v>30</v>
      </c>
      <c r="AX1119" s="14" t="s">
        <v>73</v>
      </c>
      <c r="AY1119" s="257" t="s">
        <v>146</v>
      </c>
    </row>
    <row r="1120" s="13" customFormat="1">
      <c r="A1120" s="13"/>
      <c r="B1120" s="237"/>
      <c r="C1120" s="238"/>
      <c r="D1120" s="230" t="s">
        <v>160</v>
      </c>
      <c r="E1120" s="239" t="s">
        <v>1</v>
      </c>
      <c r="F1120" s="240" t="s">
        <v>1014</v>
      </c>
      <c r="G1120" s="238"/>
      <c r="H1120" s="239" t="s">
        <v>1</v>
      </c>
      <c r="I1120" s="241"/>
      <c r="J1120" s="238"/>
      <c r="K1120" s="238"/>
      <c r="L1120" s="242"/>
      <c r="M1120" s="243"/>
      <c r="N1120" s="244"/>
      <c r="O1120" s="244"/>
      <c r="P1120" s="244"/>
      <c r="Q1120" s="244"/>
      <c r="R1120" s="244"/>
      <c r="S1120" s="244"/>
      <c r="T1120" s="244"/>
      <c r="U1120" s="245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T1120" s="246" t="s">
        <v>160</v>
      </c>
      <c r="AU1120" s="246" t="s">
        <v>154</v>
      </c>
      <c r="AV1120" s="13" t="s">
        <v>81</v>
      </c>
      <c r="AW1120" s="13" t="s">
        <v>30</v>
      </c>
      <c r="AX1120" s="13" t="s">
        <v>73</v>
      </c>
      <c r="AY1120" s="246" t="s">
        <v>146</v>
      </c>
    </row>
    <row r="1121" s="14" customFormat="1">
      <c r="A1121" s="14"/>
      <c r="B1121" s="247"/>
      <c r="C1121" s="248"/>
      <c r="D1121" s="230" t="s">
        <v>160</v>
      </c>
      <c r="E1121" s="249" t="s">
        <v>1</v>
      </c>
      <c r="F1121" s="250" t="s">
        <v>1015</v>
      </c>
      <c r="G1121" s="248"/>
      <c r="H1121" s="251">
        <v>72</v>
      </c>
      <c r="I1121" s="252"/>
      <c r="J1121" s="248"/>
      <c r="K1121" s="248"/>
      <c r="L1121" s="253"/>
      <c r="M1121" s="254"/>
      <c r="N1121" s="255"/>
      <c r="O1121" s="255"/>
      <c r="P1121" s="255"/>
      <c r="Q1121" s="255"/>
      <c r="R1121" s="255"/>
      <c r="S1121" s="255"/>
      <c r="T1121" s="255"/>
      <c r="U1121" s="256"/>
      <c r="V1121" s="14"/>
      <c r="W1121" s="14"/>
      <c r="X1121" s="14"/>
      <c r="Y1121" s="14"/>
      <c r="Z1121" s="14"/>
      <c r="AA1121" s="14"/>
      <c r="AB1121" s="14"/>
      <c r="AC1121" s="14"/>
      <c r="AD1121" s="14"/>
      <c r="AE1121" s="14"/>
      <c r="AT1121" s="257" t="s">
        <v>160</v>
      </c>
      <c r="AU1121" s="257" t="s">
        <v>154</v>
      </c>
      <c r="AV1121" s="14" t="s">
        <v>154</v>
      </c>
      <c r="AW1121" s="14" t="s">
        <v>30</v>
      </c>
      <c r="AX1121" s="14" t="s">
        <v>73</v>
      </c>
      <c r="AY1121" s="257" t="s">
        <v>146</v>
      </c>
    </row>
    <row r="1122" s="13" customFormat="1">
      <c r="A1122" s="13"/>
      <c r="B1122" s="237"/>
      <c r="C1122" s="238"/>
      <c r="D1122" s="230" t="s">
        <v>160</v>
      </c>
      <c r="E1122" s="239" t="s">
        <v>1</v>
      </c>
      <c r="F1122" s="240" t="s">
        <v>1016</v>
      </c>
      <c r="G1122" s="238"/>
      <c r="H1122" s="239" t="s">
        <v>1</v>
      </c>
      <c r="I1122" s="241"/>
      <c r="J1122" s="238"/>
      <c r="K1122" s="238"/>
      <c r="L1122" s="242"/>
      <c r="M1122" s="243"/>
      <c r="N1122" s="244"/>
      <c r="O1122" s="244"/>
      <c r="P1122" s="244"/>
      <c r="Q1122" s="244"/>
      <c r="R1122" s="244"/>
      <c r="S1122" s="244"/>
      <c r="T1122" s="244"/>
      <c r="U1122" s="245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T1122" s="246" t="s">
        <v>160</v>
      </c>
      <c r="AU1122" s="246" t="s">
        <v>154</v>
      </c>
      <c r="AV1122" s="13" t="s">
        <v>81</v>
      </c>
      <c r="AW1122" s="13" t="s">
        <v>30</v>
      </c>
      <c r="AX1122" s="13" t="s">
        <v>73</v>
      </c>
      <c r="AY1122" s="246" t="s">
        <v>146</v>
      </c>
    </row>
    <row r="1123" s="14" customFormat="1">
      <c r="A1123" s="14"/>
      <c r="B1123" s="247"/>
      <c r="C1123" s="248"/>
      <c r="D1123" s="230" t="s">
        <v>160</v>
      </c>
      <c r="E1123" s="249" t="s">
        <v>1</v>
      </c>
      <c r="F1123" s="250" t="s">
        <v>1017</v>
      </c>
      <c r="G1123" s="248"/>
      <c r="H1123" s="251">
        <v>12</v>
      </c>
      <c r="I1123" s="252"/>
      <c r="J1123" s="248"/>
      <c r="K1123" s="248"/>
      <c r="L1123" s="253"/>
      <c r="M1123" s="254"/>
      <c r="N1123" s="255"/>
      <c r="O1123" s="255"/>
      <c r="P1123" s="255"/>
      <c r="Q1123" s="255"/>
      <c r="R1123" s="255"/>
      <c r="S1123" s="255"/>
      <c r="T1123" s="255"/>
      <c r="U1123" s="256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T1123" s="257" t="s">
        <v>160</v>
      </c>
      <c r="AU1123" s="257" t="s">
        <v>154</v>
      </c>
      <c r="AV1123" s="14" t="s">
        <v>154</v>
      </c>
      <c r="AW1123" s="14" t="s">
        <v>30</v>
      </c>
      <c r="AX1123" s="14" t="s">
        <v>73</v>
      </c>
      <c r="AY1123" s="257" t="s">
        <v>146</v>
      </c>
    </row>
    <row r="1124" s="15" customFormat="1">
      <c r="A1124" s="15"/>
      <c r="B1124" s="258"/>
      <c r="C1124" s="259"/>
      <c r="D1124" s="230" t="s">
        <v>160</v>
      </c>
      <c r="E1124" s="260" t="s">
        <v>1</v>
      </c>
      <c r="F1124" s="261" t="s">
        <v>163</v>
      </c>
      <c r="G1124" s="259"/>
      <c r="H1124" s="262">
        <v>172</v>
      </c>
      <c r="I1124" s="263"/>
      <c r="J1124" s="259"/>
      <c r="K1124" s="259"/>
      <c r="L1124" s="264"/>
      <c r="M1124" s="265"/>
      <c r="N1124" s="266"/>
      <c r="O1124" s="266"/>
      <c r="P1124" s="266"/>
      <c r="Q1124" s="266"/>
      <c r="R1124" s="266"/>
      <c r="S1124" s="266"/>
      <c r="T1124" s="266"/>
      <c r="U1124" s="267"/>
      <c r="V1124" s="15"/>
      <c r="W1124" s="15"/>
      <c r="X1124" s="15"/>
      <c r="Y1124" s="15"/>
      <c r="Z1124" s="15"/>
      <c r="AA1124" s="15"/>
      <c r="AB1124" s="15"/>
      <c r="AC1124" s="15"/>
      <c r="AD1124" s="15"/>
      <c r="AE1124" s="15"/>
      <c r="AT1124" s="268" t="s">
        <v>160</v>
      </c>
      <c r="AU1124" s="268" t="s">
        <v>154</v>
      </c>
      <c r="AV1124" s="15" t="s">
        <v>153</v>
      </c>
      <c r="AW1124" s="15" t="s">
        <v>30</v>
      </c>
      <c r="AX1124" s="15" t="s">
        <v>81</v>
      </c>
      <c r="AY1124" s="268" t="s">
        <v>146</v>
      </c>
    </row>
    <row r="1125" s="2" customFormat="1" ht="24.15" customHeight="1">
      <c r="A1125" s="38"/>
      <c r="B1125" s="39"/>
      <c r="C1125" s="217" t="s">
        <v>1398</v>
      </c>
      <c r="D1125" s="217" t="s">
        <v>148</v>
      </c>
      <c r="E1125" s="218" t="s">
        <v>1399</v>
      </c>
      <c r="F1125" s="219" t="s">
        <v>1400</v>
      </c>
      <c r="G1125" s="220" t="s">
        <v>260</v>
      </c>
      <c r="H1125" s="221">
        <v>17.5</v>
      </c>
      <c r="I1125" s="222"/>
      <c r="J1125" s="223">
        <f>ROUND(I1125*H1125,2)</f>
        <v>0</v>
      </c>
      <c r="K1125" s="219" t="s">
        <v>152</v>
      </c>
      <c r="L1125" s="44"/>
      <c r="M1125" s="224" t="s">
        <v>1</v>
      </c>
      <c r="N1125" s="225" t="s">
        <v>39</v>
      </c>
      <c r="O1125" s="91"/>
      <c r="P1125" s="226">
        <f>O1125*H1125</f>
        <v>0</v>
      </c>
      <c r="Q1125" s="226">
        <v>0.0090100000000000006</v>
      </c>
      <c r="R1125" s="226">
        <f>Q1125*H1125</f>
        <v>0.15767500000000001</v>
      </c>
      <c r="S1125" s="226">
        <v>0</v>
      </c>
      <c r="T1125" s="226">
        <f>S1125*H1125</f>
        <v>0</v>
      </c>
      <c r="U1125" s="227" t="s">
        <v>1</v>
      </c>
      <c r="V1125" s="38"/>
      <c r="W1125" s="38"/>
      <c r="X1125" s="38"/>
      <c r="Y1125" s="38"/>
      <c r="Z1125" s="38"/>
      <c r="AA1125" s="38"/>
      <c r="AB1125" s="38"/>
      <c r="AC1125" s="38"/>
      <c r="AD1125" s="38"/>
      <c r="AE1125" s="38"/>
      <c r="AR1125" s="228" t="s">
        <v>265</v>
      </c>
      <c r="AT1125" s="228" t="s">
        <v>148</v>
      </c>
      <c r="AU1125" s="228" t="s">
        <v>154</v>
      </c>
      <c r="AY1125" s="17" t="s">
        <v>146</v>
      </c>
      <c r="BE1125" s="229">
        <f>IF(N1125="základní",J1125,0)</f>
        <v>0</v>
      </c>
      <c r="BF1125" s="229">
        <f>IF(N1125="snížená",J1125,0)</f>
        <v>0</v>
      </c>
      <c r="BG1125" s="229">
        <f>IF(N1125="zákl. přenesená",J1125,0)</f>
        <v>0</v>
      </c>
      <c r="BH1125" s="229">
        <f>IF(N1125="sníž. přenesená",J1125,0)</f>
        <v>0</v>
      </c>
      <c r="BI1125" s="229">
        <f>IF(N1125="nulová",J1125,0)</f>
        <v>0</v>
      </c>
      <c r="BJ1125" s="17" t="s">
        <v>154</v>
      </c>
      <c r="BK1125" s="229">
        <f>ROUND(I1125*H1125,2)</f>
        <v>0</v>
      </c>
      <c r="BL1125" s="17" t="s">
        <v>265</v>
      </c>
      <c r="BM1125" s="228" t="s">
        <v>1401</v>
      </c>
    </row>
    <row r="1126" s="2" customFormat="1">
      <c r="A1126" s="38"/>
      <c r="B1126" s="39"/>
      <c r="C1126" s="40"/>
      <c r="D1126" s="230" t="s">
        <v>156</v>
      </c>
      <c r="E1126" s="40"/>
      <c r="F1126" s="231" t="s">
        <v>1402</v>
      </c>
      <c r="G1126" s="40"/>
      <c r="H1126" s="40"/>
      <c r="I1126" s="232"/>
      <c r="J1126" s="40"/>
      <c r="K1126" s="40"/>
      <c r="L1126" s="44"/>
      <c r="M1126" s="233"/>
      <c r="N1126" s="234"/>
      <c r="O1126" s="91"/>
      <c r="P1126" s="91"/>
      <c r="Q1126" s="91"/>
      <c r="R1126" s="91"/>
      <c r="S1126" s="91"/>
      <c r="T1126" s="91"/>
      <c r="U1126" s="92"/>
      <c r="V1126" s="38"/>
      <c r="W1126" s="38"/>
      <c r="X1126" s="38"/>
      <c r="Y1126" s="38"/>
      <c r="Z1126" s="38"/>
      <c r="AA1126" s="38"/>
      <c r="AB1126" s="38"/>
      <c r="AC1126" s="38"/>
      <c r="AD1126" s="38"/>
      <c r="AE1126" s="38"/>
      <c r="AT1126" s="17" t="s">
        <v>156</v>
      </c>
      <c r="AU1126" s="17" t="s">
        <v>154</v>
      </c>
    </row>
    <row r="1127" s="2" customFormat="1">
      <c r="A1127" s="38"/>
      <c r="B1127" s="39"/>
      <c r="C1127" s="40"/>
      <c r="D1127" s="235" t="s">
        <v>158</v>
      </c>
      <c r="E1127" s="40"/>
      <c r="F1127" s="236" t="s">
        <v>1403</v>
      </c>
      <c r="G1127" s="40"/>
      <c r="H1127" s="40"/>
      <c r="I1127" s="232"/>
      <c r="J1127" s="40"/>
      <c r="K1127" s="40"/>
      <c r="L1127" s="44"/>
      <c r="M1127" s="233"/>
      <c r="N1127" s="234"/>
      <c r="O1127" s="91"/>
      <c r="P1127" s="91"/>
      <c r="Q1127" s="91"/>
      <c r="R1127" s="91"/>
      <c r="S1127" s="91"/>
      <c r="T1127" s="91"/>
      <c r="U1127" s="92"/>
      <c r="V1127" s="38"/>
      <c r="W1127" s="38"/>
      <c r="X1127" s="38"/>
      <c r="Y1127" s="38"/>
      <c r="Z1127" s="38"/>
      <c r="AA1127" s="38"/>
      <c r="AB1127" s="38"/>
      <c r="AC1127" s="38"/>
      <c r="AD1127" s="38"/>
      <c r="AE1127" s="38"/>
      <c r="AT1127" s="17" t="s">
        <v>158</v>
      </c>
      <c r="AU1127" s="17" t="s">
        <v>154</v>
      </c>
    </row>
    <row r="1128" s="14" customFormat="1">
      <c r="A1128" s="14"/>
      <c r="B1128" s="247"/>
      <c r="C1128" s="248"/>
      <c r="D1128" s="230" t="s">
        <v>160</v>
      </c>
      <c r="E1128" s="249" t="s">
        <v>1</v>
      </c>
      <c r="F1128" s="250" t="s">
        <v>1404</v>
      </c>
      <c r="G1128" s="248"/>
      <c r="H1128" s="251">
        <v>17.5</v>
      </c>
      <c r="I1128" s="252"/>
      <c r="J1128" s="248"/>
      <c r="K1128" s="248"/>
      <c r="L1128" s="253"/>
      <c r="M1128" s="254"/>
      <c r="N1128" s="255"/>
      <c r="O1128" s="255"/>
      <c r="P1128" s="255"/>
      <c r="Q1128" s="255"/>
      <c r="R1128" s="255"/>
      <c r="S1128" s="255"/>
      <c r="T1128" s="255"/>
      <c r="U1128" s="256"/>
      <c r="V1128" s="14"/>
      <c r="W1128" s="14"/>
      <c r="X1128" s="14"/>
      <c r="Y1128" s="14"/>
      <c r="Z1128" s="14"/>
      <c r="AA1128" s="14"/>
      <c r="AB1128" s="14"/>
      <c r="AC1128" s="14"/>
      <c r="AD1128" s="14"/>
      <c r="AE1128" s="14"/>
      <c r="AT1128" s="257" t="s">
        <v>160</v>
      </c>
      <c r="AU1128" s="257" t="s">
        <v>154</v>
      </c>
      <c r="AV1128" s="14" t="s">
        <v>154</v>
      </c>
      <c r="AW1128" s="14" t="s">
        <v>30</v>
      </c>
      <c r="AX1128" s="14" t="s">
        <v>73</v>
      </c>
      <c r="AY1128" s="257" t="s">
        <v>146</v>
      </c>
    </row>
    <row r="1129" s="15" customFormat="1">
      <c r="A1129" s="15"/>
      <c r="B1129" s="258"/>
      <c r="C1129" s="259"/>
      <c r="D1129" s="230" t="s">
        <v>160</v>
      </c>
      <c r="E1129" s="260" t="s">
        <v>1</v>
      </c>
      <c r="F1129" s="261" t="s">
        <v>163</v>
      </c>
      <c r="G1129" s="259"/>
      <c r="H1129" s="262">
        <v>17.5</v>
      </c>
      <c r="I1129" s="263"/>
      <c r="J1129" s="259"/>
      <c r="K1129" s="259"/>
      <c r="L1129" s="264"/>
      <c r="M1129" s="265"/>
      <c r="N1129" s="266"/>
      <c r="O1129" s="266"/>
      <c r="P1129" s="266"/>
      <c r="Q1129" s="266"/>
      <c r="R1129" s="266"/>
      <c r="S1129" s="266"/>
      <c r="T1129" s="266"/>
      <c r="U1129" s="267"/>
      <c r="V1129" s="15"/>
      <c r="W1129" s="15"/>
      <c r="X1129" s="15"/>
      <c r="Y1129" s="15"/>
      <c r="Z1129" s="15"/>
      <c r="AA1129" s="15"/>
      <c r="AB1129" s="15"/>
      <c r="AC1129" s="15"/>
      <c r="AD1129" s="15"/>
      <c r="AE1129" s="15"/>
      <c r="AT1129" s="268" t="s">
        <v>160</v>
      </c>
      <c r="AU1129" s="268" t="s">
        <v>154</v>
      </c>
      <c r="AV1129" s="15" t="s">
        <v>153</v>
      </c>
      <c r="AW1129" s="15" t="s">
        <v>30</v>
      </c>
      <c r="AX1129" s="15" t="s">
        <v>81</v>
      </c>
      <c r="AY1129" s="268" t="s">
        <v>146</v>
      </c>
    </row>
    <row r="1130" s="2" customFormat="1" ht="21.75" customHeight="1">
      <c r="A1130" s="38"/>
      <c r="B1130" s="39"/>
      <c r="C1130" s="217" t="s">
        <v>1405</v>
      </c>
      <c r="D1130" s="217" t="s">
        <v>148</v>
      </c>
      <c r="E1130" s="218" t="s">
        <v>1406</v>
      </c>
      <c r="F1130" s="219" t="s">
        <v>1407</v>
      </c>
      <c r="G1130" s="220" t="s">
        <v>260</v>
      </c>
      <c r="H1130" s="221">
        <v>34.799999999999997</v>
      </c>
      <c r="I1130" s="222"/>
      <c r="J1130" s="223">
        <f>ROUND(I1130*H1130,2)</f>
        <v>0</v>
      </c>
      <c r="K1130" s="219" t="s">
        <v>152</v>
      </c>
      <c r="L1130" s="44"/>
      <c r="M1130" s="224" t="s">
        <v>1</v>
      </c>
      <c r="N1130" s="225" t="s">
        <v>39</v>
      </c>
      <c r="O1130" s="91"/>
      <c r="P1130" s="226">
        <f>O1130*H1130</f>
        <v>0</v>
      </c>
      <c r="Q1130" s="226">
        <v>2.0000000000000002E-05</v>
      </c>
      <c r="R1130" s="226">
        <f>Q1130*H1130</f>
        <v>0.000696</v>
      </c>
      <c r="S1130" s="226">
        <v>0</v>
      </c>
      <c r="T1130" s="226">
        <f>S1130*H1130</f>
        <v>0</v>
      </c>
      <c r="U1130" s="227" t="s">
        <v>1</v>
      </c>
      <c r="V1130" s="38"/>
      <c r="W1130" s="38"/>
      <c r="X1130" s="38"/>
      <c r="Y1130" s="38"/>
      <c r="Z1130" s="38"/>
      <c r="AA1130" s="38"/>
      <c r="AB1130" s="38"/>
      <c r="AC1130" s="38"/>
      <c r="AD1130" s="38"/>
      <c r="AE1130" s="38"/>
      <c r="AR1130" s="228" t="s">
        <v>265</v>
      </c>
      <c r="AT1130" s="228" t="s">
        <v>148</v>
      </c>
      <c r="AU1130" s="228" t="s">
        <v>154</v>
      </c>
      <c r="AY1130" s="17" t="s">
        <v>146</v>
      </c>
      <c r="BE1130" s="229">
        <f>IF(N1130="základní",J1130,0)</f>
        <v>0</v>
      </c>
      <c r="BF1130" s="229">
        <f>IF(N1130="snížená",J1130,0)</f>
        <v>0</v>
      </c>
      <c r="BG1130" s="229">
        <f>IF(N1130="zákl. přenesená",J1130,0)</f>
        <v>0</v>
      </c>
      <c r="BH1130" s="229">
        <f>IF(N1130="sníž. přenesená",J1130,0)</f>
        <v>0</v>
      </c>
      <c r="BI1130" s="229">
        <f>IF(N1130="nulová",J1130,0)</f>
        <v>0</v>
      </c>
      <c r="BJ1130" s="17" t="s">
        <v>154</v>
      </c>
      <c r="BK1130" s="229">
        <f>ROUND(I1130*H1130,2)</f>
        <v>0</v>
      </c>
      <c r="BL1130" s="17" t="s">
        <v>265</v>
      </c>
      <c r="BM1130" s="228" t="s">
        <v>1408</v>
      </c>
    </row>
    <row r="1131" s="2" customFormat="1">
      <c r="A1131" s="38"/>
      <c r="B1131" s="39"/>
      <c r="C1131" s="40"/>
      <c r="D1131" s="230" t="s">
        <v>156</v>
      </c>
      <c r="E1131" s="40"/>
      <c r="F1131" s="231" t="s">
        <v>1409</v>
      </c>
      <c r="G1131" s="40"/>
      <c r="H1131" s="40"/>
      <c r="I1131" s="232"/>
      <c r="J1131" s="40"/>
      <c r="K1131" s="40"/>
      <c r="L1131" s="44"/>
      <c r="M1131" s="233"/>
      <c r="N1131" s="234"/>
      <c r="O1131" s="91"/>
      <c r="P1131" s="91"/>
      <c r="Q1131" s="91"/>
      <c r="R1131" s="91"/>
      <c r="S1131" s="91"/>
      <c r="T1131" s="91"/>
      <c r="U1131" s="92"/>
      <c r="V1131" s="38"/>
      <c r="W1131" s="38"/>
      <c r="X1131" s="38"/>
      <c r="Y1131" s="38"/>
      <c r="Z1131" s="38"/>
      <c r="AA1131" s="38"/>
      <c r="AB1131" s="38"/>
      <c r="AC1131" s="38"/>
      <c r="AD1131" s="38"/>
      <c r="AE1131" s="38"/>
      <c r="AT1131" s="17" t="s">
        <v>156</v>
      </c>
      <c r="AU1131" s="17" t="s">
        <v>154</v>
      </c>
    </row>
    <row r="1132" s="2" customFormat="1">
      <c r="A1132" s="38"/>
      <c r="B1132" s="39"/>
      <c r="C1132" s="40"/>
      <c r="D1132" s="235" t="s">
        <v>158</v>
      </c>
      <c r="E1132" s="40"/>
      <c r="F1132" s="236" t="s">
        <v>1410</v>
      </c>
      <c r="G1132" s="40"/>
      <c r="H1132" s="40"/>
      <c r="I1132" s="232"/>
      <c r="J1132" s="40"/>
      <c r="K1132" s="40"/>
      <c r="L1132" s="44"/>
      <c r="M1132" s="233"/>
      <c r="N1132" s="234"/>
      <c r="O1132" s="91"/>
      <c r="P1132" s="91"/>
      <c r="Q1132" s="91"/>
      <c r="R1132" s="91"/>
      <c r="S1132" s="91"/>
      <c r="T1132" s="91"/>
      <c r="U1132" s="92"/>
      <c r="V1132" s="38"/>
      <c r="W1132" s="38"/>
      <c r="X1132" s="38"/>
      <c r="Y1132" s="38"/>
      <c r="Z1132" s="38"/>
      <c r="AA1132" s="38"/>
      <c r="AB1132" s="38"/>
      <c r="AC1132" s="38"/>
      <c r="AD1132" s="38"/>
      <c r="AE1132" s="38"/>
      <c r="AT1132" s="17" t="s">
        <v>158</v>
      </c>
      <c r="AU1132" s="17" t="s">
        <v>154</v>
      </c>
    </row>
    <row r="1133" s="14" customFormat="1">
      <c r="A1133" s="14"/>
      <c r="B1133" s="247"/>
      <c r="C1133" s="248"/>
      <c r="D1133" s="230" t="s">
        <v>160</v>
      </c>
      <c r="E1133" s="249" t="s">
        <v>1</v>
      </c>
      <c r="F1133" s="250" t="s">
        <v>1297</v>
      </c>
      <c r="G1133" s="248"/>
      <c r="H1133" s="251">
        <v>28.800000000000001</v>
      </c>
      <c r="I1133" s="252"/>
      <c r="J1133" s="248"/>
      <c r="K1133" s="248"/>
      <c r="L1133" s="253"/>
      <c r="M1133" s="254"/>
      <c r="N1133" s="255"/>
      <c r="O1133" s="255"/>
      <c r="P1133" s="255"/>
      <c r="Q1133" s="255"/>
      <c r="R1133" s="255"/>
      <c r="S1133" s="255"/>
      <c r="T1133" s="255"/>
      <c r="U1133" s="256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57" t="s">
        <v>160</v>
      </c>
      <c r="AU1133" s="257" t="s">
        <v>154</v>
      </c>
      <c r="AV1133" s="14" t="s">
        <v>154</v>
      </c>
      <c r="AW1133" s="14" t="s">
        <v>30</v>
      </c>
      <c r="AX1133" s="14" t="s">
        <v>73</v>
      </c>
      <c r="AY1133" s="257" t="s">
        <v>146</v>
      </c>
    </row>
    <row r="1134" s="14" customFormat="1">
      <c r="A1134" s="14"/>
      <c r="B1134" s="247"/>
      <c r="C1134" s="248"/>
      <c r="D1134" s="230" t="s">
        <v>160</v>
      </c>
      <c r="E1134" s="249" t="s">
        <v>1</v>
      </c>
      <c r="F1134" s="250" t="s">
        <v>1298</v>
      </c>
      <c r="G1134" s="248"/>
      <c r="H1134" s="251">
        <v>6</v>
      </c>
      <c r="I1134" s="252"/>
      <c r="J1134" s="248"/>
      <c r="K1134" s="248"/>
      <c r="L1134" s="253"/>
      <c r="M1134" s="254"/>
      <c r="N1134" s="255"/>
      <c r="O1134" s="255"/>
      <c r="P1134" s="255"/>
      <c r="Q1134" s="255"/>
      <c r="R1134" s="255"/>
      <c r="S1134" s="255"/>
      <c r="T1134" s="255"/>
      <c r="U1134" s="256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T1134" s="257" t="s">
        <v>160</v>
      </c>
      <c r="AU1134" s="257" t="s">
        <v>154</v>
      </c>
      <c r="AV1134" s="14" t="s">
        <v>154</v>
      </c>
      <c r="AW1134" s="14" t="s">
        <v>30</v>
      </c>
      <c r="AX1134" s="14" t="s">
        <v>73</v>
      </c>
      <c r="AY1134" s="257" t="s">
        <v>146</v>
      </c>
    </row>
    <row r="1135" s="15" customFormat="1">
      <c r="A1135" s="15"/>
      <c r="B1135" s="258"/>
      <c r="C1135" s="259"/>
      <c r="D1135" s="230" t="s">
        <v>160</v>
      </c>
      <c r="E1135" s="260" t="s">
        <v>1</v>
      </c>
      <c r="F1135" s="261" t="s">
        <v>163</v>
      </c>
      <c r="G1135" s="259"/>
      <c r="H1135" s="262">
        <v>34.799999999999997</v>
      </c>
      <c r="I1135" s="263"/>
      <c r="J1135" s="259"/>
      <c r="K1135" s="259"/>
      <c r="L1135" s="264"/>
      <c r="M1135" s="265"/>
      <c r="N1135" s="266"/>
      <c r="O1135" s="266"/>
      <c r="P1135" s="266"/>
      <c r="Q1135" s="266"/>
      <c r="R1135" s="266"/>
      <c r="S1135" s="266"/>
      <c r="T1135" s="266"/>
      <c r="U1135" s="267"/>
      <c r="V1135" s="15"/>
      <c r="W1135" s="15"/>
      <c r="X1135" s="15"/>
      <c r="Y1135" s="15"/>
      <c r="Z1135" s="15"/>
      <c r="AA1135" s="15"/>
      <c r="AB1135" s="15"/>
      <c r="AC1135" s="15"/>
      <c r="AD1135" s="15"/>
      <c r="AE1135" s="15"/>
      <c r="AT1135" s="268" t="s">
        <v>160</v>
      </c>
      <c r="AU1135" s="268" t="s">
        <v>154</v>
      </c>
      <c r="AV1135" s="15" t="s">
        <v>153</v>
      </c>
      <c r="AW1135" s="15" t="s">
        <v>30</v>
      </c>
      <c r="AX1135" s="15" t="s">
        <v>81</v>
      </c>
      <c r="AY1135" s="268" t="s">
        <v>146</v>
      </c>
    </row>
    <row r="1136" s="2" customFormat="1" ht="24.15" customHeight="1">
      <c r="A1136" s="38"/>
      <c r="B1136" s="39"/>
      <c r="C1136" s="217" t="s">
        <v>1411</v>
      </c>
      <c r="D1136" s="217" t="s">
        <v>148</v>
      </c>
      <c r="E1136" s="218" t="s">
        <v>1412</v>
      </c>
      <c r="F1136" s="219" t="s">
        <v>1413</v>
      </c>
      <c r="G1136" s="220" t="s">
        <v>260</v>
      </c>
      <c r="H1136" s="221">
        <v>15.199999999999999</v>
      </c>
      <c r="I1136" s="222"/>
      <c r="J1136" s="223">
        <f>ROUND(I1136*H1136,2)</f>
        <v>0</v>
      </c>
      <c r="K1136" s="219" t="s">
        <v>152</v>
      </c>
      <c r="L1136" s="44"/>
      <c r="M1136" s="224" t="s">
        <v>1</v>
      </c>
      <c r="N1136" s="225" t="s">
        <v>39</v>
      </c>
      <c r="O1136" s="91"/>
      <c r="P1136" s="226">
        <f>O1136*H1136</f>
        <v>0</v>
      </c>
      <c r="Q1136" s="226">
        <v>0.01532</v>
      </c>
      <c r="R1136" s="226">
        <f>Q1136*H1136</f>
        <v>0.23286399999999999</v>
      </c>
      <c r="S1136" s="226">
        <v>0</v>
      </c>
      <c r="T1136" s="226">
        <f>S1136*H1136</f>
        <v>0</v>
      </c>
      <c r="U1136" s="227" t="s">
        <v>1</v>
      </c>
      <c r="V1136" s="38"/>
      <c r="W1136" s="38"/>
      <c r="X1136" s="38"/>
      <c r="Y1136" s="38"/>
      <c r="Z1136" s="38"/>
      <c r="AA1136" s="38"/>
      <c r="AB1136" s="38"/>
      <c r="AC1136" s="38"/>
      <c r="AD1136" s="38"/>
      <c r="AE1136" s="38"/>
      <c r="AR1136" s="228" t="s">
        <v>265</v>
      </c>
      <c r="AT1136" s="228" t="s">
        <v>148</v>
      </c>
      <c r="AU1136" s="228" t="s">
        <v>154</v>
      </c>
      <c r="AY1136" s="17" t="s">
        <v>146</v>
      </c>
      <c r="BE1136" s="229">
        <f>IF(N1136="základní",J1136,0)</f>
        <v>0</v>
      </c>
      <c r="BF1136" s="229">
        <f>IF(N1136="snížená",J1136,0)</f>
        <v>0</v>
      </c>
      <c r="BG1136" s="229">
        <f>IF(N1136="zákl. přenesená",J1136,0)</f>
        <v>0</v>
      </c>
      <c r="BH1136" s="229">
        <f>IF(N1136="sníž. přenesená",J1136,0)</f>
        <v>0</v>
      </c>
      <c r="BI1136" s="229">
        <f>IF(N1136="nulová",J1136,0)</f>
        <v>0</v>
      </c>
      <c r="BJ1136" s="17" t="s">
        <v>154</v>
      </c>
      <c r="BK1136" s="229">
        <f>ROUND(I1136*H1136,2)</f>
        <v>0</v>
      </c>
      <c r="BL1136" s="17" t="s">
        <v>265</v>
      </c>
      <c r="BM1136" s="228" t="s">
        <v>1414</v>
      </c>
    </row>
    <row r="1137" s="2" customFormat="1">
      <c r="A1137" s="38"/>
      <c r="B1137" s="39"/>
      <c r="C1137" s="40"/>
      <c r="D1137" s="230" t="s">
        <v>156</v>
      </c>
      <c r="E1137" s="40"/>
      <c r="F1137" s="231" t="s">
        <v>1415</v>
      </c>
      <c r="G1137" s="40"/>
      <c r="H1137" s="40"/>
      <c r="I1137" s="232"/>
      <c r="J1137" s="40"/>
      <c r="K1137" s="40"/>
      <c r="L1137" s="44"/>
      <c r="M1137" s="233"/>
      <c r="N1137" s="234"/>
      <c r="O1137" s="91"/>
      <c r="P1137" s="91"/>
      <c r="Q1137" s="91"/>
      <c r="R1137" s="91"/>
      <c r="S1137" s="91"/>
      <c r="T1137" s="91"/>
      <c r="U1137" s="92"/>
      <c r="V1137" s="38"/>
      <c r="W1137" s="38"/>
      <c r="X1137" s="38"/>
      <c r="Y1137" s="38"/>
      <c r="Z1137" s="38"/>
      <c r="AA1137" s="38"/>
      <c r="AB1137" s="38"/>
      <c r="AC1137" s="38"/>
      <c r="AD1137" s="38"/>
      <c r="AE1137" s="38"/>
      <c r="AT1137" s="17" t="s">
        <v>156</v>
      </c>
      <c r="AU1137" s="17" t="s">
        <v>154</v>
      </c>
    </row>
    <row r="1138" s="2" customFormat="1">
      <c r="A1138" s="38"/>
      <c r="B1138" s="39"/>
      <c r="C1138" s="40"/>
      <c r="D1138" s="235" t="s">
        <v>158</v>
      </c>
      <c r="E1138" s="40"/>
      <c r="F1138" s="236" t="s">
        <v>1416</v>
      </c>
      <c r="G1138" s="40"/>
      <c r="H1138" s="40"/>
      <c r="I1138" s="232"/>
      <c r="J1138" s="40"/>
      <c r="K1138" s="40"/>
      <c r="L1138" s="44"/>
      <c r="M1138" s="233"/>
      <c r="N1138" s="234"/>
      <c r="O1138" s="91"/>
      <c r="P1138" s="91"/>
      <c r="Q1138" s="91"/>
      <c r="R1138" s="91"/>
      <c r="S1138" s="91"/>
      <c r="T1138" s="91"/>
      <c r="U1138" s="92"/>
      <c r="V1138" s="38"/>
      <c r="W1138" s="38"/>
      <c r="X1138" s="38"/>
      <c r="Y1138" s="38"/>
      <c r="Z1138" s="38"/>
      <c r="AA1138" s="38"/>
      <c r="AB1138" s="38"/>
      <c r="AC1138" s="38"/>
      <c r="AD1138" s="38"/>
      <c r="AE1138" s="38"/>
      <c r="AT1138" s="17" t="s">
        <v>158</v>
      </c>
      <c r="AU1138" s="17" t="s">
        <v>154</v>
      </c>
    </row>
    <row r="1139" s="14" customFormat="1">
      <c r="A1139" s="14"/>
      <c r="B1139" s="247"/>
      <c r="C1139" s="248"/>
      <c r="D1139" s="230" t="s">
        <v>160</v>
      </c>
      <c r="E1139" s="249" t="s">
        <v>1</v>
      </c>
      <c r="F1139" s="250" t="s">
        <v>1417</v>
      </c>
      <c r="G1139" s="248"/>
      <c r="H1139" s="251">
        <v>4.4000000000000004</v>
      </c>
      <c r="I1139" s="252"/>
      <c r="J1139" s="248"/>
      <c r="K1139" s="248"/>
      <c r="L1139" s="253"/>
      <c r="M1139" s="254"/>
      <c r="N1139" s="255"/>
      <c r="O1139" s="255"/>
      <c r="P1139" s="255"/>
      <c r="Q1139" s="255"/>
      <c r="R1139" s="255"/>
      <c r="S1139" s="255"/>
      <c r="T1139" s="255"/>
      <c r="U1139" s="256"/>
      <c r="V1139" s="14"/>
      <c r="W1139" s="14"/>
      <c r="X1139" s="14"/>
      <c r="Y1139" s="14"/>
      <c r="Z1139" s="14"/>
      <c r="AA1139" s="14"/>
      <c r="AB1139" s="14"/>
      <c r="AC1139" s="14"/>
      <c r="AD1139" s="14"/>
      <c r="AE1139" s="14"/>
      <c r="AT1139" s="257" t="s">
        <v>160</v>
      </c>
      <c r="AU1139" s="257" t="s">
        <v>154</v>
      </c>
      <c r="AV1139" s="14" t="s">
        <v>154</v>
      </c>
      <c r="AW1139" s="14" t="s">
        <v>30</v>
      </c>
      <c r="AX1139" s="14" t="s">
        <v>73</v>
      </c>
      <c r="AY1139" s="257" t="s">
        <v>146</v>
      </c>
    </row>
    <row r="1140" s="14" customFormat="1">
      <c r="A1140" s="14"/>
      <c r="B1140" s="247"/>
      <c r="C1140" s="248"/>
      <c r="D1140" s="230" t="s">
        <v>160</v>
      </c>
      <c r="E1140" s="249" t="s">
        <v>1</v>
      </c>
      <c r="F1140" s="250" t="s">
        <v>1418</v>
      </c>
      <c r="G1140" s="248"/>
      <c r="H1140" s="251">
        <v>10.800000000000001</v>
      </c>
      <c r="I1140" s="252"/>
      <c r="J1140" s="248"/>
      <c r="K1140" s="248"/>
      <c r="L1140" s="253"/>
      <c r="M1140" s="254"/>
      <c r="N1140" s="255"/>
      <c r="O1140" s="255"/>
      <c r="P1140" s="255"/>
      <c r="Q1140" s="255"/>
      <c r="R1140" s="255"/>
      <c r="S1140" s="255"/>
      <c r="T1140" s="255"/>
      <c r="U1140" s="256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T1140" s="257" t="s">
        <v>160</v>
      </c>
      <c r="AU1140" s="257" t="s">
        <v>154</v>
      </c>
      <c r="AV1140" s="14" t="s">
        <v>154</v>
      </c>
      <c r="AW1140" s="14" t="s">
        <v>30</v>
      </c>
      <c r="AX1140" s="14" t="s">
        <v>73</v>
      </c>
      <c r="AY1140" s="257" t="s">
        <v>146</v>
      </c>
    </row>
    <row r="1141" s="15" customFormat="1">
      <c r="A1141" s="15"/>
      <c r="B1141" s="258"/>
      <c r="C1141" s="259"/>
      <c r="D1141" s="230" t="s">
        <v>160</v>
      </c>
      <c r="E1141" s="260" t="s">
        <v>1</v>
      </c>
      <c r="F1141" s="261" t="s">
        <v>163</v>
      </c>
      <c r="G1141" s="259"/>
      <c r="H1141" s="262">
        <v>15.199999999999999</v>
      </c>
      <c r="I1141" s="263"/>
      <c r="J1141" s="259"/>
      <c r="K1141" s="259"/>
      <c r="L1141" s="264"/>
      <c r="M1141" s="265"/>
      <c r="N1141" s="266"/>
      <c r="O1141" s="266"/>
      <c r="P1141" s="266"/>
      <c r="Q1141" s="266"/>
      <c r="R1141" s="266"/>
      <c r="S1141" s="266"/>
      <c r="T1141" s="266"/>
      <c r="U1141" s="267"/>
      <c r="V1141" s="15"/>
      <c r="W1141" s="15"/>
      <c r="X1141" s="15"/>
      <c r="Y1141" s="15"/>
      <c r="Z1141" s="15"/>
      <c r="AA1141" s="15"/>
      <c r="AB1141" s="15"/>
      <c r="AC1141" s="15"/>
      <c r="AD1141" s="15"/>
      <c r="AE1141" s="15"/>
      <c r="AT1141" s="268" t="s">
        <v>160</v>
      </c>
      <c r="AU1141" s="268" t="s">
        <v>154</v>
      </c>
      <c r="AV1141" s="15" t="s">
        <v>153</v>
      </c>
      <c r="AW1141" s="15" t="s">
        <v>30</v>
      </c>
      <c r="AX1141" s="15" t="s">
        <v>81</v>
      </c>
      <c r="AY1141" s="268" t="s">
        <v>146</v>
      </c>
    </row>
    <row r="1142" s="2" customFormat="1" ht="24.15" customHeight="1">
      <c r="A1142" s="38"/>
      <c r="B1142" s="39"/>
      <c r="C1142" s="217" t="s">
        <v>1419</v>
      </c>
      <c r="D1142" s="217" t="s">
        <v>148</v>
      </c>
      <c r="E1142" s="218" t="s">
        <v>1420</v>
      </c>
      <c r="F1142" s="219" t="s">
        <v>1421</v>
      </c>
      <c r="G1142" s="220" t="s">
        <v>268</v>
      </c>
      <c r="H1142" s="221">
        <v>7</v>
      </c>
      <c r="I1142" s="222"/>
      <c r="J1142" s="223">
        <f>ROUND(I1142*H1142,2)</f>
        <v>0</v>
      </c>
      <c r="K1142" s="219" t="s">
        <v>152</v>
      </c>
      <c r="L1142" s="44"/>
      <c r="M1142" s="224" t="s">
        <v>1</v>
      </c>
      <c r="N1142" s="225" t="s">
        <v>39</v>
      </c>
      <c r="O1142" s="91"/>
      <c r="P1142" s="226">
        <f>O1142*H1142</f>
        <v>0</v>
      </c>
      <c r="Q1142" s="226">
        <v>0</v>
      </c>
      <c r="R1142" s="226">
        <f>Q1142*H1142</f>
        <v>0</v>
      </c>
      <c r="S1142" s="226">
        <v>0</v>
      </c>
      <c r="T1142" s="226">
        <f>S1142*H1142</f>
        <v>0</v>
      </c>
      <c r="U1142" s="227" t="s">
        <v>1</v>
      </c>
      <c r="V1142" s="38"/>
      <c r="W1142" s="38"/>
      <c r="X1142" s="38"/>
      <c r="Y1142" s="38"/>
      <c r="Z1142" s="38"/>
      <c r="AA1142" s="38"/>
      <c r="AB1142" s="38"/>
      <c r="AC1142" s="38"/>
      <c r="AD1142" s="38"/>
      <c r="AE1142" s="38"/>
      <c r="AR1142" s="228" t="s">
        <v>265</v>
      </c>
      <c r="AT1142" s="228" t="s">
        <v>148</v>
      </c>
      <c r="AU1142" s="228" t="s">
        <v>154</v>
      </c>
      <c r="AY1142" s="17" t="s">
        <v>146</v>
      </c>
      <c r="BE1142" s="229">
        <f>IF(N1142="základní",J1142,0)</f>
        <v>0</v>
      </c>
      <c r="BF1142" s="229">
        <f>IF(N1142="snížená",J1142,0)</f>
        <v>0</v>
      </c>
      <c r="BG1142" s="229">
        <f>IF(N1142="zákl. přenesená",J1142,0)</f>
        <v>0</v>
      </c>
      <c r="BH1142" s="229">
        <f>IF(N1142="sníž. přenesená",J1142,0)</f>
        <v>0</v>
      </c>
      <c r="BI1142" s="229">
        <f>IF(N1142="nulová",J1142,0)</f>
        <v>0</v>
      </c>
      <c r="BJ1142" s="17" t="s">
        <v>154</v>
      </c>
      <c r="BK1142" s="229">
        <f>ROUND(I1142*H1142,2)</f>
        <v>0</v>
      </c>
      <c r="BL1142" s="17" t="s">
        <v>265</v>
      </c>
      <c r="BM1142" s="228" t="s">
        <v>1422</v>
      </c>
    </row>
    <row r="1143" s="2" customFormat="1">
      <c r="A1143" s="38"/>
      <c r="B1143" s="39"/>
      <c r="C1143" s="40"/>
      <c r="D1143" s="230" t="s">
        <v>156</v>
      </c>
      <c r="E1143" s="40"/>
      <c r="F1143" s="231" t="s">
        <v>1423</v>
      </c>
      <c r="G1143" s="40"/>
      <c r="H1143" s="40"/>
      <c r="I1143" s="232"/>
      <c r="J1143" s="40"/>
      <c r="K1143" s="40"/>
      <c r="L1143" s="44"/>
      <c r="M1143" s="233"/>
      <c r="N1143" s="234"/>
      <c r="O1143" s="91"/>
      <c r="P1143" s="91"/>
      <c r="Q1143" s="91"/>
      <c r="R1143" s="91"/>
      <c r="S1143" s="91"/>
      <c r="T1143" s="91"/>
      <c r="U1143" s="92"/>
      <c r="V1143" s="38"/>
      <c r="W1143" s="38"/>
      <c r="X1143" s="38"/>
      <c r="Y1143" s="38"/>
      <c r="Z1143" s="38"/>
      <c r="AA1143" s="38"/>
      <c r="AB1143" s="38"/>
      <c r="AC1143" s="38"/>
      <c r="AD1143" s="38"/>
      <c r="AE1143" s="38"/>
      <c r="AT1143" s="17" t="s">
        <v>156</v>
      </c>
      <c r="AU1143" s="17" t="s">
        <v>154</v>
      </c>
    </row>
    <row r="1144" s="2" customFormat="1">
      <c r="A1144" s="38"/>
      <c r="B1144" s="39"/>
      <c r="C1144" s="40"/>
      <c r="D1144" s="235" t="s">
        <v>158</v>
      </c>
      <c r="E1144" s="40"/>
      <c r="F1144" s="236" t="s">
        <v>1424</v>
      </c>
      <c r="G1144" s="40"/>
      <c r="H1144" s="40"/>
      <c r="I1144" s="232"/>
      <c r="J1144" s="40"/>
      <c r="K1144" s="40"/>
      <c r="L1144" s="44"/>
      <c r="M1144" s="233"/>
      <c r="N1144" s="234"/>
      <c r="O1144" s="91"/>
      <c r="P1144" s="91"/>
      <c r="Q1144" s="91"/>
      <c r="R1144" s="91"/>
      <c r="S1144" s="91"/>
      <c r="T1144" s="91"/>
      <c r="U1144" s="92"/>
      <c r="V1144" s="38"/>
      <c r="W1144" s="38"/>
      <c r="X1144" s="38"/>
      <c r="Y1144" s="38"/>
      <c r="Z1144" s="38"/>
      <c r="AA1144" s="38"/>
      <c r="AB1144" s="38"/>
      <c r="AC1144" s="38"/>
      <c r="AD1144" s="38"/>
      <c r="AE1144" s="38"/>
      <c r="AT1144" s="17" t="s">
        <v>158</v>
      </c>
      <c r="AU1144" s="17" t="s">
        <v>154</v>
      </c>
    </row>
    <row r="1145" s="14" customFormat="1">
      <c r="A1145" s="14"/>
      <c r="B1145" s="247"/>
      <c r="C1145" s="248"/>
      <c r="D1145" s="230" t="s">
        <v>160</v>
      </c>
      <c r="E1145" s="249" t="s">
        <v>1</v>
      </c>
      <c r="F1145" s="250" t="s">
        <v>198</v>
      </c>
      <c r="G1145" s="248"/>
      <c r="H1145" s="251">
        <v>7</v>
      </c>
      <c r="I1145" s="252"/>
      <c r="J1145" s="248"/>
      <c r="K1145" s="248"/>
      <c r="L1145" s="253"/>
      <c r="M1145" s="254"/>
      <c r="N1145" s="255"/>
      <c r="O1145" s="255"/>
      <c r="P1145" s="255"/>
      <c r="Q1145" s="255"/>
      <c r="R1145" s="255"/>
      <c r="S1145" s="255"/>
      <c r="T1145" s="255"/>
      <c r="U1145" s="256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T1145" s="257" t="s">
        <v>160</v>
      </c>
      <c r="AU1145" s="257" t="s">
        <v>154</v>
      </c>
      <c r="AV1145" s="14" t="s">
        <v>154</v>
      </c>
      <c r="AW1145" s="14" t="s">
        <v>30</v>
      </c>
      <c r="AX1145" s="14" t="s">
        <v>73</v>
      </c>
      <c r="AY1145" s="257" t="s">
        <v>146</v>
      </c>
    </row>
    <row r="1146" s="15" customFormat="1">
      <c r="A1146" s="15"/>
      <c r="B1146" s="258"/>
      <c r="C1146" s="259"/>
      <c r="D1146" s="230" t="s">
        <v>160</v>
      </c>
      <c r="E1146" s="260" t="s">
        <v>1</v>
      </c>
      <c r="F1146" s="261" t="s">
        <v>163</v>
      </c>
      <c r="G1146" s="259"/>
      <c r="H1146" s="262">
        <v>7</v>
      </c>
      <c r="I1146" s="263"/>
      <c r="J1146" s="259"/>
      <c r="K1146" s="259"/>
      <c r="L1146" s="264"/>
      <c r="M1146" s="265"/>
      <c r="N1146" s="266"/>
      <c r="O1146" s="266"/>
      <c r="P1146" s="266"/>
      <c r="Q1146" s="266"/>
      <c r="R1146" s="266"/>
      <c r="S1146" s="266"/>
      <c r="T1146" s="266"/>
      <c r="U1146" s="267"/>
      <c r="V1146" s="15"/>
      <c r="W1146" s="15"/>
      <c r="X1146" s="15"/>
      <c r="Y1146" s="15"/>
      <c r="Z1146" s="15"/>
      <c r="AA1146" s="15"/>
      <c r="AB1146" s="15"/>
      <c r="AC1146" s="15"/>
      <c r="AD1146" s="15"/>
      <c r="AE1146" s="15"/>
      <c r="AT1146" s="268" t="s">
        <v>160</v>
      </c>
      <c r="AU1146" s="268" t="s">
        <v>154</v>
      </c>
      <c r="AV1146" s="15" t="s">
        <v>153</v>
      </c>
      <c r="AW1146" s="15" t="s">
        <v>30</v>
      </c>
      <c r="AX1146" s="15" t="s">
        <v>81</v>
      </c>
      <c r="AY1146" s="268" t="s">
        <v>146</v>
      </c>
    </row>
    <row r="1147" s="2" customFormat="1" ht="16.5" customHeight="1">
      <c r="A1147" s="38"/>
      <c r="B1147" s="39"/>
      <c r="C1147" s="269" t="s">
        <v>1425</v>
      </c>
      <c r="D1147" s="269" t="s">
        <v>289</v>
      </c>
      <c r="E1147" s="270" t="s">
        <v>1426</v>
      </c>
      <c r="F1147" s="271" t="s">
        <v>1427</v>
      </c>
      <c r="G1147" s="272" t="s">
        <v>268</v>
      </c>
      <c r="H1147" s="273">
        <v>7.21</v>
      </c>
      <c r="I1147" s="274"/>
      <c r="J1147" s="275">
        <f>ROUND(I1147*H1147,2)</f>
        <v>0</v>
      </c>
      <c r="K1147" s="271" t="s">
        <v>152</v>
      </c>
      <c r="L1147" s="276"/>
      <c r="M1147" s="277" t="s">
        <v>1</v>
      </c>
      <c r="N1147" s="278" t="s">
        <v>39</v>
      </c>
      <c r="O1147" s="91"/>
      <c r="P1147" s="226">
        <f>O1147*H1147</f>
        <v>0</v>
      </c>
      <c r="Q1147" s="226">
        <v>0.0022000000000000001</v>
      </c>
      <c r="R1147" s="226">
        <f>Q1147*H1147</f>
        <v>0.015862000000000001</v>
      </c>
      <c r="S1147" s="226">
        <v>0</v>
      </c>
      <c r="T1147" s="226">
        <f>S1147*H1147</f>
        <v>0</v>
      </c>
      <c r="U1147" s="227" t="s">
        <v>1</v>
      </c>
      <c r="V1147" s="38"/>
      <c r="W1147" s="38"/>
      <c r="X1147" s="38"/>
      <c r="Y1147" s="38"/>
      <c r="Z1147" s="38"/>
      <c r="AA1147" s="38"/>
      <c r="AB1147" s="38"/>
      <c r="AC1147" s="38"/>
      <c r="AD1147" s="38"/>
      <c r="AE1147" s="38"/>
      <c r="AR1147" s="228" t="s">
        <v>384</v>
      </c>
      <c r="AT1147" s="228" t="s">
        <v>289</v>
      </c>
      <c r="AU1147" s="228" t="s">
        <v>154</v>
      </c>
      <c r="AY1147" s="17" t="s">
        <v>146</v>
      </c>
      <c r="BE1147" s="229">
        <f>IF(N1147="základní",J1147,0)</f>
        <v>0</v>
      </c>
      <c r="BF1147" s="229">
        <f>IF(N1147="snížená",J1147,0)</f>
        <v>0</v>
      </c>
      <c r="BG1147" s="229">
        <f>IF(N1147="zákl. přenesená",J1147,0)</f>
        <v>0</v>
      </c>
      <c r="BH1147" s="229">
        <f>IF(N1147="sníž. přenesená",J1147,0)</f>
        <v>0</v>
      </c>
      <c r="BI1147" s="229">
        <f>IF(N1147="nulová",J1147,0)</f>
        <v>0</v>
      </c>
      <c r="BJ1147" s="17" t="s">
        <v>154</v>
      </c>
      <c r="BK1147" s="229">
        <f>ROUND(I1147*H1147,2)</f>
        <v>0</v>
      </c>
      <c r="BL1147" s="17" t="s">
        <v>265</v>
      </c>
      <c r="BM1147" s="228" t="s">
        <v>1428</v>
      </c>
    </row>
    <row r="1148" s="2" customFormat="1">
      <c r="A1148" s="38"/>
      <c r="B1148" s="39"/>
      <c r="C1148" s="40"/>
      <c r="D1148" s="230" t="s">
        <v>156</v>
      </c>
      <c r="E1148" s="40"/>
      <c r="F1148" s="231" t="s">
        <v>1427</v>
      </c>
      <c r="G1148" s="40"/>
      <c r="H1148" s="40"/>
      <c r="I1148" s="232"/>
      <c r="J1148" s="40"/>
      <c r="K1148" s="40"/>
      <c r="L1148" s="44"/>
      <c r="M1148" s="233"/>
      <c r="N1148" s="234"/>
      <c r="O1148" s="91"/>
      <c r="P1148" s="91"/>
      <c r="Q1148" s="91"/>
      <c r="R1148" s="91"/>
      <c r="S1148" s="91"/>
      <c r="T1148" s="91"/>
      <c r="U1148" s="92"/>
      <c r="V1148" s="38"/>
      <c r="W1148" s="38"/>
      <c r="X1148" s="38"/>
      <c r="Y1148" s="38"/>
      <c r="Z1148" s="38"/>
      <c r="AA1148" s="38"/>
      <c r="AB1148" s="38"/>
      <c r="AC1148" s="38"/>
      <c r="AD1148" s="38"/>
      <c r="AE1148" s="38"/>
      <c r="AT1148" s="17" t="s">
        <v>156</v>
      </c>
      <c r="AU1148" s="17" t="s">
        <v>154</v>
      </c>
    </row>
    <row r="1149" s="14" customFormat="1">
      <c r="A1149" s="14"/>
      <c r="B1149" s="247"/>
      <c r="C1149" s="248"/>
      <c r="D1149" s="230" t="s">
        <v>160</v>
      </c>
      <c r="E1149" s="248"/>
      <c r="F1149" s="250" t="s">
        <v>1429</v>
      </c>
      <c r="G1149" s="248"/>
      <c r="H1149" s="251">
        <v>7.21</v>
      </c>
      <c r="I1149" s="252"/>
      <c r="J1149" s="248"/>
      <c r="K1149" s="248"/>
      <c r="L1149" s="253"/>
      <c r="M1149" s="254"/>
      <c r="N1149" s="255"/>
      <c r="O1149" s="255"/>
      <c r="P1149" s="255"/>
      <c r="Q1149" s="255"/>
      <c r="R1149" s="255"/>
      <c r="S1149" s="255"/>
      <c r="T1149" s="255"/>
      <c r="U1149" s="256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T1149" s="257" t="s">
        <v>160</v>
      </c>
      <c r="AU1149" s="257" t="s">
        <v>154</v>
      </c>
      <c r="AV1149" s="14" t="s">
        <v>154</v>
      </c>
      <c r="AW1149" s="14" t="s">
        <v>4</v>
      </c>
      <c r="AX1149" s="14" t="s">
        <v>81</v>
      </c>
      <c r="AY1149" s="257" t="s">
        <v>146</v>
      </c>
    </row>
    <row r="1150" s="2" customFormat="1" ht="24.15" customHeight="1">
      <c r="A1150" s="38"/>
      <c r="B1150" s="39"/>
      <c r="C1150" s="217" t="s">
        <v>1430</v>
      </c>
      <c r="D1150" s="217" t="s">
        <v>148</v>
      </c>
      <c r="E1150" s="218" t="s">
        <v>1431</v>
      </c>
      <c r="F1150" s="219" t="s">
        <v>1432</v>
      </c>
      <c r="G1150" s="220" t="s">
        <v>268</v>
      </c>
      <c r="H1150" s="221">
        <v>1</v>
      </c>
      <c r="I1150" s="222"/>
      <c r="J1150" s="223">
        <f>ROUND(I1150*H1150,2)</f>
        <v>0</v>
      </c>
      <c r="K1150" s="219" t="s">
        <v>152</v>
      </c>
      <c r="L1150" s="44"/>
      <c r="M1150" s="224" t="s">
        <v>1</v>
      </c>
      <c r="N1150" s="225" t="s">
        <v>39</v>
      </c>
      <c r="O1150" s="91"/>
      <c r="P1150" s="226">
        <f>O1150*H1150</f>
        <v>0</v>
      </c>
      <c r="Q1150" s="226">
        <v>0</v>
      </c>
      <c r="R1150" s="226">
        <f>Q1150*H1150</f>
        <v>0</v>
      </c>
      <c r="S1150" s="226">
        <v>0</v>
      </c>
      <c r="T1150" s="226">
        <f>S1150*H1150</f>
        <v>0</v>
      </c>
      <c r="U1150" s="227" t="s">
        <v>1</v>
      </c>
      <c r="V1150" s="38"/>
      <c r="W1150" s="38"/>
      <c r="X1150" s="38"/>
      <c r="Y1150" s="38"/>
      <c r="Z1150" s="38"/>
      <c r="AA1150" s="38"/>
      <c r="AB1150" s="38"/>
      <c r="AC1150" s="38"/>
      <c r="AD1150" s="38"/>
      <c r="AE1150" s="38"/>
      <c r="AR1150" s="228" t="s">
        <v>265</v>
      </c>
      <c r="AT1150" s="228" t="s">
        <v>148</v>
      </c>
      <c r="AU1150" s="228" t="s">
        <v>154</v>
      </c>
      <c r="AY1150" s="17" t="s">
        <v>146</v>
      </c>
      <c r="BE1150" s="229">
        <f>IF(N1150="základní",J1150,0)</f>
        <v>0</v>
      </c>
      <c r="BF1150" s="229">
        <f>IF(N1150="snížená",J1150,0)</f>
        <v>0</v>
      </c>
      <c r="BG1150" s="229">
        <f>IF(N1150="zákl. přenesená",J1150,0)</f>
        <v>0</v>
      </c>
      <c r="BH1150" s="229">
        <f>IF(N1150="sníž. přenesená",J1150,0)</f>
        <v>0</v>
      </c>
      <c r="BI1150" s="229">
        <f>IF(N1150="nulová",J1150,0)</f>
        <v>0</v>
      </c>
      <c r="BJ1150" s="17" t="s">
        <v>154</v>
      </c>
      <c r="BK1150" s="229">
        <f>ROUND(I1150*H1150,2)</f>
        <v>0</v>
      </c>
      <c r="BL1150" s="17" t="s">
        <v>265</v>
      </c>
      <c r="BM1150" s="228" t="s">
        <v>1433</v>
      </c>
    </row>
    <row r="1151" s="2" customFormat="1">
      <c r="A1151" s="38"/>
      <c r="B1151" s="39"/>
      <c r="C1151" s="40"/>
      <c r="D1151" s="230" t="s">
        <v>156</v>
      </c>
      <c r="E1151" s="40"/>
      <c r="F1151" s="231" t="s">
        <v>1434</v>
      </c>
      <c r="G1151" s="40"/>
      <c r="H1151" s="40"/>
      <c r="I1151" s="232"/>
      <c r="J1151" s="40"/>
      <c r="K1151" s="40"/>
      <c r="L1151" s="44"/>
      <c r="M1151" s="233"/>
      <c r="N1151" s="234"/>
      <c r="O1151" s="91"/>
      <c r="P1151" s="91"/>
      <c r="Q1151" s="91"/>
      <c r="R1151" s="91"/>
      <c r="S1151" s="91"/>
      <c r="T1151" s="91"/>
      <c r="U1151" s="92"/>
      <c r="V1151" s="38"/>
      <c r="W1151" s="38"/>
      <c r="X1151" s="38"/>
      <c r="Y1151" s="38"/>
      <c r="Z1151" s="38"/>
      <c r="AA1151" s="38"/>
      <c r="AB1151" s="38"/>
      <c r="AC1151" s="38"/>
      <c r="AD1151" s="38"/>
      <c r="AE1151" s="38"/>
      <c r="AT1151" s="17" t="s">
        <v>156</v>
      </c>
      <c r="AU1151" s="17" t="s">
        <v>154</v>
      </c>
    </row>
    <row r="1152" s="2" customFormat="1">
      <c r="A1152" s="38"/>
      <c r="B1152" s="39"/>
      <c r="C1152" s="40"/>
      <c r="D1152" s="235" t="s">
        <v>158</v>
      </c>
      <c r="E1152" s="40"/>
      <c r="F1152" s="236" t="s">
        <v>1435</v>
      </c>
      <c r="G1152" s="40"/>
      <c r="H1152" s="40"/>
      <c r="I1152" s="232"/>
      <c r="J1152" s="40"/>
      <c r="K1152" s="40"/>
      <c r="L1152" s="44"/>
      <c r="M1152" s="233"/>
      <c r="N1152" s="234"/>
      <c r="O1152" s="91"/>
      <c r="P1152" s="91"/>
      <c r="Q1152" s="91"/>
      <c r="R1152" s="91"/>
      <c r="S1152" s="91"/>
      <c r="T1152" s="91"/>
      <c r="U1152" s="92"/>
      <c r="V1152" s="38"/>
      <c r="W1152" s="38"/>
      <c r="X1152" s="38"/>
      <c r="Y1152" s="38"/>
      <c r="Z1152" s="38"/>
      <c r="AA1152" s="38"/>
      <c r="AB1152" s="38"/>
      <c r="AC1152" s="38"/>
      <c r="AD1152" s="38"/>
      <c r="AE1152" s="38"/>
      <c r="AT1152" s="17" t="s">
        <v>158</v>
      </c>
      <c r="AU1152" s="17" t="s">
        <v>154</v>
      </c>
    </row>
    <row r="1153" s="13" customFormat="1">
      <c r="A1153" s="13"/>
      <c r="B1153" s="237"/>
      <c r="C1153" s="238"/>
      <c r="D1153" s="230" t="s">
        <v>160</v>
      </c>
      <c r="E1153" s="239" t="s">
        <v>1</v>
      </c>
      <c r="F1153" s="240" t="s">
        <v>1436</v>
      </c>
      <c r="G1153" s="238"/>
      <c r="H1153" s="239" t="s">
        <v>1</v>
      </c>
      <c r="I1153" s="241"/>
      <c r="J1153" s="238"/>
      <c r="K1153" s="238"/>
      <c r="L1153" s="242"/>
      <c r="M1153" s="243"/>
      <c r="N1153" s="244"/>
      <c r="O1153" s="244"/>
      <c r="P1153" s="244"/>
      <c r="Q1153" s="244"/>
      <c r="R1153" s="244"/>
      <c r="S1153" s="244"/>
      <c r="T1153" s="244"/>
      <c r="U1153" s="245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T1153" s="246" t="s">
        <v>160</v>
      </c>
      <c r="AU1153" s="246" t="s">
        <v>154</v>
      </c>
      <c r="AV1153" s="13" t="s">
        <v>81</v>
      </c>
      <c r="AW1153" s="13" t="s">
        <v>30</v>
      </c>
      <c r="AX1153" s="13" t="s">
        <v>73</v>
      </c>
      <c r="AY1153" s="246" t="s">
        <v>146</v>
      </c>
    </row>
    <row r="1154" s="14" customFormat="1">
      <c r="A1154" s="14"/>
      <c r="B1154" s="247"/>
      <c r="C1154" s="248"/>
      <c r="D1154" s="230" t="s">
        <v>160</v>
      </c>
      <c r="E1154" s="249" t="s">
        <v>1</v>
      </c>
      <c r="F1154" s="250" t="s">
        <v>81</v>
      </c>
      <c r="G1154" s="248"/>
      <c r="H1154" s="251">
        <v>1</v>
      </c>
      <c r="I1154" s="252"/>
      <c r="J1154" s="248"/>
      <c r="K1154" s="248"/>
      <c r="L1154" s="253"/>
      <c r="M1154" s="254"/>
      <c r="N1154" s="255"/>
      <c r="O1154" s="255"/>
      <c r="P1154" s="255"/>
      <c r="Q1154" s="255"/>
      <c r="R1154" s="255"/>
      <c r="S1154" s="255"/>
      <c r="T1154" s="255"/>
      <c r="U1154" s="256"/>
      <c r="V1154" s="14"/>
      <c r="W1154" s="14"/>
      <c r="X1154" s="14"/>
      <c r="Y1154" s="14"/>
      <c r="Z1154" s="14"/>
      <c r="AA1154" s="14"/>
      <c r="AB1154" s="14"/>
      <c r="AC1154" s="14"/>
      <c r="AD1154" s="14"/>
      <c r="AE1154" s="14"/>
      <c r="AT1154" s="257" t="s">
        <v>160</v>
      </c>
      <c r="AU1154" s="257" t="s">
        <v>154</v>
      </c>
      <c r="AV1154" s="14" t="s">
        <v>154</v>
      </c>
      <c r="AW1154" s="14" t="s">
        <v>30</v>
      </c>
      <c r="AX1154" s="14" t="s">
        <v>73</v>
      </c>
      <c r="AY1154" s="257" t="s">
        <v>146</v>
      </c>
    </row>
    <row r="1155" s="15" customFormat="1">
      <c r="A1155" s="15"/>
      <c r="B1155" s="258"/>
      <c r="C1155" s="259"/>
      <c r="D1155" s="230" t="s">
        <v>160</v>
      </c>
      <c r="E1155" s="260" t="s">
        <v>1</v>
      </c>
      <c r="F1155" s="261" t="s">
        <v>163</v>
      </c>
      <c r="G1155" s="259"/>
      <c r="H1155" s="262">
        <v>1</v>
      </c>
      <c r="I1155" s="263"/>
      <c r="J1155" s="259"/>
      <c r="K1155" s="259"/>
      <c r="L1155" s="264"/>
      <c r="M1155" s="265"/>
      <c r="N1155" s="266"/>
      <c r="O1155" s="266"/>
      <c r="P1155" s="266"/>
      <c r="Q1155" s="266"/>
      <c r="R1155" s="266"/>
      <c r="S1155" s="266"/>
      <c r="T1155" s="266"/>
      <c r="U1155" s="267"/>
      <c r="V1155" s="15"/>
      <c r="W1155" s="15"/>
      <c r="X1155" s="15"/>
      <c r="Y1155" s="15"/>
      <c r="Z1155" s="15"/>
      <c r="AA1155" s="15"/>
      <c r="AB1155" s="15"/>
      <c r="AC1155" s="15"/>
      <c r="AD1155" s="15"/>
      <c r="AE1155" s="15"/>
      <c r="AT1155" s="268" t="s">
        <v>160</v>
      </c>
      <c r="AU1155" s="268" t="s">
        <v>154</v>
      </c>
      <c r="AV1155" s="15" t="s">
        <v>153</v>
      </c>
      <c r="AW1155" s="15" t="s">
        <v>30</v>
      </c>
      <c r="AX1155" s="15" t="s">
        <v>81</v>
      </c>
      <c r="AY1155" s="268" t="s">
        <v>146</v>
      </c>
    </row>
    <row r="1156" s="2" customFormat="1" ht="16.5" customHeight="1">
      <c r="A1156" s="38"/>
      <c r="B1156" s="39"/>
      <c r="C1156" s="269" t="s">
        <v>1437</v>
      </c>
      <c r="D1156" s="269" t="s">
        <v>289</v>
      </c>
      <c r="E1156" s="270" t="s">
        <v>1438</v>
      </c>
      <c r="F1156" s="271" t="s">
        <v>1439</v>
      </c>
      <c r="G1156" s="272" t="s">
        <v>268</v>
      </c>
      <c r="H1156" s="273">
        <v>1</v>
      </c>
      <c r="I1156" s="274"/>
      <c r="J1156" s="275">
        <f>ROUND(I1156*H1156,2)</f>
        <v>0</v>
      </c>
      <c r="K1156" s="271" t="s">
        <v>152</v>
      </c>
      <c r="L1156" s="276"/>
      <c r="M1156" s="277" t="s">
        <v>1</v>
      </c>
      <c r="N1156" s="278" t="s">
        <v>39</v>
      </c>
      <c r="O1156" s="91"/>
      <c r="P1156" s="226">
        <f>O1156*H1156</f>
        <v>0</v>
      </c>
      <c r="Q1156" s="226">
        <v>0.0080000000000000002</v>
      </c>
      <c r="R1156" s="226">
        <f>Q1156*H1156</f>
        <v>0.0080000000000000002</v>
      </c>
      <c r="S1156" s="226">
        <v>0</v>
      </c>
      <c r="T1156" s="226">
        <f>S1156*H1156</f>
        <v>0</v>
      </c>
      <c r="U1156" s="227" t="s">
        <v>1</v>
      </c>
      <c r="V1156" s="38"/>
      <c r="W1156" s="38"/>
      <c r="X1156" s="38"/>
      <c r="Y1156" s="38"/>
      <c r="Z1156" s="38"/>
      <c r="AA1156" s="38"/>
      <c r="AB1156" s="38"/>
      <c r="AC1156" s="38"/>
      <c r="AD1156" s="38"/>
      <c r="AE1156" s="38"/>
      <c r="AR1156" s="228" t="s">
        <v>384</v>
      </c>
      <c r="AT1156" s="228" t="s">
        <v>289</v>
      </c>
      <c r="AU1156" s="228" t="s">
        <v>154</v>
      </c>
      <c r="AY1156" s="17" t="s">
        <v>146</v>
      </c>
      <c r="BE1156" s="229">
        <f>IF(N1156="základní",J1156,0)</f>
        <v>0</v>
      </c>
      <c r="BF1156" s="229">
        <f>IF(N1156="snížená",J1156,0)</f>
        <v>0</v>
      </c>
      <c r="BG1156" s="229">
        <f>IF(N1156="zákl. přenesená",J1156,0)</f>
        <v>0</v>
      </c>
      <c r="BH1156" s="229">
        <f>IF(N1156="sníž. přenesená",J1156,0)</f>
        <v>0</v>
      </c>
      <c r="BI1156" s="229">
        <f>IF(N1156="nulová",J1156,0)</f>
        <v>0</v>
      </c>
      <c r="BJ1156" s="17" t="s">
        <v>154</v>
      </c>
      <c r="BK1156" s="229">
        <f>ROUND(I1156*H1156,2)</f>
        <v>0</v>
      </c>
      <c r="BL1156" s="17" t="s">
        <v>265</v>
      </c>
      <c r="BM1156" s="228" t="s">
        <v>1440</v>
      </c>
    </row>
    <row r="1157" s="2" customFormat="1">
      <c r="A1157" s="38"/>
      <c r="B1157" s="39"/>
      <c r="C1157" s="40"/>
      <c r="D1157" s="230" t="s">
        <v>156</v>
      </c>
      <c r="E1157" s="40"/>
      <c r="F1157" s="231" t="s">
        <v>1439</v>
      </c>
      <c r="G1157" s="40"/>
      <c r="H1157" s="40"/>
      <c r="I1157" s="232"/>
      <c r="J1157" s="40"/>
      <c r="K1157" s="40"/>
      <c r="L1157" s="44"/>
      <c r="M1157" s="233"/>
      <c r="N1157" s="234"/>
      <c r="O1157" s="91"/>
      <c r="P1157" s="91"/>
      <c r="Q1157" s="91"/>
      <c r="R1157" s="91"/>
      <c r="S1157" s="91"/>
      <c r="T1157" s="91"/>
      <c r="U1157" s="92"/>
      <c r="V1157" s="38"/>
      <c r="W1157" s="38"/>
      <c r="X1157" s="38"/>
      <c r="Y1157" s="38"/>
      <c r="Z1157" s="38"/>
      <c r="AA1157" s="38"/>
      <c r="AB1157" s="38"/>
      <c r="AC1157" s="38"/>
      <c r="AD1157" s="38"/>
      <c r="AE1157" s="38"/>
      <c r="AT1157" s="17" t="s">
        <v>156</v>
      </c>
      <c r="AU1157" s="17" t="s">
        <v>154</v>
      </c>
    </row>
    <row r="1158" s="2" customFormat="1" ht="24.15" customHeight="1">
      <c r="A1158" s="38"/>
      <c r="B1158" s="39"/>
      <c r="C1158" s="217" t="s">
        <v>1024</v>
      </c>
      <c r="D1158" s="217" t="s">
        <v>148</v>
      </c>
      <c r="E1158" s="218" t="s">
        <v>1441</v>
      </c>
      <c r="F1158" s="219" t="s">
        <v>1442</v>
      </c>
      <c r="G1158" s="220" t="s">
        <v>268</v>
      </c>
      <c r="H1158" s="221">
        <v>1</v>
      </c>
      <c r="I1158" s="222"/>
      <c r="J1158" s="223">
        <f>ROUND(I1158*H1158,2)</f>
        <v>0</v>
      </c>
      <c r="K1158" s="219" t="s">
        <v>152</v>
      </c>
      <c r="L1158" s="44"/>
      <c r="M1158" s="224" t="s">
        <v>1</v>
      </c>
      <c r="N1158" s="225" t="s">
        <v>39</v>
      </c>
      <c r="O1158" s="91"/>
      <c r="P1158" s="226">
        <f>O1158*H1158</f>
        <v>0</v>
      </c>
      <c r="Q1158" s="226">
        <v>0</v>
      </c>
      <c r="R1158" s="226">
        <f>Q1158*H1158</f>
        <v>0</v>
      </c>
      <c r="S1158" s="226">
        <v>0</v>
      </c>
      <c r="T1158" s="226">
        <f>S1158*H1158</f>
        <v>0</v>
      </c>
      <c r="U1158" s="227" t="s">
        <v>1</v>
      </c>
      <c r="V1158" s="38"/>
      <c r="W1158" s="38"/>
      <c r="X1158" s="38"/>
      <c r="Y1158" s="38"/>
      <c r="Z1158" s="38"/>
      <c r="AA1158" s="38"/>
      <c r="AB1158" s="38"/>
      <c r="AC1158" s="38"/>
      <c r="AD1158" s="38"/>
      <c r="AE1158" s="38"/>
      <c r="AR1158" s="228" t="s">
        <v>265</v>
      </c>
      <c r="AT1158" s="228" t="s">
        <v>148</v>
      </c>
      <c r="AU1158" s="228" t="s">
        <v>154</v>
      </c>
      <c r="AY1158" s="17" t="s">
        <v>146</v>
      </c>
      <c r="BE1158" s="229">
        <f>IF(N1158="základní",J1158,0)</f>
        <v>0</v>
      </c>
      <c r="BF1158" s="229">
        <f>IF(N1158="snížená",J1158,0)</f>
        <v>0</v>
      </c>
      <c r="BG1158" s="229">
        <f>IF(N1158="zákl. přenesená",J1158,0)</f>
        <v>0</v>
      </c>
      <c r="BH1158" s="229">
        <f>IF(N1158="sníž. přenesená",J1158,0)</f>
        <v>0</v>
      </c>
      <c r="BI1158" s="229">
        <f>IF(N1158="nulová",J1158,0)</f>
        <v>0</v>
      </c>
      <c r="BJ1158" s="17" t="s">
        <v>154</v>
      </c>
      <c r="BK1158" s="229">
        <f>ROUND(I1158*H1158,2)</f>
        <v>0</v>
      </c>
      <c r="BL1158" s="17" t="s">
        <v>265</v>
      </c>
      <c r="BM1158" s="228" t="s">
        <v>1443</v>
      </c>
    </row>
    <row r="1159" s="2" customFormat="1">
      <c r="A1159" s="38"/>
      <c r="B1159" s="39"/>
      <c r="C1159" s="40"/>
      <c r="D1159" s="230" t="s">
        <v>156</v>
      </c>
      <c r="E1159" s="40"/>
      <c r="F1159" s="231" t="s">
        <v>1444</v>
      </c>
      <c r="G1159" s="40"/>
      <c r="H1159" s="40"/>
      <c r="I1159" s="232"/>
      <c r="J1159" s="40"/>
      <c r="K1159" s="40"/>
      <c r="L1159" s="44"/>
      <c r="M1159" s="233"/>
      <c r="N1159" s="234"/>
      <c r="O1159" s="91"/>
      <c r="P1159" s="91"/>
      <c r="Q1159" s="91"/>
      <c r="R1159" s="91"/>
      <c r="S1159" s="91"/>
      <c r="T1159" s="91"/>
      <c r="U1159" s="92"/>
      <c r="V1159" s="38"/>
      <c r="W1159" s="38"/>
      <c r="X1159" s="38"/>
      <c r="Y1159" s="38"/>
      <c r="Z1159" s="38"/>
      <c r="AA1159" s="38"/>
      <c r="AB1159" s="38"/>
      <c r="AC1159" s="38"/>
      <c r="AD1159" s="38"/>
      <c r="AE1159" s="38"/>
      <c r="AT1159" s="17" t="s">
        <v>156</v>
      </c>
      <c r="AU1159" s="17" t="s">
        <v>154</v>
      </c>
    </row>
    <row r="1160" s="2" customFormat="1">
      <c r="A1160" s="38"/>
      <c r="B1160" s="39"/>
      <c r="C1160" s="40"/>
      <c r="D1160" s="235" t="s">
        <v>158</v>
      </c>
      <c r="E1160" s="40"/>
      <c r="F1160" s="236" t="s">
        <v>1445</v>
      </c>
      <c r="G1160" s="40"/>
      <c r="H1160" s="40"/>
      <c r="I1160" s="232"/>
      <c r="J1160" s="40"/>
      <c r="K1160" s="40"/>
      <c r="L1160" s="44"/>
      <c r="M1160" s="233"/>
      <c r="N1160" s="234"/>
      <c r="O1160" s="91"/>
      <c r="P1160" s="91"/>
      <c r="Q1160" s="91"/>
      <c r="R1160" s="91"/>
      <c r="S1160" s="91"/>
      <c r="T1160" s="91"/>
      <c r="U1160" s="92"/>
      <c r="V1160" s="38"/>
      <c r="W1160" s="38"/>
      <c r="X1160" s="38"/>
      <c r="Y1160" s="38"/>
      <c r="Z1160" s="38"/>
      <c r="AA1160" s="38"/>
      <c r="AB1160" s="38"/>
      <c r="AC1160" s="38"/>
      <c r="AD1160" s="38"/>
      <c r="AE1160" s="38"/>
      <c r="AT1160" s="17" t="s">
        <v>158</v>
      </c>
      <c r="AU1160" s="17" t="s">
        <v>154</v>
      </c>
    </row>
    <row r="1161" s="13" customFormat="1">
      <c r="A1161" s="13"/>
      <c r="B1161" s="237"/>
      <c r="C1161" s="238"/>
      <c r="D1161" s="230" t="s">
        <v>160</v>
      </c>
      <c r="E1161" s="239" t="s">
        <v>1</v>
      </c>
      <c r="F1161" s="240" t="s">
        <v>1446</v>
      </c>
      <c r="G1161" s="238"/>
      <c r="H1161" s="239" t="s">
        <v>1</v>
      </c>
      <c r="I1161" s="241"/>
      <c r="J1161" s="238"/>
      <c r="K1161" s="238"/>
      <c r="L1161" s="242"/>
      <c r="M1161" s="243"/>
      <c r="N1161" s="244"/>
      <c r="O1161" s="244"/>
      <c r="P1161" s="244"/>
      <c r="Q1161" s="244"/>
      <c r="R1161" s="244"/>
      <c r="S1161" s="244"/>
      <c r="T1161" s="244"/>
      <c r="U1161" s="245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T1161" s="246" t="s">
        <v>160</v>
      </c>
      <c r="AU1161" s="246" t="s">
        <v>154</v>
      </c>
      <c r="AV1161" s="13" t="s">
        <v>81</v>
      </c>
      <c r="AW1161" s="13" t="s">
        <v>30</v>
      </c>
      <c r="AX1161" s="13" t="s">
        <v>73</v>
      </c>
      <c r="AY1161" s="246" t="s">
        <v>146</v>
      </c>
    </row>
    <row r="1162" s="14" customFormat="1">
      <c r="A1162" s="14"/>
      <c r="B1162" s="247"/>
      <c r="C1162" s="248"/>
      <c r="D1162" s="230" t="s">
        <v>160</v>
      </c>
      <c r="E1162" s="249" t="s">
        <v>1</v>
      </c>
      <c r="F1162" s="250" t="s">
        <v>81</v>
      </c>
      <c r="G1162" s="248"/>
      <c r="H1162" s="251">
        <v>1</v>
      </c>
      <c r="I1162" s="252"/>
      <c r="J1162" s="248"/>
      <c r="K1162" s="248"/>
      <c r="L1162" s="253"/>
      <c r="M1162" s="254"/>
      <c r="N1162" s="255"/>
      <c r="O1162" s="255"/>
      <c r="P1162" s="255"/>
      <c r="Q1162" s="255"/>
      <c r="R1162" s="255"/>
      <c r="S1162" s="255"/>
      <c r="T1162" s="255"/>
      <c r="U1162" s="256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T1162" s="257" t="s">
        <v>160</v>
      </c>
      <c r="AU1162" s="257" t="s">
        <v>154</v>
      </c>
      <c r="AV1162" s="14" t="s">
        <v>154</v>
      </c>
      <c r="AW1162" s="14" t="s">
        <v>30</v>
      </c>
      <c r="AX1162" s="14" t="s">
        <v>73</v>
      </c>
      <c r="AY1162" s="257" t="s">
        <v>146</v>
      </c>
    </row>
    <row r="1163" s="15" customFormat="1">
      <c r="A1163" s="15"/>
      <c r="B1163" s="258"/>
      <c r="C1163" s="259"/>
      <c r="D1163" s="230" t="s">
        <v>160</v>
      </c>
      <c r="E1163" s="260" t="s">
        <v>1</v>
      </c>
      <c r="F1163" s="261" t="s">
        <v>163</v>
      </c>
      <c r="G1163" s="259"/>
      <c r="H1163" s="262">
        <v>1</v>
      </c>
      <c r="I1163" s="263"/>
      <c r="J1163" s="259"/>
      <c r="K1163" s="259"/>
      <c r="L1163" s="264"/>
      <c r="M1163" s="265"/>
      <c r="N1163" s="266"/>
      <c r="O1163" s="266"/>
      <c r="P1163" s="266"/>
      <c r="Q1163" s="266"/>
      <c r="R1163" s="266"/>
      <c r="S1163" s="266"/>
      <c r="T1163" s="266"/>
      <c r="U1163" s="267"/>
      <c r="V1163" s="15"/>
      <c r="W1163" s="15"/>
      <c r="X1163" s="15"/>
      <c r="Y1163" s="15"/>
      <c r="Z1163" s="15"/>
      <c r="AA1163" s="15"/>
      <c r="AB1163" s="15"/>
      <c r="AC1163" s="15"/>
      <c r="AD1163" s="15"/>
      <c r="AE1163" s="15"/>
      <c r="AT1163" s="268" t="s">
        <v>160</v>
      </c>
      <c r="AU1163" s="268" t="s">
        <v>154</v>
      </c>
      <c r="AV1163" s="15" t="s">
        <v>153</v>
      </c>
      <c r="AW1163" s="15" t="s">
        <v>30</v>
      </c>
      <c r="AX1163" s="15" t="s">
        <v>81</v>
      </c>
      <c r="AY1163" s="268" t="s">
        <v>146</v>
      </c>
    </row>
    <row r="1164" s="2" customFormat="1" ht="37.8" customHeight="1">
      <c r="A1164" s="38"/>
      <c r="B1164" s="39"/>
      <c r="C1164" s="269" t="s">
        <v>1447</v>
      </c>
      <c r="D1164" s="269" t="s">
        <v>289</v>
      </c>
      <c r="E1164" s="270" t="s">
        <v>1448</v>
      </c>
      <c r="F1164" s="271" t="s">
        <v>1449</v>
      </c>
      <c r="G1164" s="272" t="s">
        <v>1450</v>
      </c>
      <c r="H1164" s="273">
        <v>1</v>
      </c>
      <c r="I1164" s="274"/>
      <c r="J1164" s="275">
        <f>ROUND(I1164*H1164,2)</f>
        <v>0</v>
      </c>
      <c r="K1164" s="271" t="s">
        <v>152</v>
      </c>
      <c r="L1164" s="276"/>
      <c r="M1164" s="277" t="s">
        <v>1</v>
      </c>
      <c r="N1164" s="278" t="s">
        <v>39</v>
      </c>
      <c r="O1164" s="91"/>
      <c r="P1164" s="226">
        <f>O1164*H1164</f>
        <v>0</v>
      </c>
      <c r="Q1164" s="226">
        <v>0.0076</v>
      </c>
      <c r="R1164" s="226">
        <f>Q1164*H1164</f>
        <v>0.0076</v>
      </c>
      <c r="S1164" s="226">
        <v>0</v>
      </c>
      <c r="T1164" s="226">
        <f>S1164*H1164</f>
        <v>0</v>
      </c>
      <c r="U1164" s="227" t="s">
        <v>1</v>
      </c>
      <c r="V1164" s="38"/>
      <c r="W1164" s="38"/>
      <c r="X1164" s="38"/>
      <c r="Y1164" s="38"/>
      <c r="Z1164" s="38"/>
      <c r="AA1164" s="38"/>
      <c r="AB1164" s="38"/>
      <c r="AC1164" s="38"/>
      <c r="AD1164" s="38"/>
      <c r="AE1164" s="38"/>
      <c r="AR1164" s="228" t="s">
        <v>384</v>
      </c>
      <c r="AT1164" s="228" t="s">
        <v>289</v>
      </c>
      <c r="AU1164" s="228" t="s">
        <v>154</v>
      </c>
      <c r="AY1164" s="17" t="s">
        <v>146</v>
      </c>
      <c r="BE1164" s="229">
        <f>IF(N1164="základní",J1164,0)</f>
        <v>0</v>
      </c>
      <c r="BF1164" s="229">
        <f>IF(N1164="snížená",J1164,0)</f>
        <v>0</v>
      </c>
      <c r="BG1164" s="229">
        <f>IF(N1164="zákl. přenesená",J1164,0)</f>
        <v>0</v>
      </c>
      <c r="BH1164" s="229">
        <f>IF(N1164="sníž. přenesená",J1164,0)</f>
        <v>0</v>
      </c>
      <c r="BI1164" s="229">
        <f>IF(N1164="nulová",J1164,0)</f>
        <v>0</v>
      </c>
      <c r="BJ1164" s="17" t="s">
        <v>154</v>
      </c>
      <c r="BK1164" s="229">
        <f>ROUND(I1164*H1164,2)</f>
        <v>0</v>
      </c>
      <c r="BL1164" s="17" t="s">
        <v>265</v>
      </c>
      <c r="BM1164" s="228" t="s">
        <v>1451</v>
      </c>
    </row>
    <row r="1165" s="2" customFormat="1">
      <c r="A1165" s="38"/>
      <c r="B1165" s="39"/>
      <c r="C1165" s="40"/>
      <c r="D1165" s="230" t="s">
        <v>156</v>
      </c>
      <c r="E1165" s="40"/>
      <c r="F1165" s="231" t="s">
        <v>1449</v>
      </c>
      <c r="G1165" s="40"/>
      <c r="H1165" s="40"/>
      <c r="I1165" s="232"/>
      <c r="J1165" s="40"/>
      <c r="K1165" s="40"/>
      <c r="L1165" s="44"/>
      <c r="M1165" s="233"/>
      <c r="N1165" s="234"/>
      <c r="O1165" s="91"/>
      <c r="P1165" s="91"/>
      <c r="Q1165" s="91"/>
      <c r="R1165" s="91"/>
      <c r="S1165" s="91"/>
      <c r="T1165" s="91"/>
      <c r="U1165" s="92"/>
      <c r="V1165" s="38"/>
      <c r="W1165" s="38"/>
      <c r="X1165" s="38"/>
      <c r="Y1165" s="38"/>
      <c r="Z1165" s="38"/>
      <c r="AA1165" s="38"/>
      <c r="AB1165" s="38"/>
      <c r="AC1165" s="38"/>
      <c r="AD1165" s="38"/>
      <c r="AE1165" s="38"/>
      <c r="AT1165" s="17" t="s">
        <v>156</v>
      </c>
      <c r="AU1165" s="17" t="s">
        <v>154</v>
      </c>
    </row>
    <row r="1166" s="2" customFormat="1" ht="24.15" customHeight="1">
      <c r="A1166" s="38"/>
      <c r="B1166" s="39"/>
      <c r="C1166" s="217" t="s">
        <v>1452</v>
      </c>
      <c r="D1166" s="217" t="s">
        <v>148</v>
      </c>
      <c r="E1166" s="218" t="s">
        <v>1453</v>
      </c>
      <c r="F1166" s="219" t="s">
        <v>1454</v>
      </c>
      <c r="G1166" s="220" t="s">
        <v>228</v>
      </c>
      <c r="H1166" s="221">
        <v>172</v>
      </c>
      <c r="I1166" s="222"/>
      <c r="J1166" s="223">
        <f>ROUND(I1166*H1166,2)</f>
        <v>0</v>
      </c>
      <c r="K1166" s="219" t="s">
        <v>152</v>
      </c>
      <c r="L1166" s="44"/>
      <c r="M1166" s="224" t="s">
        <v>1</v>
      </c>
      <c r="N1166" s="225" t="s">
        <v>39</v>
      </c>
      <c r="O1166" s="91"/>
      <c r="P1166" s="226">
        <f>O1166*H1166</f>
        <v>0</v>
      </c>
      <c r="Q1166" s="226">
        <v>0</v>
      </c>
      <c r="R1166" s="226">
        <f>Q1166*H1166</f>
        <v>0</v>
      </c>
      <c r="S1166" s="226">
        <v>0</v>
      </c>
      <c r="T1166" s="226">
        <f>S1166*H1166</f>
        <v>0</v>
      </c>
      <c r="U1166" s="227" t="s">
        <v>1</v>
      </c>
      <c r="V1166" s="38"/>
      <c r="W1166" s="38"/>
      <c r="X1166" s="38"/>
      <c r="Y1166" s="38"/>
      <c r="Z1166" s="38"/>
      <c r="AA1166" s="38"/>
      <c r="AB1166" s="38"/>
      <c r="AC1166" s="38"/>
      <c r="AD1166" s="38"/>
      <c r="AE1166" s="38"/>
      <c r="AR1166" s="228" t="s">
        <v>265</v>
      </c>
      <c r="AT1166" s="228" t="s">
        <v>148</v>
      </c>
      <c r="AU1166" s="228" t="s">
        <v>154</v>
      </c>
      <c r="AY1166" s="17" t="s">
        <v>146</v>
      </c>
      <c r="BE1166" s="229">
        <f>IF(N1166="základní",J1166,0)</f>
        <v>0</v>
      </c>
      <c r="BF1166" s="229">
        <f>IF(N1166="snížená",J1166,0)</f>
        <v>0</v>
      </c>
      <c r="BG1166" s="229">
        <f>IF(N1166="zákl. přenesená",J1166,0)</f>
        <v>0</v>
      </c>
      <c r="BH1166" s="229">
        <f>IF(N1166="sníž. přenesená",J1166,0)</f>
        <v>0</v>
      </c>
      <c r="BI1166" s="229">
        <f>IF(N1166="nulová",J1166,0)</f>
        <v>0</v>
      </c>
      <c r="BJ1166" s="17" t="s">
        <v>154</v>
      </c>
      <c r="BK1166" s="229">
        <f>ROUND(I1166*H1166,2)</f>
        <v>0</v>
      </c>
      <c r="BL1166" s="17" t="s">
        <v>265</v>
      </c>
      <c r="BM1166" s="228" t="s">
        <v>1455</v>
      </c>
    </row>
    <row r="1167" s="2" customFormat="1">
      <c r="A1167" s="38"/>
      <c r="B1167" s="39"/>
      <c r="C1167" s="40"/>
      <c r="D1167" s="230" t="s">
        <v>156</v>
      </c>
      <c r="E1167" s="40"/>
      <c r="F1167" s="231" t="s">
        <v>1456</v>
      </c>
      <c r="G1167" s="40"/>
      <c r="H1167" s="40"/>
      <c r="I1167" s="232"/>
      <c r="J1167" s="40"/>
      <c r="K1167" s="40"/>
      <c r="L1167" s="44"/>
      <c r="M1167" s="233"/>
      <c r="N1167" s="234"/>
      <c r="O1167" s="91"/>
      <c r="P1167" s="91"/>
      <c r="Q1167" s="91"/>
      <c r="R1167" s="91"/>
      <c r="S1167" s="91"/>
      <c r="T1167" s="91"/>
      <c r="U1167" s="92"/>
      <c r="V1167" s="38"/>
      <c r="W1167" s="38"/>
      <c r="X1167" s="38"/>
      <c r="Y1167" s="38"/>
      <c r="Z1167" s="38"/>
      <c r="AA1167" s="38"/>
      <c r="AB1167" s="38"/>
      <c r="AC1167" s="38"/>
      <c r="AD1167" s="38"/>
      <c r="AE1167" s="38"/>
      <c r="AT1167" s="17" t="s">
        <v>156</v>
      </c>
      <c r="AU1167" s="17" t="s">
        <v>154</v>
      </c>
    </row>
    <row r="1168" s="2" customFormat="1">
      <c r="A1168" s="38"/>
      <c r="B1168" s="39"/>
      <c r="C1168" s="40"/>
      <c r="D1168" s="235" t="s">
        <v>158</v>
      </c>
      <c r="E1168" s="40"/>
      <c r="F1168" s="236" t="s">
        <v>1457</v>
      </c>
      <c r="G1168" s="40"/>
      <c r="H1168" s="40"/>
      <c r="I1168" s="232"/>
      <c r="J1168" s="40"/>
      <c r="K1168" s="40"/>
      <c r="L1168" s="44"/>
      <c r="M1168" s="233"/>
      <c r="N1168" s="234"/>
      <c r="O1168" s="91"/>
      <c r="P1168" s="91"/>
      <c r="Q1168" s="91"/>
      <c r="R1168" s="91"/>
      <c r="S1168" s="91"/>
      <c r="T1168" s="91"/>
      <c r="U1168" s="92"/>
      <c r="V1168" s="38"/>
      <c r="W1168" s="38"/>
      <c r="X1168" s="38"/>
      <c r="Y1168" s="38"/>
      <c r="Z1168" s="38"/>
      <c r="AA1168" s="38"/>
      <c r="AB1168" s="38"/>
      <c r="AC1168" s="38"/>
      <c r="AD1168" s="38"/>
      <c r="AE1168" s="38"/>
      <c r="AT1168" s="17" t="s">
        <v>158</v>
      </c>
      <c r="AU1168" s="17" t="s">
        <v>154</v>
      </c>
    </row>
    <row r="1169" s="14" customFormat="1">
      <c r="A1169" s="14"/>
      <c r="B1169" s="247"/>
      <c r="C1169" s="248"/>
      <c r="D1169" s="230" t="s">
        <v>160</v>
      </c>
      <c r="E1169" s="249" t="s">
        <v>1</v>
      </c>
      <c r="F1169" s="250" t="s">
        <v>1013</v>
      </c>
      <c r="G1169" s="248"/>
      <c r="H1169" s="251">
        <v>88</v>
      </c>
      <c r="I1169" s="252"/>
      <c r="J1169" s="248"/>
      <c r="K1169" s="248"/>
      <c r="L1169" s="253"/>
      <c r="M1169" s="254"/>
      <c r="N1169" s="255"/>
      <c r="O1169" s="255"/>
      <c r="P1169" s="255"/>
      <c r="Q1169" s="255"/>
      <c r="R1169" s="255"/>
      <c r="S1169" s="255"/>
      <c r="T1169" s="255"/>
      <c r="U1169" s="256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T1169" s="257" t="s">
        <v>160</v>
      </c>
      <c r="AU1169" s="257" t="s">
        <v>154</v>
      </c>
      <c r="AV1169" s="14" t="s">
        <v>154</v>
      </c>
      <c r="AW1169" s="14" t="s">
        <v>30</v>
      </c>
      <c r="AX1169" s="14" t="s">
        <v>73</v>
      </c>
      <c r="AY1169" s="257" t="s">
        <v>146</v>
      </c>
    </row>
    <row r="1170" s="14" customFormat="1">
      <c r="A1170" s="14"/>
      <c r="B1170" s="247"/>
      <c r="C1170" s="248"/>
      <c r="D1170" s="230" t="s">
        <v>160</v>
      </c>
      <c r="E1170" s="249" t="s">
        <v>1</v>
      </c>
      <c r="F1170" s="250" t="s">
        <v>1015</v>
      </c>
      <c r="G1170" s="248"/>
      <c r="H1170" s="251">
        <v>72</v>
      </c>
      <c r="I1170" s="252"/>
      <c r="J1170" s="248"/>
      <c r="K1170" s="248"/>
      <c r="L1170" s="253"/>
      <c r="M1170" s="254"/>
      <c r="N1170" s="255"/>
      <c r="O1170" s="255"/>
      <c r="P1170" s="255"/>
      <c r="Q1170" s="255"/>
      <c r="R1170" s="255"/>
      <c r="S1170" s="255"/>
      <c r="T1170" s="255"/>
      <c r="U1170" s="256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T1170" s="257" t="s">
        <v>160</v>
      </c>
      <c r="AU1170" s="257" t="s">
        <v>154</v>
      </c>
      <c r="AV1170" s="14" t="s">
        <v>154</v>
      </c>
      <c r="AW1170" s="14" t="s">
        <v>30</v>
      </c>
      <c r="AX1170" s="14" t="s">
        <v>73</v>
      </c>
      <c r="AY1170" s="257" t="s">
        <v>146</v>
      </c>
    </row>
    <row r="1171" s="14" customFormat="1">
      <c r="A1171" s="14"/>
      <c r="B1171" s="247"/>
      <c r="C1171" s="248"/>
      <c r="D1171" s="230" t="s">
        <v>160</v>
      </c>
      <c r="E1171" s="249" t="s">
        <v>1</v>
      </c>
      <c r="F1171" s="250" t="s">
        <v>1017</v>
      </c>
      <c r="G1171" s="248"/>
      <c r="H1171" s="251">
        <v>12</v>
      </c>
      <c r="I1171" s="252"/>
      <c r="J1171" s="248"/>
      <c r="K1171" s="248"/>
      <c r="L1171" s="253"/>
      <c r="M1171" s="254"/>
      <c r="N1171" s="255"/>
      <c r="O1171" s="255"/>
      <c r="P1171" s="255"/>
      <c r="Q1171" s="255"/>
      <c r="R1171" s="255"/>
      <c r="S1171" s="255"/>
      <c r="T1171" s="255"/>
      <c r="U1171" s="256"/>
      <c r="V1171" s="14"/>
      <c r="W1171" s="14"/>
      <c r="X1171" s="14"/>
      <c r="Y1171" s="14"/>
      <c r="Z1171" s="14"/>
      <c r="AA1171" s="14"/>
      <c r="AB1171" s="14"/>
      <c r="AC1171" s="14"/>
      <c r="AD1171" s="14"/>
      <c r="AE1171" s="14"/>
      <c r="AT1171" s="257" t="s">
        <v>160</v>
      </c>
      <c r="AU1171" s="257" t="s">
        <v>154</v>
      </c>
      <c r="AV1171" s="14" t="s">
        <v>154</v>
      </c>
      <c r="AW1171" s="14" t="s">
        <v>30</v>
      </c>
      <c r="AX1171" s="14" t="s">
        <v>73</v>
      </c>
      <c r="AY1171" s="257" t="s">
        <v>146</v>
      </c>
    </row>
    <row r="1172" s="15" customFormat="1">
      <c r="A1172" s="15"/>
      <c r="B1172" s="258"/>
      <c r="C1172" s="259"/>
      <c r="D1172" s="230" t="s">
        <v>160</v>
      </c>
      <c r="E1172" s="260" t="s">
        <v>1</v>
      </c>
      <c r="F1172" s="261" t="s">
        <v>163</v>
      </c>
      <c r="G1172" s="259"/>
      <c r="H1172" s="262">
        <v>172</v>
      </c>
      <c r="I1172" s="263"/>
      <c r="J1172" s="259"/>
      <c r="K1172" s="259"/>
      <c r="L1172" s="264"/>
      <c r="M1172" s="265"/>
      <c r="N1172" s="266"/>
      <c r="O1172" s="266"/>
      <c r="P1172" s="266"/>
      <c r="Q1172" s="266"/>
      <c r="R1172" s="266"/>
      <c r="S1172" s="266"/>
      <c r="T1172" s="266"/>
      <c r="U1172" s="267"/>
      <c r="V1172" s="15"/>
      <c r="W1172" s="15"/>
      <c r="X1172" s="15"/>
      <c r="Y1172" s="15"/>
      <c r="Z1172" s="15"/>
      <c r="AA1172" s="15"/>
      <c r="AB1172" s="15"/>
      <c r="AC1172" s="15"/>
      <c r="AD1172" s="15"/>
      <c r="AE1172" s="15"/>
      <c r="AT1172" s="268" t="s">
        <v>160</v>
      </c>
      <c r="AU1172" s="268" t="s">
        <v>154</v>
      </c>
      <c r="AV1172" s="15" t="s">
        <v>153</v>
      </c>
      <c r="AW1172" s="15" t="s">
        <v>30</v>
      </c>
      <c r="AX1172" s="15" t="s">
        <v>81</v>
      </c>
      <c r="AY1172" s="268" t="s">
        <v>146</v>
      </c>
    </row>
    <row r="1173" s="2" customFormat="1" ht="37.8" customHeight="1">
      <c r="A1173" s="38"/>
      <c r="B1173" s="39"/>
      <c r="C1173" s="269" t="s">
        <v>1458</v>
      </c>
      <c r="D1173" s="269" t="s">
        <v>289</v>
      </c>
      <c r="E1173" s="270" t="s">
        <v>1459</v>
      </c>
      <c r="F1173" s="271" t="s">
        <v>1460</v>
      </c>
      <c r="G1173" s="272" t="s">
        <v>228</v>
      </c>
      <c r="H1173" s="273">
        <v>189.19999999999999</v>
      </c>
      <c r="I1173" s="274"/>
      <c r="J1173" s="275">
        <f>ROUND(I1173*H1173,2)</f>
        <v>0</v>
      </c>
      <c r="K1173" s="271" t="s">
        <v>152</v>
      </c>
      <c r="L1173" s="276"/>
      <c r="M1173" s="277" t="s">
        <v>1</v>
      </c>
      <c r="N1173" s="278" t="s">
        <v>39</v>
      </c>
      <c r="O1173" s="91"/>
      <c r="P1173" s="226">
        <f>O1173*H1173</f>
        <v>0</v>
      </c>
      <c r="Q1173" s="226">
        <v>6.0000000000000002E-05</v>
      </c>
      <c r="R1173" s="226">
        <f>Q1173*H1173</f>
        <v>0.011351999999999999</v>
      </c>
      <c r="S1173" s="226">
        <v>0</v>
      </c>
      <c r="T1173" s="226">
        <f>S1173*H1173</f>
        <v>0</v>
      </c>
      <c r="U1173" s="227" t="s">
        <v>1</v>
      </c>
      <c r="V1173" s="38"/>
      <c r="W1173" s="38"/>
      <c r="X1173" s="38"/>
      <c r="Y1173" s="38"/>
      <c r="Z1173" s="38"/>
      <c r="AA1173" s="38"/>
      <c r="AB1173" s="38"/>
      <c r="AC1173" s="38"/>
      <c r="AD1173" s="38"/>
      <c r="AE1173" s="38"/>
      <c r="AR1173" s="228" t="s">
        <v>384</v>
      </c>
      <c r="AT1173" s="228" t="s">
        <v>289</v>
      </c>
      <c r="AU1173" s="228" t="s">
        <v>154</v>
      </c>
      <c r="AY1173" s="17" t="s">
        <v>146</v>
      </c>
      <c r="BE1173" s="229">
        <f>IF(N1173="základní",J1173,0)</f>
        <v>0</v>
      </c>
      <c r="BF1173" s="229">
        <f>IF(N1173="snížená",J1173,0)</f>
        <v>0</v>
      </c>
      <c r="BG1173" s="229">
        <f>IF(N1173="zákl. přenesená",J1173,0)</f>
        <v>0</v>
      </c>
      <c r="BH1173" s="229">
        <f>IF(N1173="sníž. přenesená",J1173,0)</f>
        <v>0</v>
      </c>
      <c r="BI1173" s="229">
        <f>IF(N1173="nulová",J1173,0)</f>
        <v>0</v>
      </c>
      <c r="BJ1173" s="17" t="s">
        <v>154</v>
      </c>
      <c r="BK1173" s="229">
        <f>ROUND(I1173*H1173,2)</f>
        <v>0</v>
      </c>
      <c r="BL1173" s="17" t="s">
        <v>265</v>
      </c>
      <c r="BM1173" s="228" t="s">
        <v>1461</v>
      </c>
    </row>
    <row r="1174" s="2" customFormat="1">
      <c r="A1174" s="38"/>
      <c r="B1174" s="39"/>
      <c r="C1174" s="40"/>
      <c r="D1174" s="230" t="s">
        <v>156</v>
      </c>
      <c r="E1174" s="40"/>
      <c r="F1174" s="231" t="s">
        <v>1460</v>
      </c>
      <c r="G1174" s="40"/>
      <c r="H1174" s="40"/>
      <c r="I1174" s="232"/>
      <c r="J1174" s="40"/>
      <c r="K1174" s="40"/>
      <c r="L1174" s="44"/>
      <c r="M1174" s="233"/>
      <c r="N1174" s="234"/>
      <c r="O1174" s="91"/>
      <c r="P1174" s="91"/>
      <c r="Q1174" s="91"/>
      <c r="R1174" s="91"/>
      <c r="S1174" s="91"/>
      <c r="T1174" s="91"/>
      <c r="U1174" s="92"/>
      <c r="V1174" s="38"/>
      <c r="W1174" s="38"/>
      <c r="X1174" s="38"/>
      <c r="Y1174" s="38"/>
      <c r="Z1174" s="38"/>
      <c r="AA1174" s="38"/>
      <c r="AB1174" s="38"/>
      <c r="AC1174" s="38"/>
      <c r="AD1174" s="38"/>
      <c r="AE1174" s="38"/>
      <c r="AT1174" s="17" t="s">
        <v>156</v>
      </c>
      <c r="AU1174" s="17" t="s">
        <v>154</v>
      </c>
    </row>
    <row r="1175" s="14" customFormat="1">
      <c r="A1175" s="14"/>
      <c r="B1175" s="247"/>
      <c r="C1175" s="248"/>
      <c r="D1175" s="230" t="s">
        <v>160</v>
      </c>
      <c r="E1175" s="248"/>
      <c r="F1175" s="250" t="s">
        <v>1462</v>
      </c>
      <c r="G1175" s="248"/>
      <c r="H1175" s="251">
        <v>189.19999999999999</v>
      </c>
      <c r="I1175" s="252"/>
      <c r="J1175" s="248"/>
      <c r="K1175" s="248"/>
      <c r="L1175" s="253"/>
      <c r="M1175" s="254"/>
      <c r="N1175" s="255"/>
      <c r="O1175" s="255"/>
      <c r="P1175" s="255"/>
      <c r="Q1175" s="255"/>
      <c r="R1175" s="255"/>
      <c r="S1175" s="255"/>
      <c r="T1175" s="255"/>
      <c r="U1175" s="256"/>
      <c r="V1175" s="14"/>
      <c r="W1175" s="14"/>
      <c r="X1175" s="14"/>
      <c r="Y1175" s="14"/>
      <c r="Z1175" s="14"/>
      <c r="AA1175" s="14"/>
      <c r="AB1175" s="14"/>
      <c r="AC1175" s="14"/>
      <c r="AD1175" s="14"/>
      <c r="AE1175" s="14"/>
      <c r="AT1175" s="257" t="s">
        <v>160</v>
      </c>
      <c r="AU1175" s="257" t="s">
        <v>154</v>
      </c>
      <c r="AV1175" s="14" t="s">
        <v>154</v>
      </c>
      <c r="AW1175" s="14" t="s">
        <v>4</v>
      </c>
      <c r="AX1175" s="14" t="s">
        <v>81</v>
      </c>
      <c r="AY1175" s="257" t="s">
        <v>146</v>
      </c>
    </row>
    <row r="1176" s="2" customFormat="1" ht="24.15" customHeight="1">
      <c r="A1176" s="38"/>
      <c r="B1176" s="39"/>
      <c r="C1176" s="217" t="s">
        <v>1463</v>
      </c>
      <c r="D1176" s="217" t="s">
        <v>148</v>
      </c>
      <c r="E1176" s="218" t="s">
        <v>1464</v>
      </c>
      <c r="F1176" s="219" t="s">
        <v>1465</v>
      </c>
      <c r="G1176" s="220" t="s">
        <v>228</v>
      </c>
      <c r="H1176" s="221">
        <v>172</v>
      </c>
      <c r="I1176" s="222"/>
      <c r="J1176" s="223">
        <f>ROUND(I1176*H1176,2)</f>
        <v>0</v>
      </c>
      <c r="K1176" s="219" t="s">
        <v>152</v>
      </c>
      <c r="L1176" s="44"/>
      <c r="M1176" s="224" t="s">
        <v>1</v>
      </c>
      <c r="N1176" s="225" t="s">
        <v>39</v>
      </c>
      <c r="O1176" s="91"/>
      <c r="P1176" s="226">
        <f>O1176*H1176</f>
        <v>0</v>
      </c>
      <c r="Q1176" s="226">
        <v>0</v>
      </c>
      <c r="R1176" s="226">
        <f>Q1176*H1176</f>
        <v>0</v>
      </c>
      <c r="S1176" s="226">
        <v>0.00012999999999999999</v>
      </c>
      <c r="T1176" s="226">
        <f>S1176*H1176</f>
        <v>0.022359999999999998</v>
      </c>
      <c r="U1176" s="227" t="s">
        <v>1</v>
      </c>
      <c r="V1176" s="38"/>
      <c r="W1176" s="38"/>
      <c r="X1176" s="38"/>
      <c r="Y1176" s="38"/>
      <c r="Z1176" s="38"/>
      <c r="AA1176" s="38"/>
      <c r="AB1176" s="38"/>
      <c r="AC1176" s="38"/>
      <c r="AD1176" s="38"/>
      <c r="AE1176" s="38"/>
      <c r="AR1176" s="228" t="s">
        <v>265</v>
      </c>
      <c r="AT1176" s="228" t="s">
        <v>148</v>
      </c>
      <c r="AU1176" s="228" t="s">
        <v>154</v>
      </c>
      <c r="AY1176" s="17" t="s">
        <v>146</v>
      </c>
      <c r="BE1176" s="229">
        <f>IF(N1176="základní",J1176,0)</f>
        <v>0</v>
      </c>
      <c r="BF1176" s="229">
        <f>IF(N1176="snížená",J1176,0)</f>
        <v>0</v>
      </c>
      <c r="BG1176" s="229">
        <f>IF(N1176="zákl. přenesená",J1176,0)</f>
        <v>0</v>
      </c>
      <c r="BH1176" s="229">
        <f>IF(N1176="sníž. přenesená",J1176,0)</f>
        <v>0</v>
      </c>
      <c r="BI1176" s="229">
        <f>IF(N1176="nulová",J1176,0)</f>
        <v>0</v>
      </c>
      <c r="BJ1176" s="17" t="s">
        <v>154</v>
      </c>
      <c r="BK1176" s="229">
        <f>ROUND(I1176*H1176,2)</f>
        <v>0</v>
      </c>
      <c r="BL1176" s="17" t="s">
        <v>265</v>
      </c>
      <c r="BM1176" s="228" t="s">
        <v>1466</v>
      </c>
    </row>
    <row r="1177" s="2" customFormat="1">
      <c r="A1177" s="38"/>
      <c r="B1177" s="39"/>
      <c r="C1177" s="40"/>
      <c r="D1177" s="230" t="s">
        <v>156</v>
      </c>
      <c r="E1177" s="40"/>
      <c r="F1177" s="231" t="s">
        <v>1465</v>
      </c>
      <c r="G1177" s="40"/>
      <c r="H1177" s="40"/>
      <c r="I1177" s="232"/>
      <c r="J1177" s="40"/>
      <c r="K1177" s="40"/>
      <c r="L1177" s="44"/>
      <c r="M1177" s="233"/>
      <c r="N1177" s="234"/>
      <c r="O1177" s="91"/>
      <c r="P1177" s="91"/>
      <c r="Q1177" s="91"/>
      <c r="R1177" s="91"/>
      <c r="S1177" s="91"/>
      <c r="T1177" s="91"/>
      <c r="U1177" s="92"/>
      <c r="V1177" s="38"/>
      <c r="W1177" s="38"/>
      <c r="X1177" s="38"/>
      <c r="Y1177" s="38"/>
      <c r="Z1177" s="38"/>
      <c r="AA1177" s="38"/>
      <c r="AB1177" s="38"/>
      <c r="AC1177" s="38"/>
      <c r="AD1177" s="38"/>
      <c r="AE1177" s="38"/>
      <c r="AT1177" s="17" t="s">
        <v>156</v>
      </c>
      <c r="AU1177" s="17" t="s">
        <v>154</v>
      </c>
    </row>
    <row r="1178" s="2" customFormat="1">
      <c r="A1178" s="38"/>
      <c r="B1178" s="39"/>
      <c r="C1178" s="40"/>
      <c r="D1178" s="235" t="s">
        <v>158</v>
      </c>
      <c r="E1178" s="40"/>
      <c r="F1178" s="236" t="s">
        <v>1467</v>
      </c>
      <c r="G1178" s="40"/>
      <c r="H1178" s="40"/>
      <c r="I1178" s="232"/>
      <c r="J1178" s="40"/>
      <c r="K1178" s="40"/>
      <c r="L1178" s="44"/>
      <c r="M1178" s="233"/>
      <c r="N1178" s="234"/>
      <c r="O1178" s="91"/>
      <c r="P1178" s="91"/>
      <c r="Q1178" s="91"/>
      <c r="R1178" s="91"/>
      <c r="S1178" s="91"/>
      <c r="T1178" s="91"/>
      <c r="U1178" s="92"/>
      <c r="V1178" s="38"/>
      <c r="W1178" s="38"/>
      <c r="X1178" s="38"/>
      <c r="Y1178" s="38"/>
      <c r="Z1178" s="38"/>
      <c r="AA1178" s="38"/>
      <c r="AB1178" s="38"/>
      <c r="AC1178" s="38"/>
      <c r="AD1178" s="38"/>
      <c r="AE1178" s="38"/>
      <c r="AT1178" s="17" t="s">
        <v>158</v>
      </c>
      <c r="AU1178" s="17" t="s">
        <v>154</v>
      </c>
    </row>
    <row r="1179" s="13" customFormat="1">
      <c r="A1179" s="13"/>
      <c r="B1179" s="237"/>
      <c r="C1179" s="238"/>
      <c r="D1179" s="230" t="s">
        <v>160</v>
      </c>
      <c r="E1179" s="239" t="s">
        <v>1</v>
      </c>
      <c r="F1179" s="240" t="s">
        <v>1012</v>
      </c>
      <c r="G1179" s="238"/>
      <c r="H1179" s="239" t="s">
        <v>1</v>
      </c>
      <c r="I1179" s="241"/>
      <c r="J1179" s="238"/>
      <c r="K1179" s="238"/>
      <c r="L1179" s="242"/>
      <c r="M1179" s="243"/>
      <c r="N1179" s="244"/>
      <c r="O1179" s="244"/>
      <c r="P1179" s="244"/>
      <c r="Q1179" s="244"/>
      <c r="R1179" s="244"/>
      <c r="S1179" s="244"/>
      <c r="T1179" s="244"/>
      <c r="U1179" s="245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T1179" s="246" t="s">
        <v>160</v>
      </c>
      <c r="AU1179" s="246" t="s">
        <v>154</v>
      </c>
      <c r="AV1179" s="13" t="s">
        <v>81</v>
      </c>
      <c r="AW1179" s="13" t="s">
        <v>30</v>
      </c>
      <c r="AX1179" s="13" t="s">
        <v>73</v>
      </c>
      <c r="AY1179" s="246" t="s">
        <v>146</v>
      </c>
    </row>
    <row r="1180" s="14" customFormat="1">
      <c r="A1180" s="14"/>
      <c r="B1180" s="247"/>
      <c r="C1180" s="248"/>
      <c r="D1180" s="230" t="s">
        <v>160</v>
      </c>
      <c r="E1180" s="249" t="s">
        <v>1</v>
      </c>
      <c r="F1180" s="250" t="s">
        <v>1013</v>
      </c>
      <c r="G1180" s="248"/>
      <c r="H1180" s="251">
        <v>88</v>
      </c>
      <c r="I1180" s="252"/>
      <c r="J1180" s="248"/>
      <c r="K1180" s="248"/>
      <c r="L1180" s="253"/>
      <c r="M1180" s="254"/>
      <c r="N1180" s="255"/>
      <c r="O1180" s="255"/>
      <c r="P1180" s="255"/>
      <c r="Q1180" s="255"/>
      <c r="R1180" s="255"/>
      <c r="S1180" s="255"/>
      <c r="T1180" s="255"/>
      <c r="U1180" s="256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T1180" s="257" t="s">
        <v>160</v>
      </c>
      <c r="AU1180" s="257" t="s">
        <v>154</v>
      </c>
      <c r="AV1180" s="14" t="s">
        <v>154</v>
      </c>
      <c r="AW1180" s="14" t="s">
        <v>30</v>
      </c>
      <c r="AX1180" s="14" t="s">
        <v>73</v>
      </c>
      <c r="AY1180" s="257" t="s">
        <v>146</v>
      </c>
    </row>
    <row r="1181" s="13" customFormat="1">
      <c r="A1181" s="13"/>
      <c r="B1181" s="237"/>
      <c r="C1181" s="238"/>
      <c r="D1181" s="230" t="s">
        <v>160</v>
      </c>
      <c r="E1181" s="239" t="s">
        <v>1</v>
      </c>
      <c r="F1181" s="240" t="s">
        <v>1014</v>
      </c>
      <c r="G1181" s="238"/>
      <c r="H1181" s="239" t="s">
        <v>1</v>
      </c>
      <c r="I1181" s="241"/>
      <c r="J1181" s="238"/>
      <c r="K1181" s="238"/>
      <c r="L1181" s="242"/>
      <c r="M1181" s="243"/>
      <c r="N1181" s="244"/>
      <c r="O1181" s="244"/>
      <c r="P1181" s="244"/>
      <c r="Q1181" s="244"/>
      <c r="R1181" s="244"/>
      <c r="S1181" s="244"/>
      <c r="T1181" s="244"/>
      <c r="U1181" s="245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T1181" s="246" t="s">
        <v>160</v>
      </c>
      <c r="AU1181" s="246" t="s">
        <v>154</v>
      </c>
      <c r="AV1181" s="13" t="s">
        <v>81</v>
      </c>
      <c r="AW1181" s="13" t="s">
        <v>30</v>
      </c>
      <c r="AX1181" s="13" t="s">
        <v>73</v>
      </c>
      <c r="AY1181" s="246" t="s">
        <v>146</v>
      </c>
    </row>
    <row r="1182" s="14" customFormat="1">
      <c r="A1182" s="14"/>
      <c r="B1182" s="247"/>
      <c r="C1182" s="248"/>
      <c r="D1182" s="230" t="s">
        <v>160</v>
      </c>
      <c r="E1182" s="249" t="s">
        <v>1</v>
      </c>
      <c r="F1182" s="250" t="s">
        <v>1015</v>
      </c>
      <c r="G1182" s="248"/>
      <c r="H1182" s="251">
        <v>72</v>
      </c>
      <c r="I1182" s="252"/>
      <c r="J1182" s="248"/>
      <c r="K1182" s="248"/>
      <c r="L1182" s="253"/>
      <c r="M1182" s="254"/>
      <c r="N1182" s="255"/>
      <c r="O1182" s="255"/>
      <c r="P1182" s="255"/>
      <c r="Q1182" s="255"/>
      <c r="R1182" s="255"/>
      <c r="S1182" s="255"/>
      <c r="T1182" s="255"/>
      <c r="U1182" s="256"/>
      <c r="V1182" s="14"/>
      <c r="W1182" s="14"/>
      <c r="X1182" s="14"/>
      <c r="Y1182" s="14"/>
      <c r="Z1182" s="14"/>
      <c r="AA1182" s="14"/>
      <c r="AB1182" s="14"/>
      <c r="AC1182" s="14"/>
      <c r="AD1182" s="14"/>
      <c r="AE1182" s="14"/>
      <c r="AT1182" s="257" t="s">
        <v>160</v>
      </c>
      <c r="AU1182" s="257" t="s">
        <v>154</v>
      </c>
      <c r="AV1182" s="14" t="s">
        <v>154</v>
      </c>
      <c r="AW1182" s="14" t="s">
        <v>30</v>
      </c>
      <c r="AX1182" s="14" t="s">
        <v>73</v>
      </c>
      <c r="AY1182" s="257" t="s">
        <v>146</v>
      </c>
    </row>
    <row r="1183" s="13" customFormat="1">
      <c r="A1183" s="13"/>
      <c r="B1183" s="237"/>
      <c r="C1183" s="238"/>
      <c r="D1183" s="230" t="s">
        <v>160</v>
      </c>
      <c r="E1183" s="239" t="s">
        <v>1</v>
      </c>
      <c r="F1183" s="240" t="s">
        <v>1016</v>
      </c>
      <c r="G1183" s="238"/>
      <c r="H1183" s="239" t="s">
        <v>1</v>
      </c>
      <c r="I1183" s="241"/>
      <c r="J1183" s="238"/>
      <c r="K1183" s="238"/>
      <c r="L1183" s="242"/>
      <c r="M1183" s="243"/>
      <c r="N1183" s="244"/>
      <c r="O1183" s="244"/>
      <c r="P1183" s="244"/>
      <c r="Q1183" s="244"/>
      <c r="R1183" s="244"/>
      <c r="S1183" s="244"/>
      <c r="T1183" s="244"/>
      <c r="U1183" s="245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T1183" s="246" t="s">
        <v>160</v>
      </c>
      <c r="AU1183" s="246" t="s">
        <v>154</v>
      </c>
      <c r="AV1183" s="13" t="s">
        <v>81</v>
      </c>
      <c r="AW1183" s="13" t="s">
        <v>30</v>
      </c>
      <c r="AX1183" s="13" t="s">
        <v>73</v>
      </c>
      <c r="AY1183" s="246" t="s">
        <v>146</v>
      </c>
    </row>
    <row r="1184" s="14" customFormat="1">
      <c r="A1184" s="14"/>
      <c r="B1184" s="247"/>
      <c r="C1184" s="248"/>
      <c r="D1184" s="230" t="s">
        <v>160</v>
      </c>
      <c r="E1184" s="249" t="s">
        <v>1</v>
      </c>
      <c r="F1184" s="250" t="s">
        <v>1017</v>
      </c>
      <c r="G1184" s="248"/>
      <c r="H1184" s="251">
        <v>12</v>
      </c>
      <c r="I1184" s="252"/>
      <c r="J1184" s="248"/>
      <c r="K1184" s="248"/>
      <c r="L1184" s="253"/>
      <c r="M1184" s="254"/>
      <c r="N1184" s="255"/>
      <c r="O1184" s="255"/>
      <c r="P1184" s="255"/>
      <c r="Q1184" s="255"/>
      <c r="R1184" s="255"/>
      <c r="S1184" s="255"/>
      <c r="T1184" s="255"/>
      <c r="U1184" s="256"/>
      <c r="V1184" s="14"/>
      <c r="W1184" s="14"/>
      <c r="X1184" s="14"/>
      <c r="Y1184" s="14"/>
      <c r="Z1184" s="14"/>
      <c r="AA1184" s="14"/>
      <c r="AB1184" s="14"/>
      <c r="AC1184" s="14"/>
      <c r="AD1184" s="14"/>
      <c r="AE1184" s="14"/>
      <c r="AT1184" s="257" t="s">
        <v>160</v>
      </c>
      <c r="AU1184" s="257" t="s">
        <v>154</v>
      </c>
      <c r="AV1184" s="14" t="s">
        <v>154</v>
      </c>
      <c r="AW1184" s="14" t="s">
        <v>30</v>
      </c>
      <c r="AX1184" s="14" t="s">
        <v>73</v>
      </c>
      <c r="AY1184" s="257" t="s">
        <v>146</v>
      </c>
    </row>
    <row r="1185" s="15" customFormat="1">
      <c r="A1185" s="15"/>
      <c r="B1185" s="258"/>
      <c r="C1185" s="259"/>
      <c r="D1185" s="230" t="s">
        <v>160</v>
      </c>
      <c r="E1185" s="260" t="s">
        <v>1</v>
      </c>
      <c r="F1185" s="261" t="s">
        <v>163</v>
      </c>
      <c r="G1185" s="259"/>
      <c r="H1185" s="262">
        <v>172</v>
      </c>
      <c r="I1185" s="263"/>
      <c r="J1185" s="259"/>
      <c r="K1185" s="259"/>
      <c r="L1185" s="264"/>
      <c r="M1185" s="265"/>
      <c r="N1185" s="266"/>
      <c r="O1185" s="266"/>
      <c r="P1185" s="266"/>
      <c r="Q1185" s="266"/>
      <c r="R1185" s="266"/>
      <c r="S1185" s="266"/>
      <c r="T1185" s="266"/>
      <c r="U1185" s="267"/>
      <c r="V1185" s="15"/>
      <c r="W1185" s="15"/>
      <c r="X1185" s="15"/>
      <c r="Y1185" s="15"/>
      <c r="Z1185" s="15"/>
      <c r="AA1185" s="15"/>
      <c r="AB1185" s="15"/>
      <c r="AC1185" s="15"/>
      <c r="AD1185" s="15"/>
      <c r="AE1185" s="15"/>
      <c r="AT1185" s="268" t="s">
        <v>160</v>
      </c>
      <c r="AU1185" s="268" t="s">
        <v>154</v>
      </c>
      <c r="AV1185" s="15" t="s">
        <v>153</v>
      </c>
      <c r="AW1185" s="15" t="s">
        <v>30</v>
      </c>
      <c r="AX1185" s="15" t="s">
        <v>81</v>
      </c>
      <c r="AY1185" s="268" t="s">
        <v>146</v>
      </c>
    </row>
    <row r="1186" s="2" customFormat="1" ht="16.5" customHeight="1">
      <c r="A1186" s="38"/>
      <c r="B1186" s="39"/>
      <c r="C1186" s="217" t="s">
        <v>1468</v>
      </c>
      <c r="D1186" s="217" t="s">
        <v>148</v>
      </c>
      <c r="E1186" s="218" t="s">
        <v>1469</v>
      </c>
      <c r="F1186" s="219" t="s">
        <v>1470</v>
      </c>
      <c r="G1186" s="220" t="s">
        <v>228</v>
      </c>
      <c r="H1186" s="221">
        <v>200</v>
      </c>
      <c r="I1186" s="222"/>
      <c r="J1186" s="223">
        <f>ROUND(I1186*H1186,2)</f>
        <v>0</v>
      </c>
      <c r="K1186" s="219" t="s">
        <v>152</v>
      </c>
      <c r="L1186" s="44"/>
      <c r="M1186" s="224" t="s">
        <v>1</v>
      </c>
      <c r="N1186" s="225" t="s">
        <v>39</v>
      </c>
      <c r="O1186" s="91"/>
      <c r="P1186" s="226">
        <f>O1186*H1186</f>
        <v>0</v>
      </c>
      <c r="Q1186" s="226">
        <v>6.9999999999999994E-05</v>
      </c>
      <c r="R1186" s="226">
        <f>Q1186*H1186</f>
        <v>0.013999999999999999</v>
      </c>
      <c r="S1186" s="226">
        <v>0.00050000000000000001</v>
      </c>
      <c r="T1186" s="226">
        <f>S1186*H1186</f>
        <v>0.10000000000000001</v>
      </c>
      <c r="U1186" s="227" t="s">
        <v>1</v>
      </c>
      <c r="V1186" s="38"/>
      <c r="W1186" s="38"/>
      <c r="X1186" s="38"/>
      <c r="Y1186" s="38"/>
      <c r="Z1186" s="38"/>
      <c r="AA1186" s="38"/>
      <c r="AB1186" s="38"/>
      <c r="AC1186" s="38"/>
      <c r="AD1186" s="38"/>
      <c r="AE1186" s="38"/>
      <c r="AR1186" s="228" t="s">
        <v>265</v>
      </c>
      <c r="AT1186" s="228" t="s">
        <v>148</v>
      </c>
      <c r="AU1186" s="228" t="s">
        <v>154</v>
      </c>
      <c r="AY1186" s="17" t="s">
        <v>146</v>
      </c>
      <c r="BE1186" s="229">
        <f>IF(N1186="základní",J1186,0)</f>
        <v>0</v>
      </c>
      <c r="BF1186" s="229">
        <f>IF(N1186="snížená",J1186,0)</f>
        <v>0</v>
      </c>
      <c r="BG1186" s="229">
        <f>IF(N1186="zákl. přenesená",J1186,0)</f>
        <v>0</v>
      </c>
      <c r="BH1186" s="229">
        <f>IF(N1186="sníž. přenesená",J1186,0)</f>
        <v>0</v>
      </c>
      <c r="BI1186" s="229">
        <f>IF(N1186="nulová",J1186,0)</f>
        <v>0</v>
      </c>
      <c r="BJ1186" s="17" t="s">
        <v>154</v>
      </c>
      <c r="BK1186" s="229">
        <f>ROUND(I1186*H1186,2)</f>
        <v>0</v>
      </c>
      <c r="BL1186" s="17" t="s">
        <v>265</v>
      </c>
      <c r="BM1186" s="228" t="s">
        <v>1471</v>
      </c>
    </row>
    <row r="1187" s="2" customFormat="1">
      <c r="A1187" s="38"/>
      <c r="B1187" s="39"/>
      <c r="C1187" s="40"/>
      <c r="D1187" s="230" t="s">
        <v>156</v>
      </c>
      <c r="E1187" s="40"/>
      <c r="F1187" s="231" t="s">
        <v>1470</v>
      </c>
      <c r="G1187" s="40"/>
      <c r="H1187" s="40"/>
      <c r="I1187" s="232"/>
      <c r="J1187" s="40"/>
      <c r="K1187" s="40"/>
      <c r="L1187" s="44"/>
      <c r="M1187" s="233"/>
      <c r="N1187" s="234"/>
      <c r="O1187" s="91"/>
      <c r="P1187" s="91"/>
      <c r="Q1187" s="91"/>
      <c r="R1187" s="91"/>
      <c r="S1187" s="91"/>
      <c r="T1187" s="91"/>
      <c r="U1187" s="92"/>
      <c r="V1187" s="38"/>
      <c r="W1187" s="38"/>
      <c r="X1187" s="38"/>
      <c r="Y1187" s="38"/>
      <c r="Z1187" s="38"/>
      <c r="AA1187" s="38"/>
      <c r="AB1187" s="38"/>
      <c r="AC1187" s="38"/>
      <c r="AD1187" s="38"/>
      <c r="AE1187" s="38"/>
      <c r="AT1187" s="17" t="s">
        <v>156</v>
      </c>
      <c r="AU1187" s="17" t="s">
        <v>154</v>
      </c>
    </row>
    <row r="1188" s="2" customFormat="1">
      <c r="A1188" s="38"/>
      <c r="B1188" s="39"/>
      <c r="C1188" s="40"/>
      <c r="D1188" s="235" t="s">
        <v>158</v>
      </c>
      <c r="E1188" s="40"/>
      <c r="F1188" s="236" t="s">
        <v>1472</v>
      </c>
      <c r="G1188" s="40"/>
      <c r="H1188" s="40"/>
      <c r="I1188" s="232"/>
      <c r="J1188" s="40"/>
      <c r="K1188" s="40"/>
      <c r="L1188" s="44"/>
      <c r="M1188" s="233"/>
      <c r="N1188" s="234"/>
      <c r="O1188" s="91"/>
      <c r="P1188" s="91"/>
      <c r="Q1188" s="91"/>
      <c r="R1188" s="91"/>
      <c r="S1188" s="91"/>
      <c r="T1188" s="91"/>
      <c r="U1188" s="92"/>
      <c r="V1188" s="38"/>
      <c r="W1188" s="38"/>
      <c r="X1188" s="38"/>
      <c r="Y1188" s="38"/>
      <c r="Z1188" s="38"/>
      <c r="AA1188" s="38"/>
      <c r="AB1188" s="38"/>
      <c r="AC1188" s="38"/>
      <c r="AD1188" s="38"/>
      <c r="AE1188" s="38"/>
      <c r="AT1188" s="17" t="s">
        <v>158</v>
      </c>
      <c r="AU1188" s="17" t="s">
        <v>154</v>
      </c>
    </row>
    <row r="1189" s="2" customFormat="1" ht="16.5" customHeight="1">
      <c r="A1189" s="38"/>
      <c r="B1189" s="39"/>
      <c r="C1189" s="269" t="s">
        <v>1473</v>
      </c>
      <c r="D1189" s="269" t="s">
        <v>289</v>
      </c>
      <c r="E1189" s="270" t="s">
        <v>1474</v>
      </c>
      <c r="F1189" s="271" t="s">
        <v>1475</v>
      </c>
      <c r="G1189" s="272" t="s">
        <v>228</v>
      </c>
      <c r="H1189" s="273">
        <v>220</v>
      </c>
      <c r="I1189" s="274"/>
      <c r="J1189" s="275">
        <f>ROUND(I1189*H1189,2)</f>
        <v>0</v>
      </c>
      <c r="K1189" s="271" t="s">
        <v>152</v>
      </c>
      <c r="L1189" s="276"/>
      <c r="M1189" s="277" t="s">
        <v>1</v>
      </c>
      <c r="N1189" s="278" t="s">
        <v>39</v>
      </c>
      <c r="O1189" s="91"/>
      <c r="P1189" s="226">
        <f>O1189*H1189</f>
        <v>0</v>
      </c>
      <c r="Q1189" s="226">
        <v>0.00050000000000000001</v>
      </c>
      <c r="R1189" s="226">
        <f>Q1189*H1189</f>
        <v>0.11</v>
      </c>
      <c r="S1189" s="226">
        <v>0</v>
      </c>
      <c r="T1189" s="226">
        <f>S1189*H1189</f>
        <v>0</v>
      </c>
      <c r="U1189" s="227" t="s">
        <v>1</v>
      </c>
      <c r="V1189" s="38"/>
      <c r="W1189" s="38"/>
      <c r="X1189" s="38"/>
      <c r="Y1189" s="38"/>
      <c r="Z1189" s="38"/>
      <c r="AA1189" s="38"/>
      <c r="AB1189" s="38"/>
      <c r="AC1189" s="38"/>
      <c r="AD1189" s="38"/>
      <c r="AE1189" s="38"/>
      <c r="AR1189" s="228" t="s">
        <v>384</v>
      </c>
      <c r="AT1189" s="228" t="s">
        <v>289</v>
      </c>
      <c r="AU1189" s="228" t="s">
        <v>154</v>
      </c>
      <c r="AY1189" s="17" t="s">
        <v>146</v>
      </c>
      <c r="BE1189" s="229">
        <f>IF(N1189="základní",J1189,0)</f>
        <v>0</v>
      </c>
      <c r="BF1189" s="229">
        <f>IF(N1189="snížená",J1189,0)</f>
        <v>0</v>
      </c>
      <c r="BG1189" s="229">
        <f>IF(N1189="zákl. přenesená",J1189,0)</f>
        <v>0</v>
      </c>
      <c r="BH1189" s="229">
        <f>IF(N1189="sníž. přenesená",J1189,0)</f>
        <v>0</v>
      </c>
      <c r="BI1189" s="229">
        <f>IF(N1189="nulová",J1189,0)</f>
        <v>0</v>
      </c>
      <c r="BJ1189" s="17" t="s">
        <v>154</v>
      </c>
      <c r="BK1189" s="229">
        <f>ROUND(I1189*H1189,2)</f>
        <v>0</v>
      </c>
      <c r="BL1189" s="17" t="s">
        <v>265</v>
      </c>
      <c r="BM1189" s="228" t="s">
        <v>1476</v>
      </c>
    </row>
    <row r="1190" s="2" customFormat="1">
      <c r="A1190" s="38"/>
      <c r="B1190" s="39"/>
      <c r="C1190" s="40"/>
      <c r="D1190" s="230" t="s">
        <v>156</v>
      </c>
      <c r="E1190" s="40"/>
      <c r="F1190" s="231" t="s">
        <v>1475</v>
      </c>
      <c r="G1190" s="40"/>
      <c r="H1190" s="40"/>
      <c r="I1190" s="232"/>
      <c r="J1190" s="40"/>
      <c r="K1190" s="40"/>
      <c r="L1190" s="44"/>
      <c r="M1190" s="233"/>
      <c r="N1190" s="234"/>
      <c r="O1190" s="91"/>
      <c r="P1190" s="91"/>
      <c r="Q1190" s="91"/>
      <c r="R1190" s="91"/>
      <c r="S1190" s="91"/>
      <c r="T1190" s="91"/>
      <c r="U1190" s="92"/>
      <c r="V1190" s="38"/>
      <c r="W1190" s="38"/>
      <c r="X1190" s="38"/>
      <c r="Y1190" s="38"/>
      <c r="Z1190" s="38"/>
      <c r="AA1190" s="38"/>
      <c r="AB1190" s="38"/>
      <c r="AC1190" s="38"/>
      <c r="AD1190" s="38"/>
      <c r="AE1190" s="38"/>
      <c r="AT1190" s="17" t="s">
        <v>156</v>
      </c>
      <c r="AU1190" s="17" t="s">
        <v>154</v>
      </c>
    </row>
    <row r="1191" s="14" customFormat="1">
      <c r="A1191" s="14"/>
      <c r="B1191" s="247"/>
      <c r="C1191" s="248"/>
      <c r="D1191" s="230" t="s">
        <v>160</v>
      </c>
      <c r="E1191" s="248"/>
      <c r="F1191" s="250" t="s">
        <v>1477</v>
      </c>
      <c r="G1191" s="248"/>
      <c r="H1191" s="251">
        <v>220</v>
      </c>
      <c r="I1191" s="252"/>
      <c r="J1191" s="248"/>
      <c r="K1191" s="248"/>
      <c r="L1191" s="253"/>
      <c r="M1191" s="254"/>
      <c r="N1191" s="255"/>
      <c r="O1191" s="255"/>
      <c r="P1191" s="255"/>
      <c r="Q1191" s="255"/>
      <c r="R1191" s="255"/>
      <c r="S1191" s="255"/>
      <c r="T1191" s="255"/>
      <c r="U1191" s="256"/>
      <c r="V1191" s="14"/>
      <c r="W1191" s="14"/>
      <c r="X1191" s="14"/>
      <c r="Y1191" s="14"/>
      <c r="Z1191" s="14"/>
      <c r="AA1191" s="14"/>
      <c r="AB1191" s="14"/>
      <c r="AC1191" s="14"/>
      <c r="AD1191" s="14"/>
      <c r="AE1191" s="14"/>
      <c r="AT1191" s="257" t="s">
        <v>160</v>
      </c>
      <c r="AU1191" s="257" t="s">
        <v>154</v>
      </c>
      <c r="AV1191" s="14" t="s">
        <v>154</v>
      </c>
      <c r="AW1191" s="14" t="s">
        <v>4</v>
      </c>
      <c r="AX1191" s="14" t="s">
        <v>81</v>
      </c>
      <c r="AY1191" s="257" t="s">
        <v>146</v>
      </c>
    </row>
    <row r="1192" s="2" customFormat="1" ht="24.15" customHeight="1">
      <c r="A1192" s="38"/>
      <c r="B1192" s="39"/>
      <c r="C1192" s="217" t="s">
        <v>1478</v>
      </c>
      <c r="D1192" s="217" t="s">
        <v>148</v>
      </c>
      <c r="E1192" s="218" t="s">
        <v>1479</v>
      </c>
      <c r="F1192" s="219" t="s">
        <v>1480</v>
      </c>
      <c r="G1192" s="220" t="s">
        <v>207</v>
      </c>
      <c r="H1192" s="221">
        <v>1.7070000000000001</v>
      </c>
      <c r="I1192" s="222"/>
      <c r="J1192" s="223">
        <f>ROUND(I1192*H1192,2)</f>
        <v>0</v>
      </c>
      <c r="K1192" s="219" t="s">
        <v>152</v>
      </c>
      <c r="L1192" s="44"/>
      <c r="M1192" s="224" t="s">
        <v>1</v>
      </c>
      <c r="N1192" s="225" t="s">
        <v>39</v>
      </c>
      <c r="O1192" s="91"/>
      <c r="P1192" s="226">
        <f>O1192*H1192</f>
        <v>0</v>
      </c>
      <c r="Q1192" s="226">
        <v>0</v>
      </c>
      <c r="R1192" s="226">
        <f>Q1192*H1192</f>
        <v>0</v>
      </c>
      <c r="S1192" s="226">
        <v>0</v>
      </c>
      <c r="T1192" s="226">
        <f>S1192*H1192</f>
        <v>0</v>
      </c>
      <c r="U1192" s="227" t="s">
        <v>1</v>
      </c>
      <c r="V1192" s="38"/>
      <c r="W1192" s="38"/>
      <c r="X1192" s="38"/>
      <c r="Y1192" s="38"/>
      <c r="Z1192" s="38"/>
      <c r="AA1192" s="38"/>
      <c r="AB1192" s="38"/>
      <c r="AC1192" s="38"/>
      <c r="AD1192" s="38"/>
      <c r="AE1192" s="38"/>
      <c r="AR1192" s="228" t="s">
        <v>265</v>
      </c>
      <c r="AT1192" s="228" t="s">
        <v>148</v>
      </c>
      <c r="AU1192" s="228" t="s">
        <v>154</v>
      </c>
      <c r="AY1192" s="17" t="s">
        <v>146</v>
      </c>
      <c r="BE1192" s="229">
        <f>IF(N1192="základní",J1192,0)</f>
        <v>0</v>
      </c>
      <c r="BF1192" s="229">
        <f>IF(N1192="snížená",J1192,0)</f>
        <v>0</v>
      </c>
      <c r="BG1192" s="229">
        <f>IF(N1192="zákl. přenesená",J1192,0)</f>
        <v>0</v>
      </c>
      <c r="BH1192" s="229">
        <f>IF(N1192="sníž. přenesená",J1192,0)</f>
        <v>0</v>
      </c>
      <c r="BI1192" s="229">
        <f>IF(N1192="nulová",J1192,0)</f>
        <v>0</v>
      </c>
      <c r="BJ1192" s="17" t="s">
        <v>154</v>
      </c>
      <c r="BK1192" s="229">
        <f>ROUND(I1192*H1192,2)</f>
        <v>0</v>
      </c>
      <c r="BL1192" s="17" t="s">
        <v>265</v>
      </c>
      <c r="BM1192" s="228" t="s">
        <v>1481</v>
      </c>
    </row>
    <row r="1193" s="2" customFormat="1">
      <c r="A1193" s="38"/>
      <c r="B1193" s="39"/>
      <c r="C1193" s="40"/>
      <c r="D1193" s="230" t="s">
        <v>156</v>
      </c>
      <c r="E1193" s="40"/>
      <c r="F1193" s="231" t="s">
        <v>1482</v>
      </c>
      <c r="G1193" s="40"/>
      <c r="H1193" s="40"/>
      <c r="I1193" s="232"/>
      <c r="J1193" s="40"/>
      <c r="K1193" s="40"/>
      <c r="L1193" s="44"/>
      <c r="M1193" s="233"/>
      <c r="N1193" s="234"/>
      <c r="O1193" s="91"/>
      <c r="P1193" s="91"/>
      <c r="Q1193" s="91"/>
      <c r="R1193" s="91"/>
      <c r="S1193" s="91"/>
      <c r="T1193" s="91"/>
      <c r="U1193" s="92"/>
      <c r="V1193" s="38"/>
      <c r="W1193" s="38"/>
      <c r="X1193" s="38"/>
      <c r="Y1193" s="38"/>
      <c r="Z1193" s="38"/>
      <c r="AA1193" s="38"/>
      <c r="AB1193" s="38"/>
      <c r="AC1193" s="38"/>
      <c r="AD1193" s="38"/>
      <c r="AE1193" s="38"/>
      <c r="AT1193" s="17" t="s">
        <v>156</v>
      </c>
      <c r="AU1193" s="17" t="s">
        <v>154</v>
      </c>
    </row>
    <row r="1194" s="2" customFormat="1">
      <c r="A1194" s="38"/>
      <c r="B1194" s="39"/>
      <c r="C1194" s="40"/>
      <c r="D1194" s="235" t="s">
        <v>158</v>
      </c>
      <c r="E1194" s="40"/>
      <c r="F1194" s="236" t="s">
        <v>1483</v>
      </c>
      <c r="G1194" s="40"/>
      <c r="H1194" s="40"/>
      <c r="I1194" s="232"/>
      <c r="J1194" s="40"/>
      <c r="K1194" s="40"/>
      <c r="L1194" s="44"/>
      <c r="M1194" s="233"/>
      <c r="N1194" s="234"/>
      <c r="O1194" s="91"/>
      <c r="P1194" s="91"/>
      <c r="Q1194" s="91"/>
      <c r="R1194" s="91"/>
      <c r="S1194" s="91"/>
      <c r="T1194" s="91"/>
      <c r="U1194" s="92"/>
      <c r="V1194" s="38"/>
      <c r="W1194" s="38"/>
      <c r="X1194" s="38"/>
      <c r="Y1194" s="38"/>
      <c r="Z1194" s="38"/>
      <c r="AA1194" s="38"/>
      <c r="AB1194" s="38"/>
      <c r="AC1194" s="38"/>
      <c r="AD1194" s="38"/>
      <c r="AE1194" s="38"/>
      <c r="AT1194" s="17" t="s">
        <v>158</v>
      </c>
      <c r="AU1194" s="17" t="s">
        <v>154</v>
      </c>
    </row>
    <row r="1195" s="12" customFormat="1" ht="22.8" customHeight="1">
      <c r="A1195" s="12"/>
      <c r="B1195" s="201"/>
      <c r="C1195" s="202"/>
      <c r="D1195" s="203" t="s">
        <v>72</v>
      </c>
      <c r="E1195" s="215" t="s">
        <v>1484</v>
      </c>
      <c r="F1195" s="215" t="s">
        <v>1485</v>
      </c>
      <c r="G1195" s="202"/>
      <c r="H1195" s="202"/>
      <c r="I1195" s="205"/>
      <c r="J1195" s="216">
        <f>BK1195</f>
        <v>0</v>
      </c>
      <c r="K1195" s="202"/>
      <c r="L1195" s="207"/>
      <c r="M1195" s="208"/>
      <c r="N1195" s="209"/>
      <c r="O1195" s="209"/>
      <c r="P1195" s="210">
        <f>SUM(P1196:P1345)</f>
        <v>0</v>
      </c>
      <c r="Q1195" s="209"/>
      <c r="R1195" s="210">
        <f>SUM(R1196:R1345)</f>
        <v>0.99892792999999991</v>
      </c>
      <c r="S1195" s="209"/>
      <c r="T1195" s="210">
        <f>SUM(T1196:T1345)</f>
        <v>0</v>
      </c>
      <c r="U1195" s="211"/>
      <c r="V1195" s="12"/>
      <c r="W1195" s="12"/>
      <c r="X1195" s="12"/>
      <c r="Y1195" s="12"/>
      <c r="Z1195" s="12"/>
      <c r="AA1195" s="12"/>
      <c r="AB1195" s="12"/>
      <c r="AC1195" s="12"/>
      <c r="AD1195" s="12"/>
      <c r="AE1195" s="12"/>
      <c r="AR1195" s="212" t="s">
        <v>154</v>
      </c>
      <c r="AT1195" s="213" t="s">
        <v>72</v>
      </c>
      <c r="AU1195" s="213" t="s">
        <v>81</v>
      </c>
      <c r="AY1195" s="212" t="s">
        <v>146</v>
      </c>
      <c r="BK1195" s="214">
        <f>SUM(BK1196:BK1345)</f>
        <v>0</v>
      </c>
    </row>
    <row r="1196" s="2" customFormat="1" ht="24.15" customHeight="1">
      <c r="A1196" s="38"/>
      <c r="B1196" s="39"/>
      <c r="C1196" s="217" t="s">
        <v>1486</v>
      </c>
      <c r="D1196" s="217" t="s">
        <v>148</v>
      </c>
      <c r="E1196" s="218" t="s">
        <v>1487</v>
      </c>
      <c r="F1196" s="219" t="s">
        <v>1488</v>
      </c>
      <c r="G1196" s="220" t="s">
        <v>260</v>
      </c>
      <c r="H1196" s="221">
        <v>3.5</v>
      </c>
      <c r="I1196" s="222"/>
      <c r="J1196" s="223">
        <f>ROUND(I1196*H1196,2)</f>
        <v>0</v>
      </c>
      <c r="K1196" s="219" t="s">
        <v>152</v>
      </c>
      <c r="L1196" s="44"/>
      <c r="M1196" s="224" t="s">
        <v>1</v>
      </c>
      <c r="N1196" s="225" t="s">
        <v>39</v>
      </c>
      <c r="O1196" s="91"/>
      <c r="P1196" s="226">
        <f>O1196*H1196</f>
        <v>0</v>
      </c>
      <c r="Q1196" s="226">
        <v>0</v>
      </c>
      <c r="R1196" s="226">
        <f>Q1196*H1196</f>
        <v>0</v>
      </c>
      <c r="S1196" s="226">
        <v>0</v>
      </c>
      <c r="T1196" s="226">
        <f>S1196*H1196</f>
        <v>0</v>
      </c>
      <c r="U1196" s="227" t="s">
        <v>1</v>
      </c>
      <c r="V1196" s="38"/>
      <c r="W1196" s="38"/>
      <c r="X1196" s="38"/>
      <c r="Y1196" s="38"/>
      <c r="Z1196" s="38"/>
      <c r="AA1196" s="38"/>
      <c r="AB1196" s="38"/>
      <c r="AC1196" s="38"/>
      <c r="AD1196" s="38"/>
      <c r="AE1196" s="38"/>
      <c r="AR1196" s="228" t="s">
        <v>265</v>
      </c>
      <c r="AT1196" s="228" t="s">
        <v>148</v>
      </c>
      <c r="AU1196" s="228" t="s">
        <v>154</v>
      </c>
      <c r="AY1196" s="17" t="s">
        <v>146</v>
      </c>
      <c r="BE1196" s="229">
        <f>IF(N1196="základní",J1196,0)</f>
        <v>0</v>
      </c>
      <c r="BF1196" s="229">
        <f>IF(N1196="snížená",J1196,0)</f>
        <v>0</v>
      </c>
      <c r="BG1196" s="229">
        <f>IF(N1196="zákl. přenesená",J1196,0)</f>
        <v>0</v>
      </c>
      <c r="BH1196" s="229">
        <f>IF(N1196="sníž. přenesená",J1196,0)</f>
        <v>0</v>
      </c>
      <c r="BI1196" s="229">
        <f>IF(N1196="nulová",J1196,0)</f>
        <v>0</v>
      </c>
      <c r="BJ1196" s="17" t="s">
        <v>154</v>
      </c>
      <c r="BK1196" s="229">
        <f>ROUND(I1196*H1196,2)</f>
        <v>0</v>
      </c>
      <c r="BL1196" s="17" t="s">
        <v>265</v>
      </c>
      <c r="BM1196" s="228" t="s">
        <v>1489</v>
      </c>
    </row>
    <row r="1197" s="2" customFormat="1">
      <c r="A1197" s="38"/>
      <c r="B1197" s="39"/>
      <c r="C1197" s="40"/>
      <c r="D1197" s="230" t="s">
        <v>156</v>
      </c>
      <c r="E1197" s="40"/>
      <c r="F1197" s="231" t="s">
        <v>1490</v>
      </c>
      <c r="G1197" s="40"/>
      <c r="H1197" s="40"/>
      <c r="I1197" s="232"/>
      <c r="J1197" s="40"/>
      <c r="K1197" s="40"/>
      <c r="L1197" s="44"/>
      <c r="M1197" s="233"/>
      <c r="N1197" s="234"/>
      <c r="O1197" s="91"/>
      <c r="P1197" s="91"/>
      <c r="Q1197" s="91"/>
      <c r="R1197" s="91"/>
      <c r="S1197" s="91"/>
      <c r="T1197" s="91"/>
      <c r="U1197" s="92"/>
      <c r="V1197" s="38"/>
      <c r="W1197" s="38"/>
      <c r="X1197" s="38"/>
      <c r="Y1197" s="38"/>
      <c r="Z1197" s="38"/>
      <c r="AA1197" s="38"/>
      <c r="AB1197" s="38"/>
      <c r="AC1197" s="38"/>
      <c r="AD1197" s="38"/>
      <c r="AE1197" s="38"/>
      <c r="AT1197" s="17" t="s">
        <v>156</v>
      </c>
      <c r="AU1197" s="17" t="s">
        <v>154</v>
      </c>
    </row>
    <row r="1198" s="2" customFormat="1">
      <c r="A1198" s="38"/>
      <c r="B1198" s="39"/>
      <c r="C1198" s="40"/>
      <c r="D1198" s="235" t="s">
        <v>158</v>
      </c>
      <c r="E1198" s="40"/>
      <c r="F1198" s="236" t="s">
        <v>1491</v>
      </c>
      <c r="G1198" s="40"/>
      <c r="H1198" s="40"/>
      <c r="I1198" s="232"/>
      <c r="J1198" s="40"/>
      <c r="K1198" s="40"/>
      <c r="L1198" s="44"/>
      <c r="M1198" s="233"/>
      <c r="N1198" s="234"/>
      <c r="O1198" s="91"/>
      <c r="P1198" s="91"/>
      <c r="Q1198" s="91"/>
      <c r="R1198" s="91"/>
      <c r="S1198" s="91"/>
      <c r="T1198" s="91"/>
      <c r="U1198" s="92"/>
      <c r="V1198" s="38"/>
      <c r="W1198" s="38"/>
      <c r="X1198" s="38"/>
      <c r="Y1198" s="38"/>
      <c r="Z1198" s="38"/>
      <c r="AA1198" s="38"/>
      <c r="AB1198" s="38"/>
      <c r="AC1198" s="38"/>
      <c r="AD1198" s="38"/>
      <c r="AE1198" s="38"/>
      <c r="AT1198" s="17" t="s">
        <v>158</v>
      </c>
      <c r="AU1198" s="17" t="s">
        <v>154</v>
      </c>
    </row>
    <row r="1199" s="13" customFormat="1">
      <c r="A1199" s="13"/>
      <c r="B1199" s="237"/>
      <c r="C1199" s="238"/>
      <c r="D1199" s="230" t="s">
        <v>160</v>
      </c>
      <c r="E1199" s="239" t="s">
        <v>1</v>
      </c>
      <c r="F1199" s="240" t="s">
        <v>1492</v>
      </c>
      <c r="G1199" s="238"/>
      <c r="H1199" s="239" t="s">
        <v>1</v>
      </c>
      <c r="I1199" s="241"/>
      <c r="J1199" s="238"/>
      <c r="K1199" s="238"/>
      <c r="L1199" s="242"/>
      <c r="M1199" s="243"/>
      <c r="N1199" s="244"/>
      <c r="O1199" s="244"/>
      <c r="P1199" s="244"/>
      <c r="Q1199" s="244"/>
      <c r="R1199" s="244"/>
      <c r="S1199" s="244"/>
      <c r="T1199" s="244"/>
      <c r="U1199" s="245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T1199" s="246" t="s">
        <v>160</v>
      </c>
      <c r="AU1199" s="246" t="s">
        <v>154</v>
      </c>
      <c r="AV1199" s="13" t="s">
        <v>81</v>
      </c>
      <c r="AW1199" s="13" t="s">
        <v>30</v>
      </c>
      <c r="AX1199" s="13" t="s">
        <v>73</v>
      </c>
      <c r="AY1199" s="246" t="s">
        <v>146</v>
      </c>
    </row>
    <row r="1200" s="14" customFormat="1">
      <c r="A1200" s="14"/>
      <c r="B1200" s="247"/>
      <c r="C1200" s="248"/>
      <c r="D1200" s="230" t="s">
        <v>160</v>
      </c>
      <c r="E1200" s="249" t="s">
        <v>1</v>
      </c>
      <c r="F1200" s="250" t="s">
        <v>1233</v>
      </c>
      <c r="G1200" s="248"/>
      <c r="H1200" s="251">
        <v>3.5</v>
      </c>
      <c r="I1200" s="252"/>
      <c r="J1200" s="248"/>
      <c r="K1200" s="248"/>
      <c r="L1200" s="253"/>
      <c r="M1200" s="254"/>
      <c r="N1200" s="255"/>
      <c r="O1200" s="255"/>
      <c r="P1200" s="255"/>
      <c r="Q1200" s="255"/>
      <c r="R1200" s="255"/>
      <c r="S1200" s="255"/>
      <c r="T1200" s="255"/>
      <c r="U1200" s="256"/>
      <c r="V1200" s="14"/>
      <c r="W1200" s="14"/>
      <c r="X1200" s="14"/>
      <c r="Y1200" s="14"/>
      <c r="Z1200" s="14"/>
      <c r="AA1200" s="14"/>
      <c r="AB1200" s="14"/>
      <c r="AC1200" s="14"/>
      <c r="AD1200" s="14"/>
      <c r="AE1200" s="14"/>
      <c r="AT1200" s="257" t="s">
        <v>160</v>
      </c>
      <c r="AU1200" s="257" t="s">
        <v>154</v>
      </c>
      <c r="AV1200" s="14" t="s">
        <v>154</v>
      </c>
      <c r="AW1200" s="14" t="s">
        <v>30</v>
      </c>
      <c r="AX1200" s="14" t="s">
        <v>73</v>
      </c>
      <c r="AY1200" s="257" t="s">
        <v>146</v>
      </c>
    </row>
    <row r="1201" s="15" customFormat="1">
      <c r="A1201" s="15"/>
      <c r="B1201" s="258"/>
      <c r="C1201" s="259"/>
      <c r="D1201" s="230" t="s">
        <v>160</v>
      </c>
      <c r="E1201" s="260" t="s">
        <v>1</v>
      </c>
      <c r="F1201" s="261" t="s">
        <v>163</v>
      </c>
      <c r="G1201" s="259"/>
      <c r="H1201" s="262">
        <v>3.5</v>
      </c>
      <c r="I1201" s="263"/>
      <c r="J1201" s="259"/>
      <c r="K1201" s="259"/>
      <c r="L1201" s="264"/>
      <c r="M1201" s="265"/>
      <c r="N1201" s="266"/>
      <c r="O1201" s="266"/>
      <c r="P1201" s="266"/>
      <c r="Q1201" s="266"/>
      <c r="R1201" s="266"/>
      <c r="S1201" s="266"/>
      <c r="T1201" s="266"/>
      <c r="U1201" s="267"/>
      <c r="V1201" s="15"/>
      <c r="W1201" s="15"/>
      <c r="X1201" s="15"/>
      <c r="Y1201" s="15"/>
      <c r="Z1201" s="15"/>
      <c r="AA1201" s="15"/>
      <c r="AB1201" s="15"/>
      <c r="AC1201" s="15"/>
      <c r="AD1201" s="15"/>
      <c r="AE1201" s="15"/>
      <c r="AT1201" s="268" t="s">
        <v>160</v>
      </c>
      <c r="AU1201" s="268" t="s">
        <v>154</v>
      </c>
      <c r="AV1201" s="15" t="s">
        <v>153</v>
      </c>
      <c r="AW1201" s="15" t="s">
        <v>30</v>
      </c>
      <c r="AX1201" s="15" t="s">
        <v>81</v>
      </c>
      <c r="AY1201" s="268" t="s">
        <v>146</v>
      </c>
    </row>
    <row r="1202" s="2" customFormat="1" ht="16.5" customHeight="1">
      <c r="A1202" s="38"/>
      <c r="B1202" s="39"/>
      <c r="C1202" s="269" t="s">
        <v>1493</v>
      </c>
      <c r="D1202" s="269" t="s">
        <v>289</v>
      </c>
      <c r="E1202" s="270" t="s">
        <v>1494</v>
      </c>
      <c r="F1202" s="271" t="s">
        <v>1495</v>
      </c>
      <c r="G1202" s="272" t="s">
        <v>260</v>
      </c>
      <c r="H1202" s="273">
        <v>3.8500000000000001</v>
      </c>
      <c r="I1202" s="274"/>
      <c r="J1202" s="275">
        <f>ROUND(I1202*H1202,2)</f>
        <v>0</v>
      </c>
      <c r="K1202" s="271" t="s">
        <v>152</v>
      </c>
      <c r="L1202" s="276"/>
      <c r="M1202" s="277" t="s">
        <v>1</v>
      </c>
      <c r="N1202" s="278" t="s">
        <v>39</v>
      </c>
      <c r="O1202" s="91"/>
      <c r="P1202" s="226">
        <f>O1202*H1202</f>
        <v>0</v>
      </c>
      <c r="Q1202" s="226">
        <v>0.0010499999999999999</v>
      </c>
      <c r="R1202" s="226">
        <f>Q1202*H1202</f>
        <v>0.0040425000000000001</v>
      </c>
      <c r="S1202" s="226">
        <v>0</v>
      </c>
      <c r="T1202" s="226">
        <f>S1202*H1202</f>
        <v>0</v>
      </c>
      <c r="U1202" s="227" t="s">
        <v>1</v>
      </c>
      <c r="V1202" s="38"/>
      <c r="W1202" s="38"/>
      <c r="X1202" s="38"/>
      <c r="Y1202" s="38"/>
      <c r="Z1202" s="38"/>
      <c r="AA1202" s="38"/>
      <c r="AB1202" s="38"/>
      <c r="AC1202" s="38"/>
      <c r="AD1202" s="38"/>
      <c r="AE1202" s="38"/>
      <c r="AR1202" s="228" t="s">
        <v>384</v>
      </c>
      <c r="AT1202" s="228" t="s">
        <v>289</v>
      </c>
      <c r="AU1202" s="228" t="s">
        <v>154</v>
      </c>
      <c r="AY1202" s="17" t="s">
        <v>146</v>
      </c>
      <c r="BE1202" s="229">
        <f>IF(N1202="základní",J1202,0)</f>
        <v>0</v>
      </c>
      <c r="BF1202" s="229">
        <f>IF(N1202="snížená",J1202,0)</f>
        <v>0</v>
      </c>
      <c r="BG1202" s="229">
        <f>IF(N1202="zákl. přenesená",J1202,0)</f>
        <v>0</v>
      </c>
      <c r="BH1202" s="229">
        <f>IF(N1202="sníž. přenesená",J1202,0)</f>
        <v>0</v>
      </c>
      <c r="BI1202" s="229">
        <f>IF(N1202="nulová",J1202,0)</f>
        <v>0</v>
      </c>
      <c r="BJ1202" s="17" t="s">
        <v>154</v>
      </c>
      <c r="BK1202" s="229">
        <f>ROUND(I1202*H1202,2)</f>
        <v>0</v>
      </c>
      <c r="BL1202" s="17" t="s">
        <v>265</v>
      </c>
      <c r="BM1202" s="228" t="s">
        <v>1496</v>
      </c>
    </row>
    <row r="1203" s="2" customFormat="1">
      <c r="A1203" s="38"/>
      <c r="B1203" s="39"/>
      <c r="C1203" s="40"/>
      <c r="D1203" s="230" t="s">
        <v>156</v>
      </c>
      <c r="E1203" s="40"/>
      <c r="F1203" s="231" t="s">
        <v>1495</v>
      </c>
      <c r="G1203" s="40"/>
      <c r="H1203" s="40"/>
      <c r="I1203" s="232"/>
      <c r="J1203" s="40"/>
      <c r="K1203" s="40"/>
      <c r="L1203" s="44"/>
      <c r="M1203" s="233"/>
      <c r="N1203" s="234"/>
      <c r="O1203" s="91"/>
      <c r="P1203" s="91"/>
      <c r="Q1203" s="91"/>
      <c r="R1203" s="91"/>
      <c r="S1203" s="91"/>
      <c r="T1203" s="91"/>
      <c r="U1203" s="92"/>
      <c r="V1203" s="38"/>
      <c r="W1203" s="38"/>
      <c r="X1203" s="38"/>
      <c r="Y1203" s="38"/>
      <c r="Z1203" s="38"/>
      <c r="AA1203" s="38"/>
      <c r="AB1203" s="38"/>
      <c r="AC1203" s="38"/>
      <c r="AD1203" s="38"/>
      <c r="AE1203" s="38"/>
      <c r="AT1203" s="17" t="s">
        <v>156</v>
      </c>
      <c r="AU1203" s="17" t="s">
        <v>154</v>
      </c>
    </row>
    <row r="1204" s="14" customFormat="1">
      <c r="A1204" s="14"/>
      <c r="B1204" s="247"/>
      <c r="C1204" s="248"/>
      <c r="D1204" s="230" t="s">
        <v>160</v>
      </c>
      <c r="E1204" s="248"/>
      <c r="F1204" s="250" t="s">
        <v>1497</v>
      </c>
      <c r="G1204" s="248"/>
      <c r="H1204" s="251">
        <v>3.8500000000000001</v>
      </c>
      <c r="I1204" s="252"/>
      <c r="J1204" s="248"/>
      <c r="K1204" s="248"/>
      <c r="L1204" s="253"/>
      <c r="M1204" s="254"/>
      <c r="N1204" s="255"/>
      <c r="O1204" s="255"/>
      <c r="P1204" s="255"/>
      <c r="Q1204" s="255"/>
      <c r="R1204" s="255"/>
      <c r="S1204" s="255"/>
      <c r="T1204" s="255"/>
      <c r="U1204" s="256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T1204" s="257" t="s">
        <v>160</v>
      </c>
      <c r="AU1204" s="257" t="s">
        <v>154</v>
      </c>
      <c r="AV1204" s="14" t="s">
        <v>154</v>
      </c>
      <c r="AW1204" s="14" t="s">
        <v>4</v>
      </c>
      <c r="AX1204" s="14" t="s">
        <v>81</v>
      </c>
      <c r="AY1204" s="257" t="s">
        <v>146</v>
      </c>
    </row>
    <row r="1205" s="2" customFormat="1" ht="16.5" customHeight="1">
      <c r="A1205" s="38"/>
      <c r="B1205" s="39"/>
      <c r="C1205" s="217" t="s">
        <v>1498</v>
      </c>
      <c r="D1205" s="217" t="s">
        <v>148</v>
      </c>
      <c r="E1205" s="218" t="s">
        <v>1499</v>
      </c>
      <c r="F1205" s="219" t="s">
        <v>1500</v>
      </c>
      <c r="G1205" s="220" t="s">
        <v>268</v>
      </c>
      <c r="H1205" s="221">
        <v>1</v>
      </c>
      <c r="I1205" s="222"/>
      <c r="J1205" s="223">
        <f>ROUND(I1205*H1205,2)</f>
        <v>0</v>
      </c>
      <c r="K1205" s="219" t="s">
        <v>152</v>
      </c>
      <c r="L1205" s="44"/>
      <c r="M1205" s="224" t="s">
        <v>1</v>
      </c>
      <c r="N1205" s="225" t="s">
        <v>39</v>
      </c>
      <c r="O1205" s="91"/>
      <c r="P1205" s="226">
        <f>O1205*H1205</f>
        <v>0</v>
      </c>
      <c r="Q1205" s="226">
        <v>0.00042000000000000002</v>
      </c>
      <c r="R1205" s="226">
        <f>Q1205*H1205</f>
        <v>0.00042000000000000002</v>
      </c>
      <c r="S1205" s="226">
        <v>0</v>
      </c>
      <c r="T1205" s="226">
        <f>S1205*H1205</f>
        <v>0</v>
      </c>
      <c r="U1205" s="227" t="s">
        <v>1</v>
      </c>
      <c r="V1205" s="38"/>
      <c r="W1205" s="38"/>
      <c r="X1205" s="38"/>
      <c r="Y1205" s="38"/>
      <c r="Z1205" s="38"/>
      <c r="AA1205" s="38"/>
      <c r="AB1205" s="38"/>
      <c r="AC1205" s="38"/>
      <c r="AD1205" s="38"/>
      <c r="AE1205" s="38"/>
      <c r="AR1205" s="228" t="s">
        <v>265</v>
      </c>
      <c r="AT1205" s="228" t="s">
        <v>148</v>
      </c>
      <c r="AU1205" s="228" t="s">
        <v>154</v>
      </c>
      <c r="AY1205" s="17" t="s">
        <v>146</v>
      </c>
      <c r="BE1205" s="229">
        <f>IF(N1205="základní",J1205,0)</f>
        <v>0</v>
      </c>
      <c r="BF1205" s="229">
        <f>IF(N1205="snížená",J1205,0)</f>
        <v>0</v>
      </c>
      <c r="BG1205" s="229">
        <f>IF(N1205="zákl. přenesená",J1205,0)</f>
        <v>0</v>
      </c>
      <c r="BH1205" s="229">
        <f>IF(N1205="sníž. přenesená",J1205,0)</f>
        <v>0</v>
      </c>
      <c r="BI1205" s="229">
        <f>IF(N1205="nulová",J1205,0)</f>
        <v>0</v>
      </c>
      <c r="BJ1205" s="17" t="s">
        <v>154</v>
      </c>
      <c r="BK1205" s="229">
        <f>ROUND(I1205*H1205,2)</f>
        <v>0</v>
      </c>
      <c r="BL1205" s="17" t="s">
        <v>265</v>
      </c>
      <c r="BM1205" s="228" t="s">
        <v>1501</v>
      </c>
    </row>
    <row r="1206" s="2" customFormat="1">
      <c r="A1206" s="38"/>
      <c r="B1206" s="39"/>
      <c r="C1206" s="40"/>
      <c r="D1206" s="230" t="s">
        <v>156</v>
      </c>
      <c r="E1206" s="40"/>
      <c r="F1206" s="231" t="s">
        <v>1502</v>
      </c>
      <c r="G1206" s="40"/>
      <c r="H1206" s="40"/>
      <c r="I1206" s="232"/>
      <c r="J1206" s="40"/>
      <c r="K1206" s="40"/>
      <c r="L1206" s="44"/>
      <c r="M1206" s="233"/>
      <c r="N1206" s="234"/>
      <c r="O1206" s="91"/>
      <c r="P1206" s="91"/>
      <c r="Q1206" s="91"/>
      <c r="R1206" s="91"/>
      <c r="S1206" s="91"/>
      <c r="T1206" s="91"/>
      <c r="U1206" s="92"/>
      <c r="V1206" s="38"/>
      <c r="W1206" s="38"/>
      <c r="X1206" s="38"/>
      <c r="Y1206" s="38"/>
      <c r="Z1206" s="38"/>
      <c r="AA1206" s="38"/>
      <c r="AB1206" s="38"/>
      <c r="AC1206" s="38"/>
      <c r="AD1206" s="38"/>
      <c r="AE1206" s="38"/>
      <c r="AT1206" s="17" t="s">
        <v>156</v>
      </c>
      <c r="AU1206" s="17" t="s">
        <v>154</v>
      </c>
    </row>
    <row r="1207" s="2" customFormat="1">
      <c r="A1207" s="38"/>
      <c r="B1207" s="39"/>
      <c r="C1207" s="40"/>
      <c r="D1207" s="235" t="s">
        <v>158</v>
      </c>
      <c r="E1207" s="40"/>
      <c r="F1207" s="236" t="s">
        <v>1503</v>
      </c>
      <c r="G1207" s="40"/>
      <c r="H1207" s="40"/>
      <c r="I1207" s="232"/>
      <c r="J1207" s="40"/>
      <c r="K1207" s="40"/>
      <c r="L1207" s="44"/>
      <c r="M1207" s="233"/>
      <c r="N1207" s="234"/>
      <c r="O1207" s="91"/>
      <c r="P1207" s="91"/>
      <c r="Q1207" s="91"/>
      <c r="R1207" s="91"/>
      <c r="S1207" s="91"/>
      <c r="T1207" s="91"/>
      <c r="U1207" s="92"/>
      <c r="V1207" s="38"/>
      <c r="W1207" s="38"/>
      <c r="X1207" s="38"/>
      <c r="Y1207" s="38"/>
      <c r="Z1207" s="38"/>
      <c r="AA1207" s="38"/>
      <c r="AB1207" s="38"/>
      <c r="AC1207" s="38"/>
      <c r="AD1207" s="38"/>
      <c r="AE1207" s="38"/>
      <c r="AT1207" s="17" t="s">
        <v>158</v>
      </c>
      <c r="AU1207" s="17" t="s">
        <v>154</v>
      </c>
    </row>
    <row r="1208" s="13" customFormat="1">
      <c r="A1208" s="13"/>
      <c r="B1208" s="237"/>
      <c r="C1208" s="238"/>
      <c r="D1208" s="230" t="s">
        <v>160</v>
      </c>
      <c r="E1208" s="239" t="s">
        <v>1</v>
      </c>
      <c r="F1208" s="240" t="s">
        <v>1504</v>
      </c>
      <c r="G1208" s="238"/>
      <c r="H1208" s="239" t="s">
        <v>1</v>
      </c>
      <c r="I1208" s="241"/>
      <c r="J1208" s="238"/>
      <c r="K1208" s="238"/>
      <c r="L1208" s="242"/>
      <c r="M1208" s="243"/>
      <c r="N1208" s="244"/>
      <c r="O1208" s="244"/>
      <c r="P1208" s="244"/>
      <c r="Q1208" s="244"/>
      <c r="R1208" s="244"/>
      <c r="S1208" s="244"/>
      <c r="T1208" s="244"/>
      <c r="U1208" s="245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46" t="s">
        <v>160</v>
      </c>
      <c r="AU1208" s="246" t="s">
        <v>154</v>
      </c>
      <c r="AV1208" s="13" t="s">
        <v>81</v>
      </c>
      <c r="AW1208" s="13" t="s">
        <v>30</v>
      </c>
      <c r="AX1208" s="13" t="s">
        <v>73</v>
      </c>
      <c r="AY1208" s="246" t="s">
        <v>146</v>
      </c>
    </row>
    <row r="1209" s="14" customFormat="1">
      <c r="A1209" s="14"/>
      <c r="B1209" s="247"/>
      <c r="C1209" s="248"/>
      <c r="D1209" s="230" t="s">
        <v>160</v>
      </c>
      <c r="E1209" s="249" t="s">
        <v>1</v>
      </c>
      <c r="F1209" s="250" t="s">
        <v>81</v>
      </c>
      <c r="G1209" s="248"/>
      <c r="H1209" s="251">
        <v>1</v>
      </c>
      <c r="I1209" s="252"/>
      <c r="J1209" s="248"/>
      <c r="K1209" s="248"/>
      <c r="L1209" s="253"/>
      <c r="M1209" s="254"/>
      <c r="N1209" s="255"/>
      <c r="O1209" s="255"/>
      <c r="P1209" s="255"/>
      <c r="Q1209" s="255"/>
      <c r="R1209" s="255"/>
      <c r="S1209" s="255"/>
      <c r="T1209" s="255"/>
      <c r="U1209" s="256"/>
      <c r="V1209" s="14"/>
      <c r="W1209" s="14"/>
      <c r="X1209" s="14"/>
      <c r="Y1209" s="14"/>
      <c r="Z1209" s="14"/>
      <c r="AA1209" s="14"/>
      <c r="AB1209" s="14"/>
      <c r="AC1209" s="14"/>
      <c r="AD1209" s="14"/>
      <c r="AE1209" s="14"/>
      <c r="AT1209" s="257" t="s">
        <v>160</v>
      </c>
      <c r="AU1209" s="257" t="s">
        <v>154</v>
      </c>
      <c r="AV1209" s="14" t="s">
        <v>154</v>
      </c>
      <c r="AW1209" s="14" t="s">
        <v>30</v>
      </c>
      <c r="AX1209" s="14" t="s">
        <v>73</v>
      </c>
      <c r="AY1209" s="257" t="s">
        <v>146</v>
      </c>
    </row>
    <row r="1210" s="15" customFormat="1">
      <c r="A1210" s="15"/>
      <c r="B1210" s="258"/>
      <c r="C1210" s="259"/>
      <c r="D1210" s="230" t="s">
        <v>160</v>
      </c>
      <c r="E1210" s="260" t="s">
        <v>1</v>
      </c>
      <c r="F1210" s="261" t="s">
        <v>163</v>
      </c>
      <c r="G1210" s="259"/>
      <c r="H1210" s="262">
        <v>1</v>
      </c>
      <c r="I1210" s="263"/>
      <c r="J1210" s="259"/>
      <c r="K1210" s="259"/>
      <c r="L1210" s="264"/>
      <c r="M1210" s="265"/>
      <c r="N1210" s="266"/>
      <c r="O1210" s="266"/>
      <c r="P1210" s="266"/>
      <c r="Q1210" s="266"/>
      <c r="R1210" s="266"/>
      <c r="S1210" s="266"/>
      <c r="T1210" s="266"/>
      <c r="U1210" s="267"/>
      <c r="V1210" s="15"/>
      <c r="W1210" s="15"/>
      <c r="X1210" s="15"/>
      <c r="Y1210" s="15"/>
      <c r="Z1210" s="15"/>
      <c r="AA1210" s="15"/>
      <c r="AB1210" s="15"/>
      <c r="AC1210" s="15"/>
      <c r="AD1210" s="15"/>
      <c r="AE1210" s="15"/>
      <c r="AT1210" s="268" t="s">
        <v>160</v>
      </c>
      <c r="AU1210" s="268" t="s">
        <v>154</v>
      </c>
      <c r="AV1210" s="15" t="s">
        <v>153</v>
      </c>
      <c r="AW1210" s="15" t="s">
        <v>30</v>
      </c>
      <c r="AX1210" s="15" t="s">
        <v>81</v>
      </c>
      <c r="AY1210" s="268" t="s">
        <v>146</v>
      </c>
    </row>
    <row r="1211" s="2" customFormat="1" ht="33" customHeight="1">
      <c r="A1211" s="38"/>
      <c r="B1211" s="39"/>
      <c r="C1211" s="269" t="s">
        <v>1505</v>
      </c>
      <c r="D1211" s="269" t="s">
        <v>289</v>
      </c>
      <c r="E1211" s="270" t="s">
        <v>1506</v>
      </c>
      <c r="F1211" s="271" t="s">
        <v>1507</v>
      </c>
      <c r="G1211" s="272" t="s">
        <v>268</v>
      </c>
      <c r="H1211" s="273">
        <v>1</v>
      </c>
      <c r="I1211" s="274"/>
      <c r="J1211" s="275">
        <f>ROUND(I1211*H1211,2)</f>
        <v>0</v>
      </c>
      <c r="K1211" s="271" t="s">
        <v>152</v>
      </c>
      <c r="L1211" s="276"/>
      <c r="M1211" s="277" t="s">
        <v>1</v>
      </c>
      <c r="N1211" s="278" t="s">
        <v>39</v>
      </c>
      <c r="O1211" s="91"/>
      <c r="P1211" s="226">
        <f>O1211*H1211</f>
        <v>0</v>
      </c>
      <c r="Q1211" s="226">
        <v>0.029999999999999999</v>
      </c>
      <c r="R1211" s="226">
        <f>Q1211*H1211</f>
        <v>0.029999999999999999</v>
      </c>
      <c r="S1211" s="226">
        <v>0</v>
      </c>
      <c r="T1211" s="226">
        <f>S1211*H1211</f>
        <v>0</v>
      </c>
      <c r="U1211" s="227" t="s">
        <v>1</v>
      </c>
      <c r="V1211" s="38"/>
      <c r="W1211" s="38"/>
      <c r="X1211" s="38"/>
      <c r="Y1211" s="38"/>
      <c r="Z1211" s="38"/>
      <c r="AA1211" s="38"/>
      <c r="AB1211" s="38"/>
      <c r="AC1211" s="38"/>
      <c r="AD1211" s="38"/>
      <c r="AE1211" s="38"/>
      <c r="AR1211" s="228" t="s">
        <v>384</v>
      </c>
      <c r="AT1211" s="228" t="s">
        <v>289</v>
      </c>
      <c r="AU1211" s="228" t="s">
        <v>154</v>
      </c>
      <c r="AY1211" s="17" t="s">
        <v>146</v>
      </c>
      <c r="BE1211" s="229">
        <f>IF(N1211="základní",J1211,0)</f>
        <v>0</v>
      </c>
      <c r="BF1211" s="229">
        <f>IF(N1211="snížená",J1211,0)</f>
        <v>0</v>
      </c>
      <c r="BG1211" s="229">
        <f>IF(N1211="zákl. přenesená",J1211,0)</f>
        <v>0</v>
      </c>
      <c r="BH1211" s="229">
        <f>IF(N1211="sníž. přenesená",J1211,0)</f>
        <v>0</v>
      </c>
      <c r="BI1211" s="229">
        <f>IF(N1211="nulová",J1211,0)</f>
        <v>0</v>
      </c>
      <c r="BJ1211" s="17" t="s">
        <v>154</v>
      </c>
      <c r="BK1211" s="229">
        <f>ROUND(I1211*H1211,2)</f>
        <v>0</v>
      </c>
      <c r="BL1211" s="17" t="s">
        <v>265</v>
      </c>
      <c r="BM1211" s="228" t="s">
        <v>1508</v>
      </c>
    </row>
    <row r="1212" s="2" customFormat="1">
      <c r="A1212" s="38"/>
      <c r="B1212" s="39"/>
      <c r="C1212" s="40"/>
      <c r="D1212" s="230" t="s">
        <v>156</v>
      </c>
      <c r="E1212" s="40"/>
      <c r="F1212" s="231" t="s">
        <v>1507</v>
      </c>
      <c r="G1212" s="40"/>
      <c r="H1212" s="40"/>
      <c r="I1212" s="232"/>
      <c r="J1212" s="40"/>
      <c r="K1212" s="40"/>
      <c r="L1212" s="44"/>
      <c r="M1212" s="233"/>
      <c r="N1212" s="234"/>
      <c r="O1212" s="91"/>
      <c r="P1212" s="91"/>
      <c r="Q1212" s="91"/>
      <c r="R1212" s="91"/>
      <c r="S1212" s="91"/>
      <c r="T1212" s="91"/>
      <c r="U1212" s="92"/>
      <c r="V1212" s="38"/>
      <c r="W1212" s="38"/>
      <c r="X1212" s="38"/>
      <c r="Y1212" s="38"/>
      <c r="Z1212" s="38"/>
      <c r="AA1212" s="38"/>
      <c r="AB1212" s="38"/>
      <c r="AC1212" s="38"/>
      <c r="AD1212" s="38"/>
      <c r="AE1212" s="38"/>
      <c r="AT1212" s="17" t="s">
        <v>156</v>
      </c>
      <c r="AU1212" s="17" t="s">
        <v>154</v>
      </c>
    </row>
    <row r="1213" s="2" customFormat="1" ht="16.5" customHeight="1">
      <c r="A1213" s="38"/>
      <c r="B1213" s="39"/>
      <c r="C1213" s="217" t="s">
        <v>1509</v>
      </c>
      <c r="D1213" s="217" t="s">
        <v>148</v>
      </c>
      <c r="E1213" s="218" t="s">
        <v>1510</v>
      </c>
      <c r="F1213" s="219" t="s">
        <v>1511</v>
      </c>
      <c r="G1213" s="220" t="s">
        <v>1512</v>
      </c>
      <c r="H1213" s="221">
        <v>1</v>
      </c>
      <c r="I1213" s="222"/>
      <c r="J1213" s="223">
        <f>ROUND(I1213*H1213,2)</f>
        <v>0</v>
      </c>
      <c r="K1213" s="219" t="s">
        <v>1</v>
      </c>
      <c r="L1213" s="44"/>
      <c r="M1213" s="224" t="s">
        <v>1</v>
      </c>
      <c r="N1213" s="225" t="s">
        <v>39</v>
      </c>
      <c r="O1213" s="91"/>
      <c r="P1213" s="226">
        <f>O1213*H1213</f>
        <v>0</v>
      </c>
      <c r="Q1213" s="226">
        <v>0</v>
      </c>
      <c r="R1213" s="226">
        <f>Q1213*H1213</f>
        <v>0</v>
      </c>
      <c r="S1213" s="226">
        <v>0</v>
      </c>
      <c r="T1213" s="226">
        <f>S1213*H1213</f>
        <v>0</v>
      </c>
      <c r="U1213" s="227" t="s">
        <v>1</v>
      </c>
      <c r="V1213" s="38"/>
      <c r="W1213" s="38"/>
      <c r="X1213" s="38"/>
      <c r="Y1213" s="38"/>
      <c r="Z1213" s="38"/>
      <c r="AA1213" s="38"/>
      <c r="AB1213" s="38"/>
      <c r="AC1213" s="38"/>
      <c r="AD1213" s="38"/>
      <c r="AE1213" s="38"/>
      <c r="AR1213" s="228" t="s">
        <v>265</v>
      </c>
      <c r="AT1213" s="228" t="s">
        <v>148</v>
      </c>
      <c r="AU1213" s="228" t="s">
        <v>154</v>
      </c>
      <c r="AY1213" s="17" t="s">
        <v>146</v>
      </c>
      <c r="BE1213" s="229">
        <f>IF(N1213="základní",J1213,0)</f>
        <v>0</v>
      </c>
      <c r="BF1213" s="229">
        <f>IF(N1213="snížená",J1213,0)</f>
        <v>0</v>
      </c>
      <c r="BG1213" s="229">
        <f>IF(N1213="zákl. přenesená",J1213,0)</f>
        <v>0</v>
      </c>
      <c r="BH1213" s="229">
        <f>IF(N1213="sníž. přenesená",J1213,0)</f>
        <v>0</v>
      </c>
      <c r="BI1213" s="229">
        <f>IF(N1213="nulová",J1213,0)</f>
        <v>0</v>
      </c>
      <c r="BJ1213" s="17" t="s">
        <v>154</v>
      </c>
      <c r="BK1213" s="229">
        <f>ROUND(I1213*H1213,2)</f>
        <v>0</v>
      </c>
      <c r="BL1213" s="17" t="s">
        <v>265</v>
      </c>
      <c r="BM1213" s="228" t="s">
        <v>1513</v>
      </c>
    </row>
    <row r="1214" s="2" customFormat="1">
      <c r="A1214" s="38"/>
      <c r="B1214" s="39"/>
      <c r="C1214" s="40"/>
      <c r="D1214" s="230" t="s">
        <v>156</v>
      </c>
      <c r="E1214" s="40"/>
      <c r="F1214" s="231" t="s">
        <v>1511</v>
      </c>
      <c r="G1214" s="40"/>
      <c r="H1214" s="40"/>
      <c r="I1214" s="232"/>
      <c r="J1214" s="40"/>
      <c r="K1214" s="40"/>
      <c r="L1214" s="44"/>
      <c r="M1214" s="233"/>
      <c r="N1214" s="234"/>
      <c r="O1214" s="91"/>
      <c r="P1214" s="91"/>
      <c r="Q1214" s="91"/>
      <c r="R1214" s="91"/>
      <c r="S1214" s="91"/>
      <c r="T1214" s="91"/>
      <c r="U1214" s="92"/>
      <c r="V1214" s="38"/>
      <c r="W1214" s="38"/>
      <c r="X1214" s="38"/>
      <c r="Y1214" s="38"/>
      <c r="Z1214" s="38"/>
      <c r="AA1214" s="38"/>
      <c r="AB1214" s="38"/>
      <c r="AC1214" s="38"/>
      <c r="AD1214" s="38"/>
      <c r="AE1214" s="38"/>
      <c r="AT1214" s="17" t="s">
        <v>156</v>
      </c>
      <c r="AU1214" s="17" t="s">
        <v>154</v>
      </c>
    </row>
    <row r="1215" s="13" customFormat="1">
      <c r="A1215" s="13"/>
      <c r="B1215" s="237"/>
      <c r="C1215" s="238"/>
      <c r="D1215" s="230" t="s">
        <v>160</v>
      </c>
      <c r="E1215" s="239" t="s">
        <v>1</v>
      </c>
      <c r="F1215" s="240" t="s">
        <v>1514</v>
      </c>
      <c r="G1215" s="238"/>
      <c r="H1215" s="239" t="s">
        <v>1</v>
      </c>
      <c r="I1215" s="241"/>
      <c r="J1215" s="238"/>
      <c r="K1215" s="238"/>
      <c r="L1215" s="242"/>
      <c r="M1215" s="243"/>
      <c r="N1215" s="244"/>
      <c r="O1215" s="244"/>
      <c r="P1215" s="244"/>
      <c r="Q1215" s="244"/>
      <c r="R1215" s="244"/>
      <c r="S1215" s="244"/>
      <c r="T1215" s="244"/>
      <c r="U1215" s="245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46" t="s">
        <v>160</v>
      </c>
      <c r="AU1215" s="246" t="s">
        <v>154</v>
      </c>
      <c r="AV1215" s="13" t="s">
        <v>81</v>
      </c>
      <c r="AW1215" s="13" t="s">
        <v>30</v>
      </c>
      <c r="AX1215" s="13" t="s">
        <v>73</v>
      </c>
      <c r="AY1215" s="246" t="s">
        <v>146</v>
      </c>
    </row>
    <row r="1216" s="14" customFormat="1">
      <c r="A1216" s="14"/>
      <c r="B1216" s="247"/>
      <c r="C1216" s="248"/>
      <c r="D1216" s="230" t="s">
        <v>160</v>
      </c>
      <c r="E1216" s="249" t="s">
        <v>1</v>
      </c>
      <c r="F1216" s="250" t="s">
        <v>81</v>
      </c>
      <c r="G1216" s="248"/>
      <c r="H1216" s="251">
        <v>1</v>
      </c>
      <c r="I1216" s="252"/>
      <c r="J1216" s="248"/>
      <c r="K1216" s="248"/>
      <c r="L1216" s="253"/>
      <c r="M1216" s="254"/>
      <c r="N1216" s="255"/>
      <c r="O1216" s="255"/>
      <c r="P1216" s="255"/>
      <c r="Q1216" s="255"/>
      <c r="R1216" s="255"/>
      <c r="S1216" s="255"/>
      <c r="T1216" s="255"/>
      <c r="U1216" s="256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T1216" s="257" t="s">
        <v>160</v>
      </c>
      <c r="AU1216" s="257" t="s">
        <v>154</v>
      </c>
      <c r="AV1216" s="14" t="s">
        <v>154</v>
      </c>
      <c r="AW1216" s="14" t="s">
        <v>30</v>
      </c>
      <c r="AX1216" s="14" t="s">
        <v>73</v>
      </c>
      <c r="AY1216" s="257" t="s">
        <v>146</v>
      </c>
    </row>
    <row r="1217" s="15" customFormat="1">
      <c r="A1217" s="15"/>
      <c r="B1217" s="258"/>
      <c r="C1217" s="259"/>
      <c r="D1217" s="230" t="s">
        <v>160</v>
      </c>
      <c r="E1217" s="260" t="s">
        <v>1</v>
      </c>
      <c r="F1217" s="261" t="s">
        <v>163</v>
      </c>
      <c r="G1217" s="259"/>
      <c r="H1217" s="262">
        <v>1</v>
      </c>
      <c r="I1217" s="263"/>
      <c r="J1217" s="259"/>
      <c r="K1217" s="259"/>
      <c r="L1217" s="264"/>
      <c r="M1217" s="265"/>
      <c r="N1217" s="266"/>
      <c r="O1217" s="266"/>
      <c r="P1217" s="266"/>
      <c r="Q1217" s="266"/>
      <c r="R1217" s="266"/>
      <c r="S1217" s="266"/>
      <c r="T1217" s="266"/>
      <c r="U1217" s="267"/>
      <c r="V1217" s="15"/>
      <c r="W1217" s="15"/>
      <c r="X1217" s="15"/>
      <c r="Y1217" s="15"/>
      <c r="Z1217" s="15"/>
      <c r="AA1217" s="15"/>
      <c r="AB1217" s="15"/>
      <c r="AC1217" s="15"/>
      <c r="AD1217" s="15"/>
      <c r="AE1217" s="15"/>
      <c r="AT1217" s="268" t="s">
        <v>160</v>
      </c>
      <c r="AU1217" s="268" t="s">
        <v>154</v>
      </c>
      <c r="AV1217" s="15" t="s">
        <v>153</v>
      </c>
      <c r="AW1217" s="15" t="s">
        <v>30</v>
      </c>
      <c r="AX1217" s="15" t="s">
        <v>81</v>
      </c>
      <c r="AY1217" s="268" t="s">
        <v>146</v>
      </c>
    </row>
    <row r="1218" s="2" customFormat="1" ht="24.15" customHeight="1">
      <c r="A1218" s="38"/>
      <c r="B1218" s="39"/>
      <c r="C1218" s="217" t="s">
        <v>1515</v>
      </c>
      <c r="D1218" s="217" t="s">
        <v>148</v>
      </c>
      <c r="E1218" s="218" t="s">
        <v>1516</v>
      </c>
      <c r="F1218" s="219" t="s">
        <v>1517</v>
      </c>
      <c r="G1218" s="220" t="s">
        <v>228</v>
      </c>
      <c r="H1218" s="221">
        <v>30.23</v>
      </c>
      <c r="I1218" s="222"/>
      <c r="J1218" s="223">
        <f>ROUND(I1218*H1218,2)</f>
        <v>0</v>
      </c>
      <c r="K1218" s="219" t="s">
        <v>152</v>
      </c>
      <c r="L1218" s="44"/>
      <c r="M1218" s="224" t="s">
        <v>1</v>
      </c>
      <c r="N1218" s="225" t="s">
        <v>39</v>
      </c>
      <c r="O1218" s="91"/>
      <c r="P1218" s="226">
        <f>O1218*H1218</f>
        <v>0</v>
      </c>
      <c r="Q1218" s="226">
        <v>0</v>
      </c>
      <c r="R1218" s="226">
        <f>Q1218*H1218</f>
        <v>0</v>
      </c>
      <c r="S1218" s="226">
        <v>0</v>
      </c>
      <c r="T1218" s="226">
        <f>S1218*H1218</f>
        <v>0</v>
      </c>
      <c r="U1218" s="227" t="s">
        <v>1</v>
      </c>
      <c r="V1218" s="38"/>
      <c r="W1218" s="38"/>
      <c r="X1218" s="38"/>
      <c r="Y1218" s="38"/>
      <c r="Z1218" s="38"/>
      <c r="AA1218" s="38"/>
      <c r="AB1218" s="38"/>
      <c r="AC1218" s="38"/>
      <c r="AD1218" s="38"/>
      <c r="AE1218" s="38"/>
      <c r="AR1218" s="228" t="s">
        <v>265</v>
      </c>
      <c r="AT1218" s="228" t="s">
        <v>148</v>
      </c>
      <c r="AU1218" s="228" t="s">
        <v>154</v>
      </c>
      <c r="AY1218" s="17" t="s">
        <v>146</v>
      </c>
      <c r="BE1218" s="229">
        <f>IF(N1218="základní",J1218,0)</f>
        <v>0</v>
      </c>
      <c r="BF1218" s="229">
        <f>IF(N1218="snížená",J1218,0)</f>
        <v>0</v>
      </c>
      <c r="BG1218" s="229">
        <f>IF(N1218="zákl. přenesená",J1218,0)</f>
        <v>0</v>
      </c>
      <c r="BH1218" s="229">
        <f>IF(N1218="sníž. přenesená",J1218,0)</f>
        <v>0</v>
      </c>
      <c r="BI1218" s="229">
        <f>IF(N1218="nulová",J1218,0)</f>
        <v>0</v>
      </c>
      <c r="BJ1218" s="17" t="s">
        <v>154</v>
      </c>
      <c r="BK1218" s="229">
        <f>ROUND(I1218*H1218,2)</f>
        <v>0</v>
      </c>
      <c r="BL1218" s="17" t="s">
        <v>265</v>
      </c>
      <c r="BM1218" s="228" t="s">
        <v>1518</v>
      </c>
    </row>
    <row r="1219" s="2" customFormat="1">
      <c r="A1219" s="38"/>
      <c r="B1219" s="39"/>
      <c r="C1219" s="40"/>
      <c r="D1219" s="230" t="s">
        <v>156</v>
      </c>
      <c r="E1219" s="40"/>
      <c r="F1219" s="231" t="s">
        <v>1519</v>
      </c>
      <c r="G1219" s="40"/>
      <c r="H1219" s="40"/>
      <c r="I1219" s="232"/>
      <c r="J1219" s="40"/>
      <c r="K1219" s="40"/>
      <c r="L1219" s="44"/>
      <c r="M1219" s="233"/>
      <c r="N1219" s="234"/>
      <c r="O1219" s="91"/>
      <c r="P1219" s="91"/>
      <c r="Q1219" s="91"/>
      <c r="R1219" s="91"/>
      <c r="S1219" s="91"/>
      <c r="T1219" s="91"/>
      <c r="U1219" s="92"/>
      <c r="V1219" s="38"/>
      <c r="W1219" s="38"/>
      <c r="X1219" s="38"/>
      <c r="Y1219" s="38"/>
      <c r="Z1219" s="38"/>
      <c r="AA1219" s="38"/>
      <c r="AB1219" s="38"/>
      <c r="AC1219" s="38"/>
      <c r="AD1219" s="38"/>
      <c r="AE1219" s="38"/>
      <c r="AT1219" s="17" t="s">
        <v>156</v>
      </c>
      <c r="AU1219" s="17" t="s">
        <v>154</v>
      </c>
    </row>
    <row r="1220" s="2" customFormat="1">
      <c r="A1220" s="38"/>
      <c r="B1220" s="39"/>
      <c r="C1220" s="40"/>
      <c r="D1220" s="235" t="s">
        <v>158</v>
      </c>
      <c r="E1220" s="40"/>
      <c r="F1220" s="236" t="s">
        <v>1520</v>
      </c>
      <c r="G1220" s="40"/>
      <c r="H1220" s="40"/>
      <c r="I1220" s="232"/>
      <c r="J1220" s="40"/>
      <c r="K1220" s="40"/>
      <c r="L1220" s="44"/>
      <c r="M1220" s="233"/>
      <c r="N1220" s="234"/>
      <c r="O1220" s="91"/>
      <c r="P1220" s="91"/>
      <c r="Q1220" s="91"/>
      <c r="R1220" s="91"/>
      <c r="S1220" s="91"/>
      <c r="T1220" s="91"/>
      <c r="U1220" s="92"/>
      <c r="V1220" s="38"/>
      <c r="W1220" s="38"/>
      <c r="X1220" s="38"/>
      <c r="Y1220" s="38"/>
      <c r="Z1220" s="38"/>
      <c r="AA1220" s="38"/>
      <c r="AB1220" s="38"/>
      <c r="AC1220" s="38"/>
      <c r="AD1220" s="38"/>
      <c r="AE1220" s="38"/>
      <c r="AT1220" s="17" t="s">
        <v>158</v>
      </c>
      <c r="AU1220" s="17" t="s">
        <v>154</v>
      </c>
    </row>
    <row r="1221" s="13" customFormat="1">
      <c r="A1221" s="13"/>
      <c r="B1221" s="237"/>
      <c r="C1221" s="238"/>
      <c r="D1221" s="230" t="s">
        <v>160</v>
      </c>
      <c r="E1221" s="239" t="s">
        <v>1</v>
      </c>
      <c r="F1221" s="240" t="s">
        <v>1521</v>
      </c>
      <c r="G1221" s="238"/>
      <c r="H1221" s="239" t="s">
        <v>1</v>
      </c>
      <c r="I1221" s="241"/>
      <c r="J1221" s="238"/>
      <c r="K1221" s="238"/>
      <c r="L1221" s="242"/>
      <c r="M1221" s="243"/>
      <c r="N1221" s="244"/>
      <c r="O1221" s="244"/>
      <c r="P1221" s="244"/>
      <c r="Q1221" s="244"/>
      <c r="R1221" s="244"/>
      <c r="S1221" s="244"/>
      <c r="T1221" s="244"/>
      <c r="U1221" s="245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T1221" s="246" t="s">
        <v>160</v>
      </c>
      <c r="AU1221" s="246" t="s">
        <v>154</v>
      </c>
      <c r="AV1221" s="13" t="s">
        <v>81</v>
      </c>
      <c r="AW1221" s="13" t="s">
        <v>30</v>
      </c>
      <c r="AX1221" s="13" t="s">
        <v>73</v>
      </c>
      <c r="AY1221" s="246" t="s">
        <v>146</v>
      </c>
    </row>
    <row r="1222" s="14" customFormat="1">
      <c r="A1222" s="14"/>
      <c r="B1222" s="247"/>
      <c r="C1222" s="248"/>
      <c r="D1222" s="230" t="s">
        <v>160</v>
      </c>
      <c r="E1222" s="249" t="s">
        <v>1</v>
      </c>
      <c r="F1222" s="250" t="s">
        <v>1522</v>
      </c>
      <c r="G1222" s="248"/>
      <c r="H1222" s="251">
        <v>25.675000000000001</v>
      </c>
      <c r="I1222" s="252"/>
      <c r="J1222" s="248"/>
      <c r="K1222" s="248"/>
      <c r="L1222" s="253"/>
      <c r="M1222" s="254"/>
      <c r="N1222" s="255"/>
      <c r="O1222" s="255"/>
      <c r="P1222" s="255"/>
      <c r="Q1222" s="255"/>
      <c r="R1222" s="255"/>
      <c r="S1222" s="255"/>
      <c r="T1222" s="255"/>
      <c r="U1222" s="256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T1222" s="257" t="s">
        <v>160</v>
      </c>
      <c r="AU1222" s="257" t="s">
        <v>154</v>
      </c>
      <c r="AV1222" s="14" t="s">
        <v>154</v>
      </c>
      <c r="AW1222" s="14" t="s">
        <v>30</v>
      </c>
      <c r="AX1222" s="14" t="s">
        <v>73</v>
      </c>
      <c r="AY1222" s="257" t="s">
        <v>146</v>
      </c>
    </row>
    <row r="1223" s="14" customFormat="1">
      <c r="A1223" s="14"/>
      <c r="B1223" s="247"/>
      <c r="C1223" s="248"/>
      <c r="D1223" s="230" t="s">
        <v>160</v>
      </c>
      <c r="E1223" s="249" t="s">
        <v>1</v>
      </c>
      <c r="F1223" s="250" t="s">
        <v>1523</v>
      </c>
      <c r="G1223" s="248"/>
      <c r="H1223" s="251">
        <v>16.25</v>
      </c>
      <c r="I1223" s="252"/>
      <c r="J1223" s="248"/>
      <c r="K1223" s="248"/>
      <c r="L1223" s="253"/>
      <c r="M1223" s="254"/>
      <c r="N1223" s="255"/>
      <c r="O1223" s="255"/>
      <c r="P1223" s="255"/>
      <c r="Q1223" s="255"/>
      <c r="R1223" s="255"/>
      <c r="S1223" s="255"/>
      <c r="T1223" s="255"/>
      <c r="U1223" s="256"/>
      <c r="V1223" s="14"/>
      <c r="W1223" s="14"/>
      <c r="X1223" s="14"/>
      <c r="Y1223" s="14"/>
      <c r="Z1223" s="14"/>
      <c r="AA1223" s="14"/>
      <c r="AB1223" s="14"/>
      <c r="AC1223" s="14"/>
      <c r="AD1223" s="14"/>
      <c r="AE1223" s="14"/>
      <c r="AT1223" s="257" t="s">
        <v>160</v>
      </c>
      <c r="AU1223" s="257" t="s">
        <v>154</v>
      </c>
      <c r="AV1223" s="14" t="s">
        <v>154</v>
      </c>
      <c r="AW1223" s="14" t="s">
        <v>30</v>
      </c>
      <c r="AX1223" s="14" t="s">
        <v>73</v>
      </c>
      <c r="AY1223" s="257" t="s">
        <v>146</v>
      </c>
    </row>
    <row r="1224" s="13" customFormat="1">
      <c r="A1224" s="13"/>
      <c r="B1224" s="237"/>
      <c r="C1224" s="238"/>
      <c r="D1224" s="230" t="s">
        <v>160</v>
      </c>
      <c r="E1224" s="239" t="s">
        <v>1</v>
      </c>
      <c r="F1224" s="240" t="s">
        <v>1524</v>
      </c>
      <c r="G1224" s="238"/>
      <c r="H1224" s="239" t="s">
        <v>1</v>
      </c>
      <c r="I1224" s="241"/>
      <c r="J1224" s="238"/>
      <c r="K1224" s="238"/>
      <c r="L1224" s="242"/>
      <c r="M1224" s="243"/>
      <c r="N1224" s="244"/>
      <c r="O1224" s="244"/>
      <c r="P1224" s="244"/>
      <c r="Q1224" s="244"/>
      <c r="R1224" s="244"/>
      <c r="S1224" s="244"/>
      <c r="T1224" s="244"/>
      <c r="U1224" s="245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T1224" s="246" t="s">
        <v>160</v>
      </c>
      <c r="AU1224" s="246" t="s">
        <v>154</v>
      </c>
      <c r="AV1224" s="13" t="s">
        <v>81</v>
      </c>
      <c r="AW1224" s="13" t="s">
        <v>30</v>
      </c>
      <c r="AX1224" s="13" t="s">
        <v>73</v>
      </c>
      <c r="AY1224" s="246" t="s">
        <v>146</v>
      </c>
    </row>
    <row r="1225" s="14" customFormat="1">
      <c r="A1225" s="14"/>
      <c r="B1225" s="247"/>
      <c r="C1225" s="248"/>
      <c r="D1225" s="230" t="s">
        <v>160</v>
      </c>
      <c r="E1225" s="249" t="s">
        <v>1</v>
      </c>
      <c r="F1225" s="250" t="s">
        <v>1525</v>
      </c>
      <c r="G1225" s="248"/>
      <c r="H1225" s="251">
        <v>3.6000000000000001</v>
      </c>
      <c r="I1225" s="252"/>
      <c r="J1225" s="248"/>
      <c r="K1225" s="248"/>
      <c r="L1225" s="253"/>
      <c r="M1225" s="254"/>
      <c r="N1225" s="255"/>
      <c r="O1225" s="255"/>
      <c r="P1225" s="255"/>
      <c r="Q1225" s="255"/>
      <c r="R1225" s="255"/>
      <c r="S1225" s="255"/>
      <c r="T1225" s="255"/>
      <c r="U1225" s="256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T1225" s="257" t="s">
        <v>160</v>
      </c>
      <c r="AU1225" s="257" t="s">
        <v>154</v>
      </c>
      <c r="AV1225" s="14" t="s">
        <v>154</v>
      </c>
      <c r="AW1225" s="14" t="s">
        <v>30</v>
      </c>
      <c r="AX1225" s="14" t="s">
        <v>73</v>
      </c>
      <c r="AY1225" s="257" t="s">
        <v>146</v>
      </c>
    </row>
    <row r="1226" s="13" customFormat="1">
      <c r="A1226" s="13"/>
      <c r="B1226" s="237"/>
      <c r="C1226" s="238"/>
      <c r="D1226" s="230" t="s">
        <v>160</v>
      </c>
      <c r="E1226" s="239" t="s">
        <v>1</v>
      </c>
      <c r="F1226" s="240" t="s">
        <v>255</v>
      </c>
      <c r="G1226" s="238"/>
      <c r="H1226" s="239" t="s">
        <v>1</v>
      </c>
      <c r="I1226" s="241"/>
      <c r="J1226" s="238"/>
      <c r="K1226" s="238"/>
      <c r="L1226" s="242"/>
      <c r="M1226" s="243"/>
      <c r="N1226" s="244"/>
      <c r="O1226" s="244"/>
      <c r="P1226" s="244"/>
      <c r="Q1226" s="244"/>
      <c r="R1226" s="244"/>
      <c r="S1226" s="244"/>
      <c r="T1226" s="244"/>
      <c r="U1226" s="245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T1226" s="246" t="s">
        <v>160</v>
      </c>
      <c r="AU1226" s="246" t="s">
        <v>154</v>
      </c>
      <c r="AV1226" s="13" t="s">
        <v>81</v>
      </c>
      <c r="AW1226" s="13" t="s">
        <v>30</v>
      </c>
      <c r="AX1226" s="13" t="s">
        <v>73</v>
      </c>
      <c r="AY1226" s="246" t="s">
        <v>146</v>
      </c>
    </row>
    <row r="1227" s="14" customFormat="1">
      <c r="A1227" s="14"/>
      <c r="B1227" s="247"/>
      <c r="C1227" s="248"/>
      <c r="D1227" s="230" t="s">
        <v>160</v>
      </c>
      <c r="E1227" s="249" t="s">
        <v>1</v>
      </c>
      <c r="F1227" s="250" t="s">
        <v>1526</v>
      </c>
      <c r="G1227" s="248"/>
      <c r="H1227" s="251">
        <v>-15.295</v>
      </c>
      <c r="I1227" s="252"/>
      <c r="J1227" s="248"/>
      <c r="K1227" s="248"/>
      <c r="L1227" s="253"/>
      <c r="M1227" s="254"/>
      <c r="N1227" s="255"/>
      <c r="O1227" s="255"/>
      <c r="P1227" s="255"/>
      <c r="Q1227" s="255"/>
      <c r="R1227" s="255"/>
      <c r="S1227" s="255"/>
      <c r="T1227" s="255"/>
      <c r="U1227" s="256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T1227" s="257" t="s">
        <v>160</v>
      </c>
      <c r="AU1227" s="257" t="s">
        <v>154</v>
      </c>
      <c r="AV1227" s="14" t="s">
        <v>154</v>
      </c>
      <c r="AW1227" s="14" t="s">
        <v>30</v>
      </c>
      <c r="AX1227" s="14" t="s">
        <v>73</v>
      </c>
      <c r="AY1227" s="257" t="s">
        <v>146</v>
      </c>
    </row>
    <row r="1228" s="15" customFormat="1">
      <c r="A1228" s="15"/>
      <c r="B1228" s="258"/>
      <c r="C1228" s="259"/>
      <c r="D1228" s="230" t="s">
        <v>160</v>
      </c>
      <c r="E1228" s="260" t="s">
        <v>1</v>
      </c>
      <c r="F1228" s="261" t="s">
        <v>163</v>
      </c>
      <c r="G1228" s="259"/>
      <c r="H1228" s="262">
        <v>30.229999999999997</v>
      </c>
      <c r="I1228" s="263"/>
      <c r="J1228" s="259"/>
      <c r="K1228" s="259"/>
      <c r="L1228" s="264"/>
      <c r="M1228" s="265"/>
      <c r="N1228" s="266"/>
      <c r="O1228" s="266"/>
      <c r="P1228" s="266"/>
      <c r="Q1228" s="266"/>
      <c r="R1228" s="266"/>
      <c r="S1228" s="266"/>
      <c r="T1228" s="266"/>
      <c r="U1228" s="267"/>
      <c r="V1228" s="15"/>
      <c r="W1228" s="15"/>
      <c r="X1228" s="15"/>
      <c r="Y1228" s="15"/>
      <c r="Z1228" s="15"/>
      <c r="AA1228" s="15"/>
      <c r="AB1228" s="15"/>
      <c r="AC1228" s="15"/>
      <c r="AD1228" s="15"/>
      <c r="AE1228" s="15"/>
      <c r="AT1228" s="268" t="s">
        <v>160</v>
      </c>
      <c r="AU1228" s="268" t="s">
        <v>154</v>
      </c>
      <c r="AV1228" s="15" t="s">
        <v>153</v>
      </c>
      <c r="AW1228" s="15" t="s">
        <v>30</v>
      </c>
      <c r="AX1228" s="15" t="s">
        <v>81</v>
      </c>
      <c r="AY1228" s="268" t="s">
        <v>146</v>
      </c>
    </row>
    <row r="1229" s="2" customFormat="1" ht="24.15" customHeight="1">
      <c r="A1229" s="38"/>
      <c r="B1229" s="39"/>
      <c r="C1229" s="269" t="s">
        <v>1527</v>
      </c>
      <c r="D1229" s="269" t="s">
        <v>289</v>
      </c>
      <c r="E1229" s="270" t="s">
        <v>1528</v>
      </c>
      <c r="F1229" s="271" t="s">
        <v>1529</v>
      </c>
      <c r="G1229" s="272" t="s">
        <v>228</v>
      </c>
      <c r="H1229" s="273">
        <v>33.253</v>
      </c>
      <c r="I1229" s="274"/>
      <c r="J1229" s="275">
        <f>ROUND(I1229*H1229,2)</f>
        <v>0</v>
      </c>
      <c r="K1229" s="271" t="s">
        <v>152</v>
      </c>
      <c r="L1229" s="276"/>
      <c r="M1229" s="277" t="s">
        <v>1</v>
      </c>
      <c r="N1229" s="278" t="s">
        <v>39</v>
      </c>
      <c r="O1229" s="91"/>
      <c r="P1229" s="226">
        <f>O1229*H1229</f>
        <v>0</v>
      </c>
      <c r="Q1229" s="226">
        <v>0.0093100000000000006</v>
      </c>
      <c r="R1229" s="226">
        <f>Q1229*H1229</f>
        <v>0.30958542999999999</v>
      </c>
      <c r="S1229" s="226">
        <v>0</v>
      </c>
      <c r="T1229" s="226">
        <f>S1229*H1229</f>
        <v>0</v>
      </c>
      <c r="U1229" s="227" t="s">
        <v>1</v>
      </c>
      <c r="V1229" s="38"/>
      <c r="W1229" s="38"/>
      <c r="X1229" s="38"/>
      <c r="Y1229" s="38"/>
      <c r="Z1229" s="38"/>
      <c r="AA1229" s="38"/>
      <c r="AB1229" s="38"/>
      <c r="AC1229" s="38"/>
      <c r="AD1229" s="38"/>
      <c r="AE1229" s="38"/>
      <c r="AR1229" s="228" t="s">
        <v>384</v>
      </c>
      <c r="AT1229" s="228" t="s">
        <v>289</v>
      </c>
      <c r="AU1229" s="228" t="s">
        <v>154</v>
      </c>
      <c r="AY1229" s="17" t="s">
        <v>146</v>
      </c>
      <c r="BE1229" s="229">
        <f>IF(N1229="základní",J1229,0)</f>
        <v>0</v>
      </c>
      <c r="BF1229" s="229">
        <f>IF(N1229="snížená",J1229,0)</f>
        <v>0</v>
      </c>
      <c r="BG1229" s="229">
        <f>IF(N1229="zákl. přenesená",J1229,0)</f>
        <v>0</v>
      </c>
      <c r="BH1229" s="229">
        <f>IF(N1229="sníž. přenesená",J1229,0)</f>
        <v>0</v>
      </c>
      <c r="BI1229" s="229">
        <f>IF(N1229="nulová",J1229,0)</f>
        <v>0</v>
      </c>
      <c r="BJ1229" s="17" t="s">
        <v>154</v>
      </c>
      <c r="BK1229" s="229">
        <f>ROUND(I1229*H1229,2)</f>
        <v>0</v>
      </c>
      <c r="BL1229" s="17" t="s">
        <v>265</v>
      </c>
      <c r="BM1229" s="228" t="s">
        <v>1530</v>
      </c>
    </row>
    <row r="1230" s="2" customFormat="1">
      <c r="A1230" s="38"/>
      <c r="B1230" s="39"/>
      <c r="C1230" s="40"/>
      <c r="D1230" s="230" t="s">
        <v>156</v>
      </c>
      <c r="E1230" s="40"/>
      <c r="F1230" s="231" t="s">
        <v>1529</v>
      </c>
      <c r="G1230" s="40"/>
      <c r="H1230" s="40"/>
      <c r="I1230" s="232"/>
      <c r="J1230" s="40"/>
      <c r="K1230" s="40"/>
      <c r="L1230" s="44"/>
      <c r="M1230" s="233"/>
      <c r="N1230" s="234"/>
      <c r="O1230" s="91"/>
      <c r="P1230" s="91"/>
      <c r="Q1230" s="91"/>
      <c r="R1230" s="91"/>
      <c r="S1230" s="91"/>
      <c r="T1230" s="91"/>
      <c r="U1230" s="92"/>
      <c r="V1230" s="38"/>
      <c r="W1230" s="38"/>
      <c r="X1230" s="38"/>
      <c r="Y1230" s="38"/>
      <c r="Z1230" s="38"/>
      <c r="AA1230" s="38"/>
      <c r="AB1230" s="38"/>
      <c r="AC1230" s="38"/>
      <c r="AD1230" s="38"/>
      <c r="AE1230" s="38"/>
      <c r="AT1230" s="17" t="s">
        <v>156</v>
      </c>
      <c r="AU1230" s="17" t="s">
        <v>154</v>
      </c>
    </row>
    <row r="1231" s="14" customFormat="1">
      <c r="A1231" s="14"/>
      <c r="B1231" s="247"/>
      <c r="C1231" s="248"/>
      <c r="D1231" s="230" t="s">
        <v>160</v>
      </c>
      <c r="E1231" s="248"/>
      <c r="F1231" s="250" t="s">
        <v>1531</v>
      </c>
      <c r="G1231" s="248"/>
      <c r="H1231" s="251">
        <v>33.253</v>
      </c>
      <c r="I1231" s="252"/>
      <c r="J1231" s="248"/>
      <c r="K1231" s="248"/>
      <c r="L1231" s="253"/>
      <c r="M1231" s="254"/>
      <c r="N1231" s="255"/>
      <c r="O1231" s="255"/>
      <c r="P1231" s="255"/>
      <c r="Q1231" s="255"/>
      <c r="R1231" s="255"/>
      <c r="S1231" s="255"/>
      <c r="T1231" s="255"/>
      <c r="U1231" s="256"/>
      <c r="V1231" s="14"/>
      <c r="W1231" s="14"/>
      <c r="X1231" s="14"/>
      <c r="Y1231" s="14"/>
      <c r="Z1231" s="14"/>
      <c r="AA1231" s="14"/>
      <c r="AB1231" s="14"/>
      <c r="AC1231" s="14"/>
      <c r="AD1231" s="14"/>
      <c r="AE1231" s="14"/>
      <c r="AT1231" s="257" t="s">
        <v>160</v>
      </c>
      <c r="AU1231" s="257" t="s">
        <v>154</v>
      </c>
      <c r="AV1231" s="14" t="s">
        <v>154</v>
      </c>
      <c r="AW1231" s="14" t="s">
        <v>4</v>
      </c>
      <c r="AX1231" s="14" t="s">
        <v>81</v>
      </c>
      <c r="AY1231" s="257" t="s">
        <v>146</v>
      </c>
    </row>
    <row r="1232" s="2" customFormat="1" ht="16.5" customHeight="1">
      <c r="A1232" s="38"/>
      <c r="B1232" s="39"/>
      <c r="C1232" s="217" t="s">
        <v>1532</v>
      </c>
      <c r="D1232" s="217" t="s">
        <v>148</v>
      </c>
      <c r="E1232" s="218" t="s">
        <v>1533</v>
      </c>
      <c r="F1232" s="219" t="s">
        <v>1534</v>
      </c>
      <c r="G1232" s="220" t="s">
        <v>260</v>
      </c>
      <c r="H1232" s="221">
        <v>45.524999999999999</v>
      </c>
      <c r="I1232" s="222"/>
      <c r="J1232" s="223">
        <f>ROUND(I1232*H1232,2)</f>
        <v>0</v>
      </c>
      <c r="K1232" s="219" t="s">
        <v>152</v>
      </c>
      <c r="L1232" s="44"/>
      <c r="M1232" s="224" t="s">
        <v>1</v>
      </c>
      <c r="N1232" s="225" t="s">
        <v>39</v>
      </c>
      <c r="O1232" s="91"/>
      <c r="P1232" s="226">
        <f>O1232*H1232</f>
        <v>0</v>
      </c>
      <c r="Q1232" s="226">
        <v>0</v>
      </c>
      <c r="R1232" s="226">
        <f>Q1232*H1232</f>
        <v>0</v>
      </c>
      <c r="S1232" s="226">
        <v>0</v>
      </c>
      <c r="T1232" s="226">
        <f>S1232*H1232</f>
        <v>0</v>
      </c>
      <c r="U1232" s="227" t="s">
        <v>1</v>
      </c>
      <c r="V1232" s="38"/>
      <c r="W1232" s="38"/>
      <c r="X1232" s="38"/>
      <c r="Y1232" s="38"/>
      <c r="Z1232" s="38"/>
      <c r="AA1232" s="38"/>
      <c r="AB1232" s="38"/>
      <c r="AC1232" s="38"/>
      <c r="AD1232" s="38"/>
      <c r="AE1232" s="38"/>
      <c r="AR1232" s="228" t="s">
        <v>265</v>
      </c>
      <c r="AT1232" s="228" t="s">
        <v>148</v>
      </c>
      <c r="AU1232" s="228" t="s">
        <v>154</v>
      </c>
      <c r="AY1232" s="17" t="s">
        <v>146</v>
      </c>
      <c r="BE1232" s="229">
        <f>IF(N1232="základní",J1232,0)</f>
        <v>0</v>
      </c>
      <c r="BF1232" s="229">
        <f>IF(N1232="snížená",J1232,0)</f>
        <v>0</v>
      </c>
      <c r="BG1232" s="229">
        <f>IF(N1232="zákl. přenesená",J1232,0)</f>
        <v>0</v>
      </c>
      <c r="BH1232" s="229">
        <f>IF(N1232="sníž. přenesená",J1232,0)</f>
        <v>0</v>
      </c>
      <c r="BI1232" s="229">
        <f>IF(N1232="nulová",J1232,0)</f>
        <v>0</v>
      </c>
      <c r="BJ1232" s="17" t="s">
        <v>154</v>
      </c>
      <c r="BK1232" s="229">
        <f>ROUND(I1232*H1232,2)</f>
        <v>0</v>
      </c>
      <c r="BL1232" s="17" t="s">
        <v>265</v>
      </c>
      <c r="BM1232" s="228" t="s">
        <v>1535</v>
      </c>
    </row>
    <row r="1233" s="2" customFormat="1">
      <c r="A1233" s="38"/>
      <c r="B1233" s="39"/>
      <c r="C1233" s="40"/>
      <c r="D1233" s="230" t="s">
        <v>156</v>
      </c>
      <c r="E1233" s="40"/>
      <c r="F1233" s="231" t="s">
        <v>1536</v>
      </c>
      <c r="G1233" s="40"/>
      <c r="H1233" s="40"/>
      <c r="I1233" s="232"/>
      <c r="J1233" s="40"/>
      <c r="K1233" s="40"/>
      <c r="L1233" s="44"/>
      <c r="M1233" s="233"/>
      <c r="N1233" s="234"/>
      <c r="O1233" s="91"/>
      <c r="P1233" s="91"/>
      <c r="Q1233" s="91"/>
      <c r="R1233" s="91"/>
      <c r="S1233" s="91"/>
      <c r="T1233" s="91"/>
      <c r="U1233" s="92"/>
      <c r="V1233" s="38"/>
      <c r="W1233" s="38"/>
      <c r="X1233" s="38"/>
      <c r="Y1233" s="38"/>
      <c r="Z1233" s="38"/>
      <c r="AA1233" s="38"/>
      <c r="AB1233" s="38"/>
      <c r="AC1233" s="38"/>
      <c r="AD1233" s="38"/>
      <c r="AE1233" s="38"/>
      <c r="AT1233" s="17" t="s">
        <v>156</v>
      </c>
      <c r="AU1233" s="17" t="s">
        <v>154</v>
      </c>
    </row>
    <row r="1234" s="2" customFormat="1">
      <c r="A1234" s="38"/>
      <c r="B1234" s="39"/>
      <c r="C1234" s="40"/>
      <c r="D1234" s="235" t="s">
        <v>158</v>
      </c>
      <c r="E1234" s="40"/>
      <c r="F1234" s="236" t="s">
        <v>1537</v>
      </c>
      <c r="G1234" s="40"/>
      <c r="H1234" s="40"/>
      <c r="I1234" s="232"/>
      <c r="J1234" s="40"/>
      <c r="K1234" s="40"/>
      <c r="L1234" s="44"/>
      <c r="M1234" s="233"/>
      <c r="N1234" s="234"/>
      <c r="O1234" s="91"/>
      <c r="P1234" s="91"/>
      <c r="Q1234" s="91"/>
      <c r="R1234" s="91"/>
      <c r="S1234" s="91"/>
      <c r="T1234" s="91"/>
      <c r="U1234" s="92"/>
      <c r="V1234" s="38"/>
      <c r="W1234" s="38"/>
      <c r="X1234" s="38"/>
      <c r="Y1234" s="38"/>
      <c r="Z1234" s="38"/>
      <c r="AA1234" s="38"/>
      <c r="AB1234" s="38"/>
      <c r="AC1234" s="38"/>
      <c r="AD1234" s="38"/>
      <c r="AE1234" s="38"/>
      <c r="AT1234" s="17" t="s">
        <v>158</v>
      </c>
      <c r="AU1234" s="17" t="s">
        <v>154</v>
      </c>
    </row>
    <row r="1235" s="2" customFormat="1" ht="16.5" customHeight="1">
      <c r="A1235" s="38"/>
      <c r="B1235" s="39"/>
      <c r="C1235" s="269" t="s">
        <v>1538</v>
      </c>
      <c r="D1235" s="269" t="s">
        <v>289</v>
      </c>
      <c r="E1235" s="270" t="s">
        <v>1539</v>
      </c>
      <c r="F1235" s="271" t="s">
        <v>1540</v>
      </c>
      <c r="G1235" s="272" t="s">
        <v>151</v>
      </c>
      <c r="H1235" s="273">
        <v>0.001</v>
      </c>
      <c r="I1235" s="274"/>
      <c r="J1235" s="275">
        <f>ROUND(I1235*H1235,2)</f>
        <v>0</v>
      </c>
      <c r="K1235" s="271" t="s">
        <v>152</v>
      </c>
      <c r="L1235" s="276"/>
      <c r="M1235" s="277" t="s">
        <v>1</v>
      </c>
      <c r="N1235" s="278" t="s">
        <v>39</v>
      </c>
      <c r="O1235" s="91"/>
      <c r="P1235" s="226">
        <f>O1235*H1235</f>
        <v>0</v>
      </c>
      <c r="Q1235" s="226">
        <v>0.55000000000000004</v>
      </c>
      <c r="R1235" s="226">
        <f>Q1235*H1235</f>
        <v>0.00055000000000000003</v>
      </c>
      <c r="S1235" s="226">
        <v>0</v>
      </c>
      <c r="T1235" s="226">
        <f>S1235*H1235</f>
        <v>0</v>
      </c>
      <c r="U1235" s="227" t="s">
        <v>1</v>
      </c>
      <c r="V1235" s="38"/>
      <c r="W1235" s="38"/>
      <c r="X1235" s="38"/>
      <c r="Y1235" s="38"/>
      <c r="Z1235" s="38"/>
      <c r="AA1235" s="38"/>
      <c r="AB1235" s="38"/>
      <c r="AC1235" s="38"/>
      <c r="AD1235" s="38"/>
      <c r="AE1235" s="38"/>
      <c r="AR1235" s="228" t="s">
        <v>384</v>
      </c>
      <c r="AT1235" s="228" t="s">
        <v>289</v>
      </c>
      <c r="AU1235" s="228" t="s">
        <v>154</v>
      </c>
      <c r="AY1235" s="17" t="s">
        <v>146</v>
      </c>
      <c r="BE1235" s="229">
        <f>IF(N1235="základní",J1235,0)</f>
        <v>0</v>
      </c>
      <c r="BF1235" s="229">
        <f>IF(N1235="snížená",J1235,0)</f>
        <v>0</v>
      </c>
      <c r="BG1235" s="229">
        <f>IF(N1235="zákl. přenesená",J1235,0)</f>
        <v>0</v>
      </c>
      <c r="BH1235" s="229">
        <f>IF(N1235="sníž. přenesená",J1235,0)</f>
        <v>0</v>
      </c>
      <c r="BI1235" s="229">
        <f>IF(N1235="nulová",J1235,0)</f>
        <v>0</v>
      </c>
      <c r="BJ1235" s="17" t="s">
        <v>154</v>
      </c>
      <c r="BK1235" s="229">
        <f>ROUND(I1235*H1235,2)</f>
        <v>0</v>
      </c>
      <c r="BL1235" s="17" t="s">
        <v>265</v>
      </c>
      <c r="BM1235" s="228" t="s">
        <v>1541</v>
      </c>
    </row>
    <row r="1236" s="2" customFormat="1">
      <c r="A1236" s="38"/>
      <c r="B1236" s="39"/>
      <c r="C1236" s="40"/>
      <c r="D1236" s="230" t="s">
        <v>156</v>
      </c>
      <c r="E1236" s="40"/>
      <c r="F1236" s="231" t="s">
        <v>1540</v>
      </c>
      <c r="G1236" s="40"/>
      <c r="H1236" s="40"/>
      <c r="I1236" s="232"/>
      <c r="J1236" s="40"/>
      <c r="K1236" s="40"/>
      <c r="L1236" s="44"/>
      <c r="M1236" s="233"/>
      <c r="N1236" s="234"/>
      <c r="O1236" s="91"/>
      <c r="P1236" s="91"/>
      <c r="Q1236" s="91"/>
      <c r="R1236" s="91"/>
      <c r="S1236" s="91"/>
      <c r="T1236" s="91"/>
      <c r="U1236" s="92"/>
      <c r="V1236" s="38"/>
      <c r="W1236" s="38"/>
      <c r="X1236" s="38"/>
      <c r="Y1236" s="38"/>
      <c r="Z1236" s="38"/>
      <c r="AA1236" s="38"/>
      <c r="AB1236" s="38"/>
      <c r="AC1236" s="38"/>
      <c r="AD1236" s="38"/>
      <c r="AE1236" s="38"/>
      <c r="AT1236" s="17" t="s">
        <v>156</v>
      </c>
      <c r="AU1236" s="17" t="s">
        <v>154</v>
      </c>
    </row>
    <row r="1237" s="14" customFormat="1">
      <c r="A1237" s="14"/>
      <c r="B1237" s="247"/>
      <c r="C1237" s="248"/>
      <c r="D1237" s="230" t="s">
        <v>160</v>
      </c>
      <c r="E1237" s="249" t="s">
        <v>1</v>
      </c>
      <c r="F1237" s="250" t="s">
        <v>1542</v>
      </c>
      <c r="G1237" s="248"/>
      <c r="H1237" s="251">
        <v>0.22500000000000001</v>
      </c>
      <c r="I1237" s="252"/>
      <c r="J1237" s="248"/>
      <c r="K1237" s="248"/>
      <c r="L1237" s="253"/>
      <c r="M1237" s="254"/>
      <c r="N1237" s="255"/>
      <c r="O1237" s="255"/>
      <c r="P1237" s="255"/>
      <c r="Q1237" s="255"/>
      <c r="R1237" s="255"/>
      <c r="S1237" s="255"/>
      <c r="T1237" s="255"/>
      <c r="U1237" s="256"/>
      <c r="V1237" s="14"/>
      <c r="W1237" s="14"/>
      <c r="X1237" s="14"/>
      <c r="Y1237" s="14"/>
      <c r="Z1237" s="14"/>
      <c r="AA1237" s="14"/>
      <c r="AB1237" s="14"/>
      <c r="AC1237" s="14"/>
      <c r="AD1237" s="14"/>
      <c r="AE1237" s="14"/>
      <c r="AT1237" s="257" t="s">
        <v>160</v>
      </c>
      <c r="AU1237" s="257" t="s">
        <v>154</v>
      </c>
      <c r="AV1237" s="14" t="s">
        <v>154</v>
      </c>
      <c r="AW1237" s="14" t="s">
        <v>30</v>
      </c>
      <c r="AX1237" s="14" t="s">
        <v>73</v>
      </c>
      <c r="AY1237" s="257" t="s">
        <v>146</v>
      </c>
    </row>
    <row r="1238" s="15" customFormat="1">
      <c r="A1238" s="15"/>
      <c r="B1238" s="258"/>
      <c r="C1238" s="259"/>
      <c r="D1238" s="230" t="s">
        <v>160</v>
      </c>
      <c r="E1238" s="260" t="s">
        <v>1</v>
      </c>
      <c r="F1238" s="261" t="s">
        <v>163</v>
      </c>
      <c r="G1238" s="259"/>
      <c r="H1238" s="262">
        <v>0.22500000000000001</v>
      </c>
      <c r="I1238" s="263"/>
      <c r="J1238" s="259"/>
      <c r="K1238" s="259"/>
      <c r="L1238" s="264"/>
      <c r="M1238" s="265"/>
      <c r="N1238" s="266"/>
      <c r="O1238" s="266"/>
      <c r="P1238" s="266"/>
      <c r="Q1238" s="266"/>
      <c r="R1238" s="266"/>
      <c r="S1238" s="266"/>
      <c r="T1238" s="266"/>
      <c r="U1238" s="267"/>
      <c r="V1238" s="15"/>
      <c r="W1238" s="15"/>
      <c r="X1238" s="15"/>
      <c r="Y1238" s="15"/>
      <c r="Z1238" s="15"/>
      <c r="AA1238" s="15"/>
      <c r="AB1238" s="15"/>
      <c r="AC1238" s="15"/>
      <c r="AD1238" s="15"/>
      <c r="AE1238" s="15"/>
      <c r="AT1238" s="268" t="s">
        <v>160</v>
      </c>
      <c r="AU1238" s="268" t="s">
        <v>154</v>
      </c>
      <c r="AV1238" s="15" t="s">
        <v>153</v>
      </c>
      <c r="AW1238" s="15" t="s">
        <v>30</v>
      </c>
      <c r="AX1238" s="15" t="s">
        <v>81</v>
      </c>
      <c r="AY1238" s="268" t="s">
        <v>146</v>
      </c>
    </row>
    <row r="1239" s="14" customFormat="1">
      <c r="A1239" s="14"/>
      <c r="B1239" s="247"/>
      <c r="C1239" s="248"/>
      <c r="D1239" s="230" t="s">
        <v>160</v>
      </c>
      <c r="E1239" s="248"/>
      <c r="F1239" s="250" t="s">
        <v>1543</v>
      </c>
      <c r="G1239" s="248"/>
      <c r="H1239" s="251">
        <v>0.001</v>
      </c>
      <c r="I1239" s="252"/>
      <c r="J1239" s="248"/>
      <c r="K1239" s="248"/>
      <c r="L1239" s="253"/>
      <c r="M1239" s="254"/>
      <c r="N1239" s="255"/>
      <c r="O1239" s="255"/>
      <c r="P1239" s="255"/>
      <c r="Q1239" s="255"/>
      <c r="R1239" s="255"/>
      <c r="S1239" s="255"/>
      <c r="T1239" s="255"/>
      <c r="U1239" s="256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T1239" s="257" t="s">
        <v>160</v>
      </c>
      <c r="AU1239" s="257" t="s">
        <v>154</v>
      </c>
      <c r="AV1239" s="14" t="s">
        <v>154</v>
      </c>
      <c r="AW1239" s="14" t="s">
        <v>4</v>
      </c>
      <c r="AX1239" s="14" t="s">
        <v>81</v>
      </c>
      <c r="AY1239" s="257" t="s">
        <v>146</v>
      </c>
    </row>
    <row r="1240" s="2" customFormat="1" ht="24.15" customHeight="1">
      <c r="A1240" s="38"/>
      <c r="B1240" s="39"/>
      <c r="C1240" s="217" t="s">
        <v>1544</v>
      </c>
      <c r="D1240" s="217" t="s">
        <v>148</v>
      </c>
      <c r="E1240" s="218" t="s">
        <v>1545</v>
      </c>
      <c r="F1240" s="219" t="s">
        <v>1546</v>
      </c>
      <c r="G1240" s="220" t="s">
        <v>268</v>
      </c>
      <c r="H1240" s="221">
        <v>23</v>
      </c>
      <c r="I1240" s="222"/>
      <c r="J1240" s="223">
        <f>ROUND(I1240*H1240,2)</f>
        <v>0</v>
      </c>
      <c r="K1240" s="219" t="s">
        <v>152</v>
      </c>
      <c r="L1240" s="44"/>
      <c r="M1240" s="224" t="s">
        <v>1</v>
      </c>
      <c r="N1240" s="225" t="s">
        <v>39</v>
      </c>
      <c r="O1240" s="91"/>
      <c r="P1240" s="226">
        <f>O1240*H1240</f>
        <v>0</v>
      </c>
      <c r="Q1240" s="226">
        <v>0.00025999999999999998</v>
      </c>
      <c r="R1240" s="226">
        <f>Q1240*H1240</f>
        <v>0.0059799999999999992</v>
      </c>
      <c r="S1240" s="226">
        <v>0</v>
      </c>
      <c r="T1240" s="226">
        <f>S1240*H1240</f>
        <v>0</v>
      </c>
      <c r="U1240" s="227" t="s">
        <v>1</v>
      </c>
      <c r="V1240" s="38"/>
      <c r="W1240" s="38"/>
      <c r="X1240" s="38"/>
      <c r="Y1240" s="38"/>
      <c r="Z1240" s="38"/>
      <c r="AA1240" s="38"/>
      <c r="AB1240" s="38"/>
      <c r="AC1240" s="38"/>
      <c r="AD1240" s="38"/>
      <c r="AE1240" s="38"/>
      <c r="AR1240" s="228" t="s">
        <v>265</v>
      </c>
      <c r="AT1240" s="228" t="s">
        <v>148</v>
      </c>
      <c r="AU1240" s="228" t="s">
        <v>154</v>
      </c>
      <c r="AY1240" s="17" t="s">
        <v>146</v>
      </c>
      <c r="BE1240" s="229">
        <f>IF(N1240="základní",J1240,0)</f>
        <v>0</v>
      </c>
      <c r="BF1240" s="229">
        <f>IF(N1240="snížená",J1240,0)</f>
        <v>0</v>
      </c>
      <c r="BG1240" s="229">
        <f>IF(N1240="zákl. přenesená",J1240,0)</f>
        <v>0</v>
      </c>
      <c r="BH1240" s="229">
        <f>IF(N1240="sníž. přenesená",J1240,0)</f>
        <v>0</v>
      </c>
      <c r="BI1240" s="229">
        <f>IF(N1240="nulová",J1240,0)</f>
        <v>0</v>
      </c>
      <c r="BJ1240" s="17" t="s">
        <v>154</v>
      </c>
      <c r="BK1240" s="229">
        <f>ROUND(I1240*H1240,2)</f>
        <v>0</v>
      </c>
      <c r="BL1240" s="17" t="s">
        <v>265</v>
      </c>
      <c r="BM1240" s="228" t="s">
        <v>1547</v>
      </c>
    </row>
    <row r="1241" s="2" customFormat="1">
      <c r="A1241" s="38"/>
      <c r="B1241" s="39"/>
      <c r="C1241" s="40"/>
      <c r="D1241" s="230" t="s">
        <v>156</v>
      </c>
      <c r="E1241" s="40"/>
      <c r="F1241" s="231" t="s">
        <v>1548</v>
      </c>
      <c r="G1241" s="40"/>
      <c r="H1241" s="40"/>
      <c r="I1241" s="232"/>
      <c r="J1241" s="40"/>
      <c r="K1241" s="40"/>
      <c r="L1241" s="44"/>
      <c r="M1241" s="233"/>
      <c r="N1241" s="234"/>
      <c r="O1241" s="91"/>
      <c r="P1241" s="91"/>
      <c r="Q1241" s="91"/>
      <c r="R1241" s="91"/>
      <c r="S1241" s="91"/>
      <c r="T1241" s="91"/>
      <c r="U1241" s="92"/>
      <c r="V1241" s="38"/>
      <c r="W1241" s="38"/>
      <c r="X1241" s="38"/>
      <c r="Y1241" s="38"/>
      <c r="Z1241" s="38"/>
      <c r="AA1241" s="38"/>
      <c r="AB1241" s="38"/>
      <c r="AC1241" s="38"/>
      <c r="AD1241" s="38"/>
      <c r="AE1241" s="38"/>
      <c r="AT1241" s="17" t="s">
        <v>156</v>
      </c>
      <c r="AU1241" s="17" t="s">
        <v>154</v>
      </c>
    </row>
    <row r="1242" s="2" customFormat="1">
      <c r="A1242" s="38"/>
      <c r="B1242" s="39"/>
      <c r="C1242" s="40"/>
      <c r="D1242" s="235" t="s">
        <v>158</v>
      </c>
      <c r="E1242" s="40"/>
      <c r="F1242" s="236" t="s">
        <v>1549</v>
      </c>
      <c r="G1242" s="40"/>
      <c r="H1242" s="40"/>
      <c r="I1242" s="232"/>
      <c r="J1242" s="40"/>
      <c r="K1242" s="40"/>
      <c r="L1242" s="44"/>
      <c r="M1242" s="233"/>
      <c r="N1242" s="234"/>
      <c r="O1242" s="91"/>
      <c r="P1242" s="91"/>
      <c r="Q1242" s="91"/>
      <c r="R1242" s="91"/>
      <c r="S1242" s="91"/>
      <c r="T1242" s="91"/>
      <c r="U1242" s="92"/>
      <c r="V1242" s="38"/>
      <c r="W1242" s="38"/>
      <c r="X1242" s="38"/>
      <c r="Y1242" s="38"/>
      <c r="Z1242" s="38"/>
      <c r="AA1242" s="38"/>
      <c r="AB1242" s="38"/>
      <c r="AC1242" s="38"/>
      <c r="AD1242" s="38"/>
      <c r="AE1242" s="38"/>
      <c r="AT1242" s="17" t="s">
        <v>158</v>
      </c>
      <c r="AU1242" s="17" t="s">
        <v>154</v>
      </c>
    </row>
    <row r="1243" s="13" customFormat="1">
      <c r="A1243" s="13"/>
      <c r="B1243" s="237"/>
      <c r="C1243" s="238"/>
      <c r="D1243" s="230" t="s">
        <v>160</v>
      </c>
      <c r="E1243" s="239" t="s">
        <v>1</v>
      </c>
      <c r="F1243" s="240" t="s">
        <v>1550</v>
      </c>
      <c r="G1243" s="238"/>
      <c r="H1243" s="239" t="s">
        <v>1</v>
      </c>
      <c r="I1243" s="241"/>
      <c r="J1243" s="238"/>
      <c r="K1243" s="238"/>
      <c r="L1243" s="242"/>
      <c r="M1243" s="243"/>
      <c r="N1243" s="244"/>
      <c r="O1243" s="244"/>
      <c r="P1243" s="244"/>
      <c r="Q1243" s="244"/>
      <c r="R1243" s="244"/>
      <c r="S1243" s="244"/>
      <c r="T1243" s="244"/>
      <c r="U1243" s="245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T1243" s="246" t="s">
        <v>160</v>
      </c>
      <c r="AU1243" s="246" t="s">
        <v>154</v>
      </c>
      <c r="AV1243" s="13" t="s">
        <v>81</v>
      </c>
      <c r="AW1243" s="13" t="s">
        <v>30</v>
      </c>
      <c r="AX1243" s="13" t="s">
        <v>73</v>
      </c>
      <c r="AY1243" s="246" t="s">
        <v>146</v>
      </c>
    </row>
    <row r="1244" s="14" customFormat="1">
      <c r="A1244" s="14"/>
      <c r="B1244" s="247"/>
      <c r="C1244" s="248"/>
      <c r="D1244" s="230" t="s">
        <v>160</v>
      </c>
      <c r="E1244" s="249" t="s">
        <v>1</v>
      </c>
      <c r="F1244" s="250" t="s">
        <v>317</v>
      </c>
      <c r="G1244" s="248"/>
      <c r="H1244" s="251">
        <v>23</v>
      </c>
      <c r="I1244" s="252"/>
      <c r="J1244" s="248"/>
      <c r="K1244" s="248"/>
      <c r="L1244" s="253"/>
      <c r="M1244" s="254"/>
      <c r="N1244" s="255"/>
      <c r="O1244" s="255"/>
      <c r="P1244" s="255"/>
      <c r="Q1244" s="255"/>
      <c r="R1244" s="255"/>
      <c r="S1244" s="255"/>
      <c r="T1244" s="255"/>
      <c r="U1244" s="256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T1244" s="257" t="s">
        <v>160</v>
      </c>
      <c r="AU1244" s="257" t="s">
        <v>154</v>
      </c>
      <c r="AV1244" s="14" t="s">
        <v>154</v>
      </c>
      <c r="AW1244" s="14" t="s">
        <v>30</v>
      </c>
      <c r="AX1244" s="14" t="s">
        <v>73</v>
      </c>
      <c r="AY1244" s="257" t="s">
        <v>146</v>
      </c>
    </row>
    <row r="1245" s="15" customFormat="1">
      <c r="A1245" s="15"/>
      <c r="B1245" s="258"/>
      <c r="C1245" s="259"/>
      <c r="D1245" s="230" t="s">
        <v>160</v>
      </c>
      <c r="E1245" s="260" t="s">
        <v>1</v>
      </c>
      <c r="F1245" s="261" t="s">
        <v>163</v>
      </c>
      <c r="G1245" s="259"/>
      <c r="H1245" s="262">
        <v>23</v>
      </c>
      <c r="I1245" s="263"/>
      <c r="J1245" s="259"/>
      <c r="K1245" s="259"/>
      <c r="L1245" s="264"/>
      <c r="M1245" s="265"/>
      <c r="N1245" s="266"/>
      <c r="O1245" s="266"/>
      <c r="P1245" s="266"/>
      <c r="Q1245" s="266"/>
      <c r="R1245" s="266"/>
      <c r="S1245" s="266"/>
      <c r="T1245" s="266"/>
      <c r="U1245" s="267"/>
      <c r="V1245" s="15"/>
      <c r="W1245" s="15"/>
      <c r="X1245" s="15"/>
      <c r="Y1245" s="15"/>
      <c r="Z1245" s="15"/>
      <c r="AA1245" s="15"/>
      <c r="AB1245" s="15"/>
      <c r="AC1245" s="15"/>
      <c r="AD1245" s="15"/>
      <c r="AE1245" s="15"/>
      <c r="AT1245" s="268" t="s">
        <v>160</v>
      </c>
      <c r="AU1245" s="268" t="s">
        <v>154</v>
      </c>
      <c r="AV1245" s="15" t="s">
        <v>153</v>
      </c>
      <c r="AW1245" s="15" t="s">
        <v>30</v>
      </c>
      <c r="AX1245" s="15" t="s">
        <v>81</v>
      </c>
      <c r="AY1245" s="268" t="s">
        <v>146</v>
      </c>
    </row>
    <row r="1246" s="2" customFormat="1" ht="24.15" customHeight="1">
      <c r="A1246" s="38"/>
      <c r="B1246" s="39"/>
      <c r="C1246" s="269" t="s">
        <v>1551</v>
      </c>
      <c r="D1246" s="269" t="s">
        <v>289</v>
      </c>
      <c r="E1246" s="270" t="s">
        <v>1552</v>
      </c>
      <c r="F1246" s="271" t="s">
        <v>1553</v>
      </c>
      <c r="G1246" s="272" t="s">
        <v>1512</v>
      </c>
      <c r="H1246" s="273">
        <v>23</v>
      </c>
      <c r="I1246" s="274"/>
      <c r="J1246" s="275">
        <f>ROUND(I1246*H1246,2)</f>
        <v>0</v>
      </c>
      <c r="K1246" s="271" t="s">
        <v>1</v>
      </c>
      <c r="L1246" s="276"/>
      <c r="M1246" s="277" t="s">
        <v>1</v>
      </c>
      <c r="N1246" s="278" t="s">
        <v>39</v>
      </c>
      <c r="O1246" s="91"/>
      <c r="P1246" s="226">
        <f>O1246*H1246</f>
        <v>0</v>
      </c>
      <c r="Q1246" s="226">
        <v>0</v>
      </c>
      <c r="R1246" s="226">
        <f>Q1246*H1246</f>
        <v>0</v>
      </c>
      <c r="S1246" s="226">
        <v>0</v>
      </c>
      <c r="T1246" s="226">
        <f>S1246*H1246</f>
        <v>0</v>
      </c>
      <c r="U1246" s="227" t="s">
        <v>1</v>
      </c>
      <c r="V1246" s="38"/>
      <c r="W1246" s="38"/>
      <c r="X1246" s="38"/>
      <c r="Y1246" s="38"/>
      <c r="Z1246" s="38"/>
      <c r="AA1246" s="38"/>
      <c r="AB1246" s="38"/>
      <c r="AC1246" s="38"/>
      <c r="AD1246" s="38"/>
      <c r="AE1246" s="38"/>
      <c r="AR1246" s="228" t="s">
        <v>384</v>
      </c>
      <c r="AT1246" s="228" t="s">
        <v>289</v>
      </c>
      <c r="AU1246" s="228" t="s">
        <v>154</v>
      </c>
      <c r="AY1246" s="17" t="s">
        <v>146</v>
      </c>
      <c r="BE1246" s="229">
        <f>IF(N1246="základní",J1246,0)</f>
        <v>0</v>
      </c>
      <c r="BF1246" s="229">
        <f>IF(N1246="snížená",J1246,0)</f>
        <v>0</v>
      </c>
      <c r="BG1246" s="229">
        <f>IF(N1246="zákl. přenesená",J1246,0)</f>
        <v>0</v>
      </c>
      <c r="BH1246" s="229">
        <f>IF(N1246="sníž. přenesená",J1246,0)</f>
        <v>0</v>
      </c>
      <c r="BI1246" s="229">
        <f>IF(N1246="nulová",J1246,0)</f>
        <v>0</v>
      </c>
      <c r="BJ1246" s="17" t="s">
        <v>154</v>
      </c>
      <c r="BK1246" s="229">
        <f>ROUND(I1246*H1246,2)</f>
        <v>0</v>
      </c>
      <c r="BL1246" s="17" t="s">
        <v>265</v>
      </c>
      <c r="BM1246" s="228" t="s">
        <v>1554</v>
      </c>
    </row>
    <row r="1247" s="2" customFormat="1">
      <c r="A1247" s="38"/>
      <c r="B1247" s="39"/>
      <c r="C1247" s="40"/>
      <c r="D1247" s="230" t="s">
        <v>156</v>
      </c>
      <c r="E1247" s="40"/>
      <c r="F1247" s="231" t="s">
        <v>1553</v>
      </c>
      <c r="G1247" s="40"/>
      <c r="H1247" s="40"/>
      <c r="I1247" s="232"/>
      <c r="J1247" s="40"/>
      <c r="K1247" s="40"/>
      <c r="L1247" s="44"/>
      <c r="M1247" s="233"/>
      <c r="N1247" s="234"/>
      <c r="O1247" s="91"/>
      <c r="P1247" s="91"/>
      <c r="Q1247" s="91"/>
      <c r="R1247" s="91"/>
      <c r="S1247" s="91"/>
      <c r="T1247" s="91"/>
      <c r="U1247" s="92"/>
      <c r="V1247" s="38"/>
      <c r="W1247" s="38"/>
      <c r="X1247" s="38"/>
      <c r="Y1247" s="38"/>
      <c r="Z1247" s="38"/>
      <c r="AA1247" s="38"/>
      <c r="AB1247" s="38"/>
      <c r="AC1247" s="38"/>
      <c r="AD1247" s="38"/>
      <c r="AE1247" s="38"/>
      <c r="AT1247" s="17" t="s">
        <v>156</v>
      </c>
      <c r="AU1247" s="17" t="s">
        <v>154</v>
      </c>
    </row>
    <row r="1248" s="13" customFormat="1">
      <c r="A1248" s="13"/>
      <c r="B1248" s="237"/>
      <c r="C1248" s="238"/>
      <c r="D1248" s="230" t="s">
        <v>160</v>
      </c>
      <c r="E1248" s="239" t="s">
        <v>1</v>
      </c>
      <c r="F1248" s="240" t="s">
        <v>1555</v>
      </c>
      <c r="G1248" s="238"/>
      <c r="H1248" s="239" t="s">
        <v>1</v>
      </c>
      <c r="I1248" s="241"/>
      <c r="J1248" s="238"/>
      <c r="K1248" s="238"/>
      <c r="L1248" s="242"/>
      <c r="M1248" s="243"/>
      <c r="N1248" s="244"/>
      <c r="O1248" s="244"/>
      <c r="P1248" s="244"/>
      <c r="Q1248" s="244"/>
      <c r="R1248" s="244"/>
      <c r="S1248" s="244"/>
      <c r="T1248" s="244"/>
      <c r="U1248" s="245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T1248" s="246" t="s">
        <v>160</v>
      </c>
      <c r="AU1248" s="246" t="s">
        <v>154</v>
      </c>
      <c r="AV1248" s="13" t="s">
        <v>81</v>
      </c>
      <c r="AW1248" s="13" t="s">
        <v>30</v>
      </c>
      <c r="AX1248" s="13" t="s">
        <v>73</v>
      </c>
      <c r="AY1248" s="246" t="s">
        <v>146</v>
      </c>
    </row>
    <row r="1249" s="14" customFormat="1">
      <c r="A1249" s="14"/>
      <c r="B1249" s="247"/>
      <c r="C1249" s="248"/>
      <c r="D1249" s="230" t="s">
        <v>160</v>
      </c>
      <c r="E1249" s="249" t="s">
        <v>1</v>
      </c>
      <c r="F1249" s="250" t="s">
        <v>317</v>
      </c>
      <c r="G1249" s="248"/>
      <c r="H1249" s="251">
        <v>23</v>
      </c>
      <c r="I1249" s="252"/>
      <c r="J1249" s="248"/>
      <c r="K1249" s="248"/>
      <c r="L1249" s="253"/>
      <c r="M1249" s="254"/>
      <c r="N1249" s="255"/>
      <c r="O1249" s="255"/>
      <c r="P1249" s="255"/>
      <c r="Q1249" s="255"/>
      <c r="R1249" s="255"/>
      <c r="S1249" s="255"/>
      <c r="T1249" s="255"/>
      <c r="U1249" s="256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T1249" s="257" t="s">
        <v>160</v>
      </c>
      <c r="AU1249" s="257" t="s">
        <v>154</v>
      </c>
      <c r="AV1249" s="14" t="s">
        <v>154</v>
      </c>
      <c r="AW1249" s="14" t="s">
        <v>30</v>
      </c>
      <c r="AX1249" s="14" t="s">
        <v>73</v>
      </c>
      <c r="AY1249" s="257" t="s">
        <v>146</v>
      </c>
    </row>
    <row r="1250" s="15" customFormat="1">
      <c r="A1250" s="15"/>
      <c r="B1250" s="258"/>
      <c r="C1250" s="259"/>
      <c r="D1250" s="230" t="s">
        <v>160</v>
      </c>
      <c r="E1250" s="260" t="s">
        <v>1</v>
      </c>
      <c r="F1250" s="261" t="s">
        <v>163</v>
      </c>
      <c r="G1250" s="259"/>
      <c r="H1250" s="262">
        <v>23</v>
      </c>
      <c r="I1250" s="263"/>
      <c r="J1250" s="259"/>
      <c r="K1250" s="259"/>
      <c r="L1250" s="264"/>
      <c r="M1250" s="265"/>
      <c r="N1250" s="266"/>
      <c r="O1250" s="266"/>
      <c r="P1250" s="266"/>
      <c r="Q1250" s="266"/>
      <c r="R1250" s="266"/>
      <c r="S1250" s="266"/>
      <c r="T1250" s="266"/>
      <c r="U1250" s="267"/>
      <c r="V1250" s="15"/>
      <c r="W1250" s="15"/>
      <c r="X1250" s="15"/>
      <c r="Y1250" s="15"/>
      <c r="Z1250" s="15"/>
      <c r="AA1250" s="15"/>
      <c r="AB1250" s="15"/>
      <c r="AC1250" s="15"/>
      <c r="AD1250" s="15"/>
      <c r="AE1250" s="15"/>
      <c r="AT1250" s="268" t="s">
        <v>160</v>
      </c>
      <c r="AU1250" s="268" t="s">
        <v>154</v>
      </c>
      <c r="AV1250" s="15" t="s">
        <v>153</v>
      </c>
      <c r="AW1250" s="15" t="s">
        <v>30</v>
      </c>
      <c r="AX1250" s="15" t="s">
        <v>81</v>
      </c>
      <c r="AY1250" s="268" t="s">
        <v>146</v>
      </c>
    </row>
    <row r="1251" s="2" customFormat="1" ht="24.15" customHeight="1">
      <c r="A1251" s="38"/>
      <c r="B1251" s="39"/>
      <c r="C1251" s="217" t="s">
        <v>1556</v>
      </c>
      <c r="D1251" s="217" t="s">
        <v>148</v>
      </c>
      <c r="E1251" s="218" t="s">
        <v>1557</v>
      </c>
      <c r="F1251" s="219" t="s">
        <v>1558</v>
      </c>
      <c r="G1251" s="220" t="s">
        <v>268</v>
      </c>
      <c r="H1251" s="221">
        <v>2</v>
      </c>
      <c r="I1251" s="222"/>
      <c r="J1251" s="223">
        <f>ROUND(I1251*H1251,2)</f>
        <v>0</v>
      </c>
      <c r="K1251" s="219" t="s">
        <v>152</v>
      </c>
      <c r="L1251" s="44"/>
      <c r="M1251" s="224" t="s">
        <v>1</v>
      </c>
      <c r="N1251" s="225" t="s">
        <v>39</v>
      </c>
      <c r="O1251" s="91"/>
      <c r="P1251" s="226">
        <f>O1251*H1251</f>
        <v>0</v>
      </c>
      <c r="Q1251" s="226">
        <v>0</v>
      </c>
      <c r="R1251" s="226">
        <f>Q1251*H1251</f>
        <v>0</v>
      </c>
      <c r="S1251" s="226">
        <v>0</v>
      </c>
      <c r="T1251" s="226">
        <f>S1251*H1251</f>
        <v>0</v>
      </c>
      <c r="U1251" s="227" t="s">
        <v>1</v>
      </c>
      <c r="V1251" s="38"/>
      <c r="W1251" s="38"/>
      <c r="X1251" s="38"/>
      <c r="Y1251" s="38"/>
      <c r="Z1251" s="38"/>
      <c r="AA1251" s="38"/>
      <c r="AB1251" s="38"/>
      <c r="AC1251" s="38"/>
      <c r="AD1251" s="38"/>
      <c r="AE1251" s="38"/>
      <c r="AR1251" s="228" t="s">
        <v>265</v>
      </c>
      <c r="AT1251" s="228" t="s">
        <v>148</v>
      </c>
      <c r="AU1251" s="228" t="s">
        <v>154</v>
      </c>
      <c r="AY1251" s="17" t="s">
        <v>146</v>
      </c>
      <c r="BE1251" s="229">
        <f>IF(N1251="základní",J1251,0)</f>
        <v>0</v>
      </c>
      <c r="BF1251" s="229">
        <f>IF(N1251="snížená",J1251,0)</f>
        <v>0</v>
      </c>
      <c r="BG1251" s="229">
        <f>IF(N1251="zákl. přenesená",J1251,0)</f>
        <v>0</v>
      </c>
      <c r="BH1251" s="229">
        <f>IF(N1251="sníž. přenesená",J1251,0)</f>
        <v>0</v>
      </c>
      <c r="BI1251" s="229">
        <f>IF(N1251="nulová",J1251,0)</f>
        <v>0</v>
      </c>
      <c r="BJ1251" s="17" t="s">
        <v>154</v>
      </c>
      <c r="BK1251" s="229">
        <f>ROUND(I1251*H1251,2)</f>
        <v>0</v>
      </c>
      <c r="BL1251" s="17" t="s">
        <v>265</v>
      </c>
      <c r="BM1251" s="228" t="s">
        <v>1559</v>
      </c>
    </row>
    <row r="1252" s="2" customFormat="1">
      <c r="A1252" s="38"/>
      <c r="B1252" s="39"/>
      <c r="C1252" s="40"/>
      <c r="D1252" s="230" t="s">
        <v>156</v>
      </c>
      <c r="E1252" s="40"/>
      <c r="F1252" s="231" t="s">
        <v>1560</v>
      </c>
      <c r="G1252" s="40"/>
      <c r="H1252" s="40"/>
      <c r="I1252" s="232"/>
      <c r="J1252" s="40"/>
      <c r="K1252" s="40"/>
      <c r="L1252" s="44"/>
      <c r="M1252" s="233"/>
      <c r="N1252" s="234"/>
      <c r="O1252" s="91"/>
      <c r="P1252" s="91"/>
      <c r="Q1252" s="91"/>
      <c r="R1252" s="91"/>
      <c r="S1252" s="91"/>
      <c r="T1252" s="91"/>
      <c r="U1252" s="92"/>
      <c r="V1252" s="38"/>
      <c r="W1252" s="38"/>
      <c r="X1252" s="38"/>
      <c r="Y1252" s="38"/>
      <c r="Z1252" s="38"/>
      <c r="AA1252" s="38"/>
      <c r="AB1252" s="38"/>
      <c r="AC1252" s="38"/>
      <c r="AD1252" s="38"/>
      <c r="AE1252" s="38"/>
      <c r="AT1252" s="17" t="s">
        <v>156</v>
      </c>
      <c r="AU1252" s="17" t="s">
        <v>154</v>
      </c>
    </row>
    <row r="1253" s="2" customFormat="1">
      <c r="A1253" s="38"/>
      <c r="B1253" s="39"/>
      <c r="C1253" s="40"/>
      <c r="D1253" s="235" t="s">
        <v>158</v>
      </c>
      <c r="E1253" s="40"/>
      <c r="F1253" s="236" t="s">
        <v>1561</v>
      </c>
      <c r="G1253" s="40"/>
      <c r="H1253" s="40"/>
      <c r="I1253" s="232"/>
      <c r="J1253" s="40"/>
      <c r="K1253" s="40"/>
      <c r="L1253" s="44"/>
      <c r="M1253" s="233"/>
      <c r="N1253" s="234"/>
      <c r="O1253" s="91"/>
      <c r="P1253" s="91"/>
      <c r="Q1253" s="91"/>
      <c r="R1253" s="91"/>
      <c r="S1253" s="91"/>
      <c r="T1253" s="91"/>
      <c r="U1253" s="92"/>
      <c r="V1253" s="38"/>
      <c r="W1253" s="38"/>
      <c r="X1253" s="38"/>
      <c r="Y1253" s="38"/>
      <c r="Z1253" s="38"/>
      <c r="AA1253" s="38"/>
      <c r="AB1253" s="38"/>
      <c r="AC1253" s="38"/>
      <c r="AD1253" s="38"/>
      <c r="AE1253" s="38"/>
      <c r="AT1253" s="17" t="s">
        <v>158</v>
      </c>
      <c r="AU1253" s="17" t="s">
        <v>154</v>
      </c>
    </row>
    <row r="1254" s="13" customFormat="1">
      <c r="A1254" s="13"/>
      <c r="B1254" s="237"/>
      <c r="C1254" s="238"/>
      <c r="D1254" s="230" t="s">
        <v>160</v>
      </c>
      <c r="E1254" s="239" t="s">
        <v>1</v>
      </c>
      <c r="F1254" s="240" t="s">
        <v>567</v>
      </c>
      <c r="G1254" s="238"/>
      <c r="H1254" s="239" t="s">
        <v>1</v>
      </c>
      <c r="I1254" s="241"/>
      <c r="J1254" s="238"/>
      <c r="K1254" s="238"/>
      <c r="L1254" s="242"/>
      <c r="M1254" s="243"/>
      <c r="N1254" s="244"/>
      <c r="O1254" s="244"/>
      <c r="P1254" s="244"/>
      <c r="Q1254" s="244"/>
      <c r="R1254" s="244"/>
      <c r="S1254" s="244"/>
      <c r="T1254" s="244"/>
      <c r="U1254" s="245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T1254" s="246" t="s">
        <v>160</v>
      </c>
      <c r="AU1254" s="246" t="s">
        <v>154</v>
      </c>
      <c r="AV1254" s="13" t="s">
        <v>81</v>
      </c>
      <c r="AW1254" s="13" t="s">
        <v>30</v>
      </c>
      <c r="AX1254" s="13" t="s">
        <v>73</v>
      </c>
      <c r="AY1254" s="246" t="s">
        <v>146</v>
      </c>
    </row>
    <row r="1255" s="14" customFormat="1">
      <c r="A1255" s="14"/>
      <c r="B1255" s="247"/>
      <c r="C1255" s="248"/>
      <c r="D1255" s="230" t="s">
        <v>160</v>
      </c>
      <c r="E1255" s="249" t="s">
        <v>1</v>
      </c>
      <c r="F1255" s="250" t="s">
        <v>154</v>
      </c>
      <c r="G1255" s="248"/>
      <c r="H1255" s="251">
        <v>2</v>
      </c>
      <c r="I1255" s="252"/>
      <c r="J1255" s="248"/>
      <c r="K1255" s="248"/>
      <c r="L1255" s="253"/>
      <c r="M1255" s="254"/>
      <c r="N1255" s="255"/>
      <c r="O1255" s="255"/>
      <c r="P1255" s="255"/>
      <c r="Q1255" s="255"/>
      <c r="R1255" s="255"/>
      <c r="S1255" s="255"/>
      <c r="T1255" s="255"/>
      <c r="U1255" s="256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T1255" s="257" t="s">
        <v>160</v>
      </c>
      <c r="AU1255" s="257" t="s">
        <v>154</v>
      </c>
      <c r="AV1255" s="14" t="s">
        <v>154</v>
      </c>
      <c r="AW1255" s="14" t="s">
        <v>30</v>
      </c>
      <c r="AX1255" s="14" t="s">
        <v>73</v>
      </c>
      <c r="AY1255" s="257" t="s">
        <v>146</v>
      </c>
    </row>
    <row r="1256" s="15" customFormat="1">
      <c r="A1256" s="15"/>
      <c r="B1256" s="258"/>
      <c r="C1256" s="259"/>
      <c r="D1256" s="230" t="s">
        <v>160</v>
      </c>
      <c r="E1256" s="260" t="s">
        <v>1</v>
      </c>
      <c r="F1256" s="261" t="s">
        <v>163</v>
      </c>
      <c r="G1256" s="259"/>
      <c r="H1256" s="262">
        <v>2</v>
      </c>
      <c r="I1256" s="263"/>
      <c r="J1256" s="259"/>
      <c r="K1256" s="259"/>
      <c r="L1256" s="264"/>
      <c r="M1256" s="265"/>
      <c r="N1256" s="266"/>
      <c r="O1256" s="266"/>
      <c r="P1256" s="266"/>
      <c r="Q1256" s="266"/>
      <c r="R1256" s="266"/>
      <c r="S1256" s="266"/>
      <c r="T1256" s="266"/>
      <c r="U1256" s="267"/>
      <c r="V1256" s="15"/>
      <c r="W1256" s="15"/>
      <c r="X1256" s="15"/>
      <c r="Y1256" s="15"/>
      <c r="Z1256" s="15"/>
      <c r="AA1256" s="15"/>
      <c r="AB1256" s="15"/>
      <c r="AC1256" s="15"/>
      <c r="AD1256" s="15"/>
      <c r="AE1256" s="15"/>
      <c r="AT1256" s="268" t="s">
        <v>160</v>
      </c>
      <c r="AU1256" s="268" t="s">
        <v>154</v>
      </c>
      <c r="AV1256" s="15" t="s">
        <v>153</v>
      </c>
      <c r="AW1256" s="15" t="s">
        <v>30</v>
      </c>
      <c r="AX1256" s="15" t="s">
        <v>81</v>
      </c>
      <c r="AY1256" s="268" t="s">
        <v>146</v>
      </c>
    </row>
    <row r="1257" s="2" customFormat="1" ht="24.15" customHeight="1">
      <c r="A1257" s="38"/>
      <c r="B1257" s="39"/>
      <c r="C1257" s="269" t="s">
        <v>1562</v>
      </c>
      <c r="D1257" s="269" t="s">
        <v>289</v>
      </c>
      <c r="E1257" s="270" t="s">
        <v>1563</v>
      </c>
      <c r="F1257" s="271" t="s">
        <v>1564</v>
      </c>
      <c r="G1257" s="272" t="s">
        <v>1512</v>
      </c>
      <c r="H1257" s="273">
        <v>2</v>
      </c>
      <c r="I1257" s="274"/>
      <c r="J1257" s="275">
        <f>ROUND(I1257*H1257,2)</f>
        <v>0</v>
      </c>
      <c r="K1257" s="271" t="s">
        <v>1</v>
      </c>
      <c r="L1257" s="276"/>
      <c r="M1257" s="277" t="s">
        <v>1</v>
      </c>
      <c r="N1257" s="278" t="s">
        <v>39</v>
      </c>
      <c r="O1257" s="91"/>
      <c r="P1257" s="226">
        <f>O1257*H1257</f>
        <v>0</v>
      </c>
      <c r="Q1257" s="226">
        <v>0</v>
      </c>
      <c r="R1257" s="226">
        <f>Q1257*H1257</f>
        <v>0</v>
      </c>
      <c r="S1257" s="226">
        <v>0</v>
      </c>
      <c r="T1257" s="226">
        <f>S1257*H1257</f>
        <v>0</v>
      </c>
      <c r="U1257" s="227" t="s">
        <v>1</v>
      </c>
      <c r="V1257" s="38"/>
      <c r="W1257" s="38"/>
      <c r="X1257" s="38"/>
      <c r="Y1257" s="38"/>
      <c r="Z1257" s="38"/>
      <c r="AA1257" s="38"/>
      <c r="AB1257" s="38"/>
      <c r="AC1257" s="38"/>
      <c r="AD1257" s="38"/>
      <c r="AE1257" s="38"/>
      <c r="AR1257" s="228" t="s">
        <v>384</v>
      </c>
      <c r="AT1257" s="228" t="s">
        <v>289</v>
      </c>
      <c r="AU1257" s="228" t="s">
        <v>154</v>
      </c>
      <c r="AY1257" s="17" t="s">
        <v>146</v>
      </c>
      <c r="BE1257" s="229">
        <f>IF(N1257="základní",J1257,0)</f>
        <v>0</v>
      </c>
      <c r="BF1257" s="229">
        <f>IF(N1257="snížená",J1257,0)</f>
        <v>0</v>
      </c>
      <c r="BG1257" s="229">
        <f>IF(N1257="zákl. přenesená",J1257,0)</f>
        <v>0</v>
      </c>
      <c r="BH1257" s="229">
        <f>IF(N1257="sníž. přenesená",J1257,0)</f>
        <v>0</v>
      </c>
      <c r="BI1257" s="229">
        <f>IF(N1257="nulová",J1257,0)</f>
        <v>0</v>
      </c>
      <c r="BJ1257" s="17" t="s">
        <v>154</v>
      </c>
      <c r="BK1257" s="229">
        <f>ROUND(I1257*H1257,2)</f>
        <v>0</v>
      </c>
      <c r="BL1257" s="17" t="s">
        <v>265</v>
      </c>
      <c r="BM1257" s="228" t="s">
        <v>1565</v>
      </c>
    </row>
    <row r="1258" s="2" customFormat="1">
      <c r="A1258" s="38"/>
      <c r="B1258" s="39"/>
      <c r="C1258" s="40"/>
      <c r="D1258" s="230" t="s">
        <v>156</v>
      </c>
      <c r="E1258" s="40"/>
      <c r="F1258" s="231" t="s">
        <v>1564</v>
      </c>
      <c r="G1258" s="40"/>
      <c r="H1258" s="40"/>
      <c r="I1258" s="232"/>
      <c r="J1258" s="40"/>
      <c r="K1258" s="40"/>
      <c r="L1258" s="44"/>
      <c r="M1258" s="233"/>
      <c r="N1258" s="234"/>
      <c r="O1258" s="91"/>
      <c r="P1258" s="91"/>
      <c r="Q1258" s="91"/>
      <c r="R1258" s="91"/>
      <c r="S1258" s="91"/>
      <c r="T1258" s="91"/>
      <c r="U1258" s="92"/>
      <c r="V1258" s="38"/>
      <c r="W1258" s="38"/>
      <c r="X1258" s="38"/>
      <c r="Y1258" s="38"/>
      <c r="Z1258" s="38"/>
      <c r="AA1258" s="38"/>
      <c r="AB1258" s="38"/>
      <c r="AC1258" s="38"/>
      <c r="AD1258" s="38"/>
      <c r="AE1258" s="38"/>
      <c r="AT1258" s="17" t="s">
        <v>156</v>
      </c>
      <c r="AU1258" s="17" t="s">
        <v>154</v>
      </c>
    </row>
    <row r="1259" s="13" customFormat="1">
      <c r="A1259" s="13"/>
      <c r="B1259" s="237"/>
      <c r="C1259" s="238"/>
      <c r="D1259" s="230" t="s">
        <v>160</v>
      </c>
      <c r="E1259" s="239" t="s">
        <v>1</v>
      </c>
      <c r="F1259" s="240" t="s">
        <v>1566</v>
      </c>
      <c r="G1259" s="238"/>
      <c r="H1259" s="239" t="s">
        <v>1</v>
      </c>
      <c r="I1259" s="241"/>
      <c r="J1259" s="238"/>
      <c r="K1259" s="238"/>
      <c r="L1259" s="242"/>
      <c r="M1259" s="243"/>
      <c r="N1259" s="244"/>
      <c r="O1259" s="244"/>
      <c r="P1259" s="244"/>
      <c r="Q1259" s="244"/>
      <c r="R1259" s="244"/>
      <c r="S1259" s="244"/>
      <c r="T1259" s="244"/>
      <c r="U1259" s="245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T1259" s="246" t="s">
        <v>160</v>
      </c>
      <c r="AU1259" s="246" t="s">
        <v>154</v>
      </c>
      <c r="AV1259" s="13" t="s">
        <v>81</v>
      </c>
      <c r="AW1259" s="13" t="s">
        <v>30</v>
      </c>
      <c r="AX1259" s="13" t="s">
        <v>73</v>
      </c>
      <c r="AY1259" s="246" t="s">
        <v>146</v>
      </c>
    </row>
    <row r="1260" s="14" customFormat="1">
      <c r="A1260" s="14"/>
      <c r="B1260" s="247"/>
      <c r="C1260" s="248"/>
      <c r="D1260" s="230" t="s">
        <v>160</v>
      </c>
      <c r="E1260" s="249" t="s">
        <v>1</v>
      </c>
      <c r="F1260" s="250" t="s">
        <v>154</v>
      </c>
      <c r="G1260" s="248"/>
      <c r="H1260" s="251">
        <v>2</v>
      </c>
      <c r="I1260" s="252"/>
      <c r="J1260" s="248"/>
      <c r="K1260" s="248"/>
      <c r="L1260" s="253"/>
      <c r="M1260" s="254"/>
      <c r="N1260" s="255"/>
      <c r="O1260" s="255"/>
      <c r="P1260" s="255"/>
      <c r="Q1260" s="255"/>
      <c r="R1260" s="255"/>
      <c r="S1260" s="255"/>
      <c r="T1260" s="255"/>
      <c r="U1260" s="256"/>
      <c r="V1260" s="14"/>
      <c r="W1260" s="14"/>
      <c r="X1260" s="14"/>
      <c r="Y1260" s="14"/>
      <c r="Z1260" s="14"/>
      <c r="AA1260" s="14"/>
      <c r="AB1260" s="14"/>
      <c r="AC1260" s="14"/>
      <c r="AD1260" s="14"/>
      <c r="AE1260" s="14"/>
      <c r="AT1260" s="257" t="s">
        <v>160</v>
      </c>
      <c r="AU1260" s="257" t="s">
        <v>154</v>
      </c>
      <c r="AV1260" s="14" t="s">
        <v>154</v>
      </c>
      <c r="AW1260" s="14" t="s">
        <v>30</v>
      </c>
      <c r="AX1260" s="14" t="s">
        <v>73</v>
      </c>
      <c r="AY1260" s="257" t="s">
        <v>146</v>
      </c>
    </row>
    <row r="1261" s="15" customFormat="1">
      <c r="A1261" s="15"/>
      <c r="B1261" s="258"/>
      <c r="C1261" s="259"/>
      <c r="D1261" s="230" t="s">
        <v>160</v>
      </c>
      <c r="E1261" s="260" t="s">
        <v>1</v>
      </c>
      <c r="F1261" s="261" t="s">
        <v>163</v>
      </c>
      <c r="G1261" s="259"/>
      <c r="H1261" s="262">
        <v>2</v>
      </c>
      <c r="I1261" s="263"/>
      <c r="J1261" s="259"/>
      <c r="K1261" s="259"/>
      <c r="L1261" s="264"/>
      <c r="M1261" s="265"/>
      <c r="N1261" s="266"/>
      <c r="O1261" s="266"/>
      <c r="P1261" s="266"/>
      <c r="Q1261" s="266"/>
      <c r="R1261" s="266"/>
      <c r="S1261" s="266"/>
      <c r="T1261" s="266"/>
      <c r="U1261" s="267"/>
      <c r="V1261" s="15"/>
      <c r="W1261" s="15"/>
      <c r="X1261" s="15"/>
      <c r="Y1261" s="15"/>
      <c r="Z1261" s="15"/>
      <c r="AA1261" s="15"/>
      <c r="AB1261" s="15"/>
      <c r="AC1261" s="15"/>
      <c r="AD1261" s="15"/>
      <c r="AE1261" s="15"/>
      <c r="AT1261" s="268" t="s">
        <v>160</v>
      </c>
      <c r="AU1261" s="268" t="s">
        <v>154</v>
      </c>
      <c r="AV1261" s="15" t="s">
        <v>153</v>
      </c>
      <c r="AW1261" s="15" t="s">
        <v>30</v>
      </c>
      <c r="AX1261" s="15" t="s">
        <v>81</v>
      </c>
      <c r="AY1261" s="268" t="s">
        <v>146</v>
      </c>
    </row>
    <row r="1262" s="2" customFormat="1" ht="24.15" customHeight="1">
      <c r="A1262" s="38"/>
      <c r="B1262" s="39"/>
      <c r="C1262" s="217" t="s">
        <v>1567</v>
      </c>
      <c r="D1262" s="217" t="s">
        <v>148</v>
      </c>
      <c r="E1262" s="218" t="s">
        <v>1568</v>
      </c>
      <c r="F1262" s="219" t="s">
        <v>1569</v>
      </c>
      <c r="G1262" s="220" t="s">
        <v>268</v>
      </c>
      <c r="H1262" s="221">
        <v>8</v>
      </c>
      <c r="I1262" s="222"/>
      <c r="J1262" s="223">
        <f>ROUND(I1262*H1262,2)</f>
        <v>0</v>
      </c>
      <c r="K1262" s="219" t="s">
        <v>152</v>
      </c>
      <c r="L1262" s="44"/>
      <c r="M1262" s="224" t="s">
        <v>1</v>
      </c>
      <c r="N1262" s="225" t="s">
        <v>39</v>
      </c>
      <c r="O1262" s="91"/>
      <c r="P1262" s="226">
        <f>O1262*H1262</f>
        <v>0</v>
      </c>
      <c r="Q1262" s="226">
        <v>0</v>
      </c>
      <c r="R1262" s="226">
        <f>Q1262*H1262</f>
        <v>0</v>
      </c>
      <c r="S1262" s="226">
        <v>0</v>
      </c>
      <c r="T1262" s="226">
        <f>S1262*H1262</f>
        <v>0</v>
      </c>
      <c r="U1262" s="227" t="s">
        <v>1</v>
      </c>
      <c r="V1262" s="38"/>
      <c r="W1262" s="38"/>
      <c r="X1262" s="38"/>
      <c r="Y1262" s="38"/>
      <c r="Z1262" s="38"/>
      <c r="AA1262" s="38"/>
      <c r="AB1262" s="38"/>
      <c r="AC1262" s="38"/>
      <c r="AD1262" s="38"/>
      <c r="AE1262" s="38"/>
      <c r="AR1262" s="228" t="s">
        <v>265</v>
      </c>
      <c r="AT1262" s="228" t="s">
        <v>148</v>
      </c>
      <c r="AU1262" s="228" t="s">
        <v>154</v>
      </c>
      <c r="AY1262" s="17" t="s">
        <v>146</v>
      </c>
      <c r="BE1262" s="229">
        <f>IF(N1262="základní",J1262,0)</f>
        <v>0</v>
      </c>
      <c r="BF1262" s="229">
        <f>IF(N1262="snížená",J1262,0)</f>
        <v>0</v>
      </c>
      <c r="BG1262" s="229">
        <f>IF(N1262="zákl. přenesená",J1262,0)</f>
        <v>0</v>
      </c>
      <c r="BH1262" s="229">
        <f>IF(N1262="sníž. přenesená",J1262,0)</f>
        <v>0</v>
      </c>
      <c r="BI1262" s="229">
        <f>IF(N1262="nulová",J1262,0)</f>
        <v>0</v>
      </c>
      <c r="BJ1262" s="17" t="s">
        <v>154</v>
      </c>
      <c r="BK1262" s="229">
        <f>ROUND(I1262*H1262,2)</f>
        <v>0</v>
      </c>
      <c r="BL1262" s="17" t="s">
        <v>265</v>
      </c>
      <c r="BM1262" s="228" t="s">
        <v>1570</v>
      </c>
    </row>
    <row r="1263" s="2" customFormat="1">
      <c r="A1263" s="38"/>
      <c r="B1263" s="39"/>
      <c r="C1263" s="40"/>
      <c r="D1263" s="230" t="s">
        <v>156</v>
      </c>
      <c r="E1263" s="40"/>
      <c r="F1263" s="231" t="s">
        <v>1571</v>
      </c>
      <c r="G1263" s="40"/>
      <c r="H1263" s="40"/>
      <c r="I1263" s="232"/>
      <c r="J1263" s="40"/>
      <c r="K1263" s="40"/>
      <c r="L1263" s="44"/>
      <c r="M1263" s="233"/>
      <c r="N1263" s="234"/>
      <c r="O1263" s="91"/>
      <c r="P1263" s="91"/>
      <c r="Q1263" s="91"/>
      <c r="R1263" s="91"/>
      <c r="S1263" s="91"/>
      <c r="T1263" s="91"/>
      <c r="U1263" s="92"/>
      <c r="V1263" s="38"/>
      <c r="W1263" s="38"/>
      <c r="X1263" s="38"/>
      <c r="Y1263" s="38"/>
      <c r="Z1263" s="38"/>
      <c r="AA1263" s="38"/>
      <c r="AB1263" s="38"/>
      <c r="AC1263" s="38"/>
      <c r="AD1263" s="38"/>
      <c r="AE1263" s="38"/>
      <c r="AT1263" s="17" t="s">
        <v>156</v>
      </c>
      <c r="AU1263" s="17" t="s">
        <v>154</v>
      </c>
    </row>
    <row r="1264" s="2" customFormat="1">
      <c r="A1264" s="38"/>
      <c r="B1264" s="39"/>
      <c r="C1264" s="40"/>
      <c r="D1264" s="235" t="s">
        <v>158</v>
      </c>
      <c r="E1264" s="40"/>
      <c r="F1264" s="236" t="s">
        <v>1572</v>
      </c>
      <c r="G1264" s="40"/>
      <c r="H1264" s="40"/>
      <c r="I1264" s="232"/>
      <c r="J1264" s="40"/>
      <c r="K1264" s="40"/>
      <c r="L1264" s="44"/>
      <c r="M1264" s="233"/>
      <c r="N1264" s="234"/>
      <c r="O1264" s="91"/>
      <c r="P1264" s="91"/>
      <c r="Q1264" s="91"/>
      <c r="R1264" s="91"/>
      <c r="S1264" s="91"/>
      <c r="T1264" s="91"/>
      <c r="U1264" s="92"/>
      <c r="V1264" s="38"/>
      <c r="W1264" s="38"/>
      <c r="X1264" s="38"/>
      <c r="Y1264" s="38"/>
      <c r="Z1264" s="38"/>
      <c r="AA1264" s="38"/>
      <c r="AB1264" s="38"/>
      <c r="AC1264" s="38"/>
      <c r="AD1264" s="38"/>
      <c r="AE1264" s="38"/>
      <c r="AT1264" s="17" t="s">
        <v>158</v>
      </c>
      <c r="AU1264" s="17" t="s">
        <v>154</v>
      </c>
    </row>
    <row r="1265" s="13" customFormat="1">
      <c r="A1265" s="13"/>
      <c r="B1265" s="237"/>
      <c r="C1265" s="238"/>
      <c r="D1265" s="230" t="s">
        <v>160</v>
      </c>
      <c r="E1265" s="239" t="s">
        <v>1</v>
      </c>
      <c r="F1265" s="240" t="s">
        <v>1573</v>
      </c>
      <c r="G1265" s="238"/>
      <c r="H1265" s="239" t="s">
        <v>1</v>
      </c>
      <c r="I1265" s="241"/>
      <c r="J1265" s="238"/>
      <c r="K1265" s="238"/>
      <c r="L1265" s="242"/>
      <c r="M1265" s="243"/>
      <c r="N1265" s="244"/>
      <c r="O1265" s="244"/>
      <c r="P1265" s="244"/>
      <c r="Q1265" s="244"/>
      <c r="R1265" s="244"/>
      <c r="S1265" s="244"/>
      <c r="T1265" s="244"/>
      <c r="U1265" s="245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T1265" s="246" t="s">
        <v>160</v>
      </c>
      <c r="AU1265" s="246" t="s">
        <v>154</v>
      </c>
      <c r="AV1265" s="13" t="s">
        <v>81</v>
      </c>
      <c r="AW1265" s="13" t="s">
        <v>30</v>
      </c>
      <c r="AX1265" s="13" t="s">
        <v>73</v>
      </c>
      <c r="AY1265" s="246" t="s">
        <v>146</v>
      </c>
    </row>
    <row r="1266" s="14" customFormat="1">
      <c r="A1266" s="14"/>
      <c r="B1266" s="247"/>
      <c r="C1266" s="248"/>
      <c r="D1266" s="230" t="s">
        <v>160</v>
      </c>
      <c r="E1266" s="249" t="s">
        <v>1</v>
      </c>
      <c r="F1266" s="250" t="s">
        <v>1248</v>
      </c>
      <c r="G1266" s="248"/>
      <c r="H1266" s="251">
        <v>4</v>
      </c>
      <c r="I1266" s="252"/>
      <c r="J1266" s="248"/>
      <c r="K1266" s="248"/>
      <c r="L1266" s="253"/>
      <c r="M1266" s="254"/>
      <c r="N1266" s="255"/>
      <c r="O1266" s="255"/>
      <c r="P1266" s="255"/>
      <c r="Q1266" s="255"/>
      <c r="R1266" s="255"/>
      <c r="S1266" s="255"/>
      <c r="T1266" s="255"/>
      <c r="U1266" s="256"/>
      <c r="V1266" s="14"/>
      <c r="W1266" s="14"/>
      <c r="X1266" s="14"/>
      <c r="Y1266" s="14"/>
      <c r="Z1266" s="14"/>
      <c r="AA1266" s="14"/>
      <c r="AB1266" s="14"/>
      <c r="AC1266" s="14"/>
      <c r="AD1266" s="14"/>
      <c r="AE1266" s="14"/>
      <c r="AT1266" s="257" t="s">
        <v>160</v>
      </c>
      <c r="AU1266" s="257" t="s">
        <v>154</v>
      </c>
      <c r="AV1266" s="14" t="s">
        <v>154</v>
      </c>
      <c r="AW1266" s="14" t="s">
        <v>30</v>
      </c>
      <c r="AX1266" s="14" t="s">
        <v>73</v>
      </c>
      <c r="AY1266" s="257" t="s">
        <v>146</v>
      </c>
    </row>
    <row r="1267" s="13" customFormat="1">
      <c r="A1267" s="13"/>
      <c r="B1267" s="237"/>
      <c r="C1267" s="238"/>
      <c r="D1267" s="230" t="s">
        <v>160</v>
      </c>
      <c r="E1267" s="239" t="s">
        <v>1</v>
      </c>
      <c r="F1267" s="240" t="s">
        <v>1574</v>
      </c>
      <c r="G1267" s="238"/>
      <c r="H1267" s="239" t="s">
        <v>1</v>
      </c>
      <c r="I1267" s="241"/>
      <c r="J1267" s="238"/>
      <c r="K1267" s="238"/>
      <c r="L1267" s="242"/>
      <c r="M1267" s="243"/>
      <c r="N1267" s="244"/>
      <c r="O1267" s="244"/>
      <c r="P1267" s="244"/>
      <c r="Q1267" s="244"/>
      <c r="R1267" s="244"/>
      <c r="S1267" s="244"/>
      <c r="T1267" s="244"/>
      <c r="U1267" s="245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T1267" s="246" t="s">
        <v>160</v>
      </c>
      <c r="AU1267" s="246" t="s">
        <v>154</v>
      </c>
      <c r="AV1267" s="13" t="s">
        <v>81</v>
      </c>
      <c r="AW1267" s="13" t="s">
        <v>30</v>
      </c>
      <c r="AX1267" s="13" t="s">
        <v>73</v>
      </c>
      <c r="AY1267" s="246" t="s">
        <v>146</v>
      </c>
    </row>
    <row r="1268" s="14" customFormat="1">
      <c r="A1268" s="14"/>
      <c r="B1268" s="247"/>
      <c r="C1268" s="248"/>
      <c r="D1268" s="230" t="s">
        <v>160</v>
      </c>
      <c r="E1268" s="249" t="s">
        <v>1</v>
      </c>
      <c r="F1268" s="250" t="s">
        <v>1248</v>
      </c>
      <c r="G1268" s="248"/>
      <c r="H1268" s="251">
        <v>4</v>
      </c>
      <c r="I1268" s="252"/>
      <c r="J1268" s="248"/>
      <c r="K1268" s="248"/>
      <c r="L1268" s="253"/>
      <c r="M1268" s="254"/>
      <c r="N1268" s="255"/>
      <c r="O1268" s="255"/>
      <c r="P1268" s="255"/>
      <c r="Q1268" s="255"/>
      <c r="R1268" s="255"/>
      <c r="S1268" s="255"/>
      <c r="T1268" s="255"/>
      <c r="U1268" s="256"/>
      <c r="V1268" s="14"/>
      <c r="W1268" s="14"/>
      <c r="X1268" s="14"/>
      <c r="Y1268" s="14"/>
      <c r="Z1268" s="14"/>
      <c r="AA1268" s="14"/>
      <c r="AB1268" s="14"/>
      <c r="AC1268" s="14"/>
      <c r="AD1268" s="14"/>
      <c r="AE1268" s="14"/>
      <c r="AT1268" s="257" t="s">
        <v>160</v>
      </c>
      <c r="AU1268" s="257" t="s">
        <v>154</v>
      </c>
      <c r="AV1268" s="14" t="s">
        <v>154</v>
      </c>
      <c r="AW1268" s="14" t="s">
        <v>30</v>
      </c>
      <c r="AX1268" s="14" t="s">
        <v>73</v>
      </c>
      <c r="AY1268" s="257" t="s">
        <v>146</v>
      </c>
    </row>
    <row r="1269" s="15" customFormat="1">
      <c r="A1269" s="15"/>
      <c r="B1269" s="258"/>
      <c r="C1269" s="259"/>
      <c r="D1269" s="230" t="s">
        <v>160</v>
      </c>
      <c r="E1269" s="260" t="s">
        <v>1</v>
      </c>
      <c r="F1269" s="261" t="s">
        <v>163</v>
      </c>
      <c r="G1269" s="259"/>
      <c r="H1269" s="262">
        <v>8</v>
      </c>
      <c r="I1269" s="263"/>
      <c r="J1269" s="259"/>
      <c r="K1269" s="259"/>
      <c r="L1269" s="264"/>
      <c r="M1269" s="265"/>
      <c r="N1269" s="266"/>
      <c r="O1269" s="266"/>
      <c r="P1269" s="266"/>
      <c r="Q1269" s="266"/>
      <c r="R1269" s="266"/>
      <c r="S1269" s="266"/>
      <c r="T1269" s="266"/>
      <c r="U1269" s="267"/>
      <c r="V1269" s="15"/>
      <c r="W1269" s="15"/>
      <c r="X1269" s="15"/>
      <c r="Y1269" s="15"/>
      <c r="Z1269" s="15"/>
      <c r="AA1269" s="15"/>
      <c r="AB1269" s="15"/>
      <c r="AC1269" s="15"/>
      <c r="AD1269" s="15"/>
      <c r="AE1269" s="15"/>
      <c r="AT1269" s="268" t="s">
        <v>160</v>
      </c>
      <c r="AU1269" s="268" t="s">
        <v>154</v>
      </c>
      <c r="AV1269" s="15" t="s">
        <v>153</v>
      </c>
      <c r="AW1269" s="15" t="s">
        <v>30</v>
      </c>
      <c r="AX1269" s="15" t="s">
        <v>81</v>
      </c>
      <c r="AY1269" s="268" t="s">
        <v>146</v>
      </c>
    </row>
    <row r="1270" s="2" customFormat="1" ht="33" customHeight="1">
      <c r="A1270" s="38"/>
      <c r="B1270" s="39"/>
      <c r="C1270" s="269" t="s">
        <v>1575</v>
      </c>
      <c r="D1270" s="269" t="s">
        <v>289</v>
      </c>
      <c r="E1270" s="270" t="s">
        <v>1576</v>
      </c>
      <c r="F1270" s="271" t="s">
        <v>1577</v>
      </c>
      <c r="G1270" s="272" t="s">
        <v>268</v>
      </c>
      <c r="H1270" s="273">
        <v>4</v>
      </c>
      <c r="I1270" s="274"/>
      <c r="J1270" s="275">
        <f>ROUND(I1270*H1270,2)</f>
        <v>0</v>
      </c>
      <c r="K1270" s="271" t="s">
        <v>1</v>
      </c>
      <c r="L1270" s="276"/>
      <c r="M1270" s="277" t="s">
        <v>1</v>
      </c>
      <c r="N1270" s="278" t="s">
        <v>39</v>
      </c>
      <c r="O1270" s="91"/>
      <c r="P1270" s="226">
        <f>O1270*H1270</f>
        <v>0</v>
      </c>
      <c r="Q1270" s="226">
        <v>0.014500000000000001</v>
      </c>
      <c r="R1270" s="226">
        <f>Q1270*H1270</f>
        <v>0.058000000000000003</v>
      </c>
      <c r="S1270" s="226">
        <v>0</v>
      </c>
      <c r="T1270" s="226">
        <f>S1270*H1270</f>
        <v>0</v>
      </c>
      <c r="U1270" s="227" t="s">
        <v>1</v>
      </c>
      <c r="V1270" s="38"/>
      <c r="W1270" s="38"/>
      <c r="X1270" s="38"/>
      <c r="Y1270" s="38"/>
      <c r="Z1270" s="38"/>
      <c r="AA1270" s="38"/>
      <c r="AB1270" s="38"/>
      <c r="AC1270" s="38"/>
      <c r="AD1270" s="38"/>
      <c r="AE1270" s="38"/>
      <c r="AR1270" s="228" t="s">
        <v>384</v>
      </c>
      <c r="AT1270" s="228" t="s">
        <v>289</v>
      </c>
      <c r="AU1270" s="228" t="s">
        <v>154</v>
      </c>
      <c r="AY1270" s="17" t="s">
        <v>146</v>
      </c>
      <c r="BE1270" s="229">
        <f>IF(N1270="základní",J1270,0)</f>
        <v>0</v>
      </c>
      <c r="BF1270" s="229">
        <f>IF(N1270="snížená",J1270,0)</f>
        <v>0</v>
      </c>
      <c r="BG1270" s="229">
        <f>IF(N1270="zákl. přenesená",J1270,0)</f>
        <v>0</v>
      </c>
      <c r="BH1270" s="229">
        <f>IF(N1270="sníž. přenesená",J1270,0)</f>
        <v>0</v>
      </c>
      <c r="BI1270" s="229">
        <f>IF(N1270="nulová",J1270,0)</f>
        <v>0</v>
      </c>
      <c r="BJ1270" s="17" t="s">
        <v>154</v>
      </c>
      <c r="BK1270" s="229">
        <f>ROUND(I1270*H1270,2)</f>
        <v>0</v>
      </c>
      <c r="BL1270" s="17" t="s">
        <v>265</v>
      </c>
      <c r="BM1270" s="228" t="s">
        <v>1578</v>
      </c>
    </row>
    <row r="1271" s="2" customFormat="1">
      <c r="A1271" s="38"/>
      <c r="B1271" s="39"/>
      <c r="C1271" s="40"/>
      <c r="D1271" s="230" t="s">
        <v>156</v>
      </c>
      <c r="E1271" s="40"/>
      <c r="F1271" s="231" t="s">
        <v>1577</v>
      </c>
      <c r="G1271" s="40"/>
      <c r="H1271" s="40"/>
      <c r="I1271" s="232"/>
      <c r="J1271" s="40"/>
      <c r="K1271" s="40"/>
      <c r="L1271" s="44"/>
      <c r="M1271" s="233"/>
      <c r="N1271" s="234"/>
      <c r="O1271" s="91"/>
      <c r="P1271" s="91"/>
      <c r="Q1271" s="91"/>
      <c r="R1271" s="91"/>
      <c r="S1271" s="91"/>
      <c r="T1271" s="91"/>
      <c r="U1271" s="92"/>
      <c r="V1271" s="38"/>
      <c r="W1271" s="38"/>
      <c r="X1271" s="38"/>
      <c r="Y1271" s="38"/>
      <c r="Z1271" s="38"/>
      <c r="AA1271" s="38"/>
      <c r="AB1271" s="38"/>
      <c r="AC1271" s="38"/>
      <c r="AD1271" s="38"/>
      <c r="AE1271" s="38"/>
      <c r="AT1271" s="17" t="s">
        <v>156</v>
      </c>
      <c r="AU1271" s="17" t="s">
        <v>154</v>
      </c>
    </row>
    <row r="1272" s="13" customFormat="1">
      <c r="A1272" s="13"/>
      <c r="B1272" s="237"/>
      <c r="C1272" s="238"/>
      <c r="D1272" s="230" t="s">
        <v>160</v>
      </c>
      <c r="E1272" s="239" t="s">
        <v>1</v>
      </c>
      <c r="F1272" s="240" t="s">
        <v>1579</v>
      </c>
      <c r="G1272" s="238"/>
      <c r="H1272" s="239" t="s">
        <v>1</v>
      </c>
      <c r="I1272" s="241"/>
      <c r="J1272" s="238"/>
      <c r="K1272" s="238"/>
      <c r="L1272" s="242"/>
      <c r="M1272" s="243"/>
      <c r="N1272" s="244"/>
      <c r="O1272" s="244"/>
      <c r="P1272" s="244"/>
      <c r="Q1272" s="244"/>
      <c r="R1272" s="244"/>
      <c r="S1272" s="244"/>
      <c r="T1272" s="244"/>
      <c r="U1272" s="245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T1272" s="246" t="s">
        <v>160</v>
      </c>
      <c r="AU1272" s="246" t="s">
        <v>154</v>
      </c>
      <c r="AV1272" s="13" t="s">
        <v>81</v>
      </c>
      <c r="AW1272" s="13" t="s">
        <v>30</v>
      </c>
      <c r="AX1272" s="13" t="s">
        <v>73</v>
      </c>
      <c r="AY1272" s="246" t="s">
        <v>146</v>
      </c>
    </row>
    <row r="1273" s="14" customFormat="1">
      <c r="A1273" s="14"/>
      <c r="B1273" s="247"/>
      <c r="C1273" s="248"/>
      <c r="D1273" s="230" t="s">
        <v>160</v>
      </c>
      <c r="E1273" s="249" t="s">
        <v>1</v>
      </c>
      <c r="F1273" s="250" t="s">
        <v>153</v>
      </c>
      <c r="G1273" s="248"/>
      <c r="H1273" s="251">
        <v>4</v>
      </c>
      <c r="I1273" s="252"/>
      <c r="J1273" s="248"/>
      <c r="K1273" s="248"/>
      <c r="L1273" s="253"/>
      <c r="M1273" s="254"/>
      <c r="N1273" s="255"/>
      <c r="O1273" s="255"/>
      <c r="P1273" s="255"/>
      <c r="Q1273" s="255"/>
      <c r="R1273" s="255"/>
      <c r="S1273" s="255"/>
      <c r="T1273" s="255"/>
      <c r="U1273" s="256"/>
      <c r="V1273" s="14"/>
      <c r="W1273" s="14"/>
      <c r="X1273" s="14"/>
      <c r="Y1273" s="14"/>
      <c r="Z1273" s="14"/>
      <c r="AA1273" s="14"/>
      <c r="AB1273" s="14"/>
      <c r="AC1273" s="14"/>
      <c r="AD1273" s="14"/>
      <c r="AE1273" s="14"/>
      <c r="AT1273" s="257" t="s">
        <v>160</v>
      </c>
      <c r="AU1273" s="257" t="s">
        <v>154</v>
      </c>
      <c r="AV1273" s="14" t="s">
        <v>154</v>
      </c>
      <c r="AW1273" s="14" t="s">
        <v>30</v>
      </c>
      <c r="AX1273" s="14" t="s">
        <v>73</v>
      </c>
      <c r="AY1273" s="257" t="s">
        <v>146</v>
      </c>
    </row>
    <row r="1274" s="15" customFormat="1">
      <c r="A1274" s="15"/>
      <c r="B1274" s="258"/>
      <c r="C1274" s="259"/>
      <c r="D1274" s="230" t="s">
        <v>160</v>
      </c>
      <c r="E1274" s="260" t="s">
        <v>1</v>
      </c>
      <c r="F1274" s="261" t="s">
        <v>163</v>
      </c>
      <c r="G1274" s="259"/>
      <c r="H1274" s="262">
        <v>4</v>
      </c>
      <c r="I1274" s="263"/>
      <c r="J1274" s="259"/>
      <c r="K1274" s="259"/>
      <c r="L1274" s="264"/>
      <c r="M1274" s="265"/>
      <c r="N1274" s="266"/>
      <c r="O1274" s="266"/>
      <c r="P1274" s="266"/>
      <c r="Q1274" s="266"/>
      <c r="R1274" s="266"/>
      <c r="S1274" s="266"/>
      <c r="T1274" s="266"/>
      <c r="U1274" s="267"/>
      <c r="V1274" s="15"/>
      <c r="W1274" s="15"/>
      <c r="X1274" s="15"/>
      <c r="Y1274" s="15"/>
      <c r="Z1274" s="15"/>
      <c r="AA1274" s="15"/>
      <c r="AB1274" s="15"/>
      <c r="AC1274" s="15"/>
      <c r="AD1274" s="15"/>
      <c r="AE1274" s="15"/>
      <c r="AT1274" s="268" t="s">
        <v>160</v>
      </c>
      <c r="AU1274" s="268" t="s">
        <v>154</v>
      </c>
      <c r="AV1274" s="15" t="s">
        <v>153</v>
      </c>
      <c r="AW1274" s="15" t="s">
        <v>30</v>
      </c>
      <c r="AX1274" s="15" t="s">
        <v>81</v>
      </c>
      <c r="AY1274" s="268" t="s">
        <v>146</v>
      </c>
    </row>
    <row r="1275" s="2" customFormat="1" ht="24.15" customHeight="1">
      <c r="A1275" s="38"/>
      <c r="B1275" s="39"/>
      <c r="C1275" s="269" t="s">
        <v>1580</v>
      </c>
      <c r="D1275" s="269" t="s">
        <v>289</v>
      </c>
      <c r="E1275" s="270" t="s">
        <v>1581</v>
      </c>
      <c r="F1275" s="271" t="s">
        <v>1582</v>
      </c>
      <c r="G1275" s="272" t="s">
        <v>268</v>
      </c>
      <c r="H1275" s="273">
        <v>4</v>
      </c>
      <c r="I1275" s="274"/>
      <c r="J1275" s="275">
        <f>ROUND(I1275*H1275,2)</f>
        <v>0</v>
      </c>
      <c r="K1275" s="271" t="s">
        <v>1</v>
      </c>
      <c r="L1275" s="276"/>
      <c r="M1275" s="277" t="s">
        <v>1</v>
      </c>
      <c r="N1275" s="278" t="s">
        <v>39</v>
      </c>
      <c r="O1275" s="91"/>
      <c r="P1275" s="226">
        <f>O1275*H1275</f>
        <v>0</v>
      </c>
      <c r="Q1275" s="226">
        <v>0.016</v>
      </c>
      <c r="R1275" s="226">
        <f>Q1275*H1275</f>
        <v>0.064000000000000001</v>
      </c>
      <c r="S1275" s="226">
        <v>0</v>
      </c>
      <c r="T1275" s="226">
        <f>S1275*H1275</f>
        <v>0</v>
      </c>
      <c r="U1275" s="227" t="s">
        <v>1</v>
      </c>
      <c r="V1275" s="38"/>
      <c r="W1275" s="38"/>
      <c r="X1275" s="38"/>
      <c r="Y1275" s="38"/>
      <c r="Z1275" s="38"/>
      <c r="AA1275" s="38"/>
      <c r="AB1275" s="38"/>
      <c r="AC1275" s="38"/>
      <c r="AD1275" s="38"/>
      <c r="AE1275" s="38"/>
      <c r="AR1275" s="228" t="s">
        <v>384</v>
      </c>
      <c r="AT1275" s="228" t="s">
        <v>289</v>
      </c>
      <c r="AU1275" s="228" t="s">
        <v>154</v>
      </c>
      <c r="AY1275" s="17" t="s">
        <v>146</v>
      </c>
      <c r="BE1275" s="229">
        <f>IF(N1275="základní",J1275,0)</f>
        <v>0</v>
      </c>
      <c r="BF1275" s="229">
        <f>IF(N1275="snížená",J1275,0)</f>
        <v>0</v>
      </c>
      <c r="BG1275" s="229">
        <f>IF(N1275="zákl. přenesená",J1275,0)</f>
        <v>0</v>
      </c>
      <c r="BH1275" s="229">
        <f>IF(N1275="sníž. přenesená",J1275,0)</f>
        <v>0</v>
      </c>
      <c r="BI1275" s="229">
        <f>IF(N1275="nulová",J1275,0)</f>
        <v>0</v>
      </c>
      <c r="BJ1275" s="17" t="s">
        <v>154</v>
      </c>
      <c r="BK1275" s="229">
        <f>ROUND(I1275*H1275,2)</f>
        <v>0</v>
      </c>
      <c r="BL1275" s="17" t="s">
        <v>265</v>
      </c>
      <c r="BM1275" s="228" t="s">
        <v>1583</v>
      </c>
    </row>
    <row r="1276" s="2" customFormat="1">
      <c r="A1276" s="38"/>
      <c r="B1276" s="39"/>
      <c r="C1276" s="40"/>
      <c r="D1276" s="230" t="s">
        <v>156</v>
      </c>
      <c r="E1276" s="40"/>
      <c r="F1276" s="231" t="s">
        <v>1582</v>
      </c>
      <c r="G1276" s="40"/>
      <c r="H1276" s="40"/>
      <c r="I1276" s="232"/>
      <c r="J1276" s="40"/>
      <c r="K1276" s="40"/>
      <c r="L1276" s="44"/>
      <c r="M1276" s="233"/>
      <c r="N1276" s="234"/>
      <c r="O1276" s="91"/>
      <c r="P1276" s="91"/>
      <c r="Q1276" s="91"/>
      <c r="R1276" s="91"/>
      <c r="S1276" s="91"/>
      <c r="T1276" s="91"/>
      <c r="U1276" s="92"/>
      <c r="V1276" s="38"/>
      <c r="W1276" s="38"/>
      <c r="X1276" s="38"/>
      <c r="Y1276" s="38"/>
      <c r="Z1276" s="38"/>
      <c r="AA1276" s="38"/>
      <c r="AB1276" s="38"/>
      <c r="AC1276" s="38"/>
      <c r="AD1276" s="38"/>
      <c r="AE1276" s="38"/>
      <c r="AT1276" s="17" t="s">
        <v>156</v>
      </c>
      <c r="AU1276" s="17" t="s">
        <v>154</v>
      </c>
    </row>
    <row r="1277" s="13" customFormat="1">
      <c r="A1277" s="13"/>
      <c r="B1277" s="237"/>
      <c r="C1277" s="238"/>
      <c r="D1277" s="230" t="s">
        <v>160</v>
      </c>
      <c r="E1277" s="239" t="s">
        <v>1</v>
      </c>
      <c r="F1277" s="240" t="s">
        <v>1579</v>
      </c>
      <c r="G1277" s="238"/>
      <c r="H1277" s="239" t="s">
        <v>1</v>
      </c>
      <c r="I1277" s="241"/>
      <c r="J1277" s="238"/>
      <c r="K1277" s="238"/>
      <c r="L1277" s="242"/>
      <c r="M1277" s="243"/>
      <c r="N1277" s="244"/>
      <c r="O1277" s="244"/>
      <c r="P1277" s="244"/>
      <c r="Q1277" s="244"/>
      <c r="R1277" s="244"/>
      <c r="S1277" s="244"/>
      <c r="T1277" s="244"/>
      <c r="U1277" s="245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T1277" s="246" t="s">
        <v>160</v>
      </c>
      <c r="AU1277" s="246" t="s">
        <v>154</v>
      </c>
      <c r="AV1277" s="13" t="s">
        <v>81</v>
      </c>
      <c r="AW1277" s="13" t="s">
        <v>30</v>
      </c>
      <c r="AX1277" s="13" t="s">
        <v>73</v>
      </c>
      <c r="AY1277" s="246" t="s">
        <v>146</v>
      </c>
    </row>
    <row r="1278" s="14" customFormat="1">
      <c r="A1278" s="14"/>
      <c r="B1278" s="247"/>
      <c r="C1278" s="248"/>
      <c r="D1278" s="230" t="s">
        <v>160</v>
      </c>
      <c r="E1278" s="249" t="s">
        <v>1</v>
      </c>
      <c r="F1278" s="250" t="s">
        <v>153</v>
      </c>
      <c r="G1278" s="248"/>
      <c r="H1278" s="251">
        <v>4</v>
      </c>
      <c r="I1278" s="252"/>
      <c r="J1278" s="248"/>
      <c r="K1278" s="248"/>
      <c r="L1278" s="253"/>
      <c r="M1278" s="254"/>
      <c r="N1278" s="255"/>
      <c r="O1278" s="255"/>
      <c r="P1278" s="255"/>
      <c r="Q1278" s="255"/>
      <c r="R1278" s="255"/>
      <c r="S1278" s="255"/>
      <c r="T1278" s="255"/>
      <c r="U1278" s="256"/>
      <c r="V1278" s="14"/>
      <c r="W1278" s="14"/>
      <c r="X1278" s="14"/>
      <c r="Y1278" s="14"/>
      <c r="Z1278" s="14"/>
      <c r="AA1278" s="14"/>
      <c r="AB1278" s="14"/>
      <c r="AC1278" s="14"/>
      <c r="AD1278" s="14"/>
      <c r="AE1278" s="14"/>
      <c r="AT1278" s="257" t="s">
        <v>160</v>
      </c>
      <c r="AU1278" s="257" t="s">
        <v>154</v>
      </c>
      <c r="AV1278" s="14" t="s">
        <v>154</v>
      </c>
      <c r="AW1278" s="14" t="s">
        <v>30</v>
      </c>
      <c r="AX1278" s="14" t="s">
        <v>73</v>
      </c>
      <c r="AY1278" s="257" t="s">
        <v>146</v>
      </c>
    </row>
    <row r="1279" s="15" customFormat="1">
      <c r="A1279" s="15"/>
      <c r="B1279" s="258"/>
      <c r="C1279" s="259"/>
      <c r="D1279" s="230" t="s">
        <v>160</v>
      </c>
      <c r="E1279" s="260" t="s">
        <v>1</v>
      </c>
      <c r="F1279" s="261" t="s">
        <v>163</v>
      </c>
      <c r="G1279" s="259"/>
      <c r="H1279" s="262">
        <v>4</v>
      </c>
      <c r="I1279" s="263"/>
      <c r="J1279" s="259"/>
      <c r="K1279" s="259"/>
      <c r="L1279" s="264"/>
      <c r="M1279" s="265"/>
      <c r="N1279" s="266"/>
      <c r="O1279" s="266"/>
      <c r="P1279" s="266"/>
      <c r="Q1279" s="266"/>
      <c r="R1279" s="266"/>
      <c r="S1279" s="266"/>
      <c r="T1279" s="266"/>
      <c r="U1279" s="267"/>
      <c r="V1279" s="15"/>
      <c r="W1279" s="15"/>
      <c r="X1279" s="15"/>
      <c r="Y1279" s="15"/>
      <c r="Z1279" s="15"/>
      <c r="AA1279" s="15"/>
      <c r="AB1279" s="15"/>
      <c r="AC1279" s="15"/>
      <c r="AD1279" s="15"/>
      <c r="AE1279" s="15"/>
      <c r="AT1279" s="268" t="s">
        <v>160</v>
      </c>
      <c r="AU1279" s="268" t="s">
        <v>154</v>
      </c>
      <c r="AV1279" s="15" t="s">
        <v>153</v>
      </c>
      <c r="AW1279" s="15" t="s">
        <v>30</v>
      </c>
      <c r="AX1279" s="15" t="s">
        <v>81</v>
      </c>
      <c r="AY1279" s="268" t="s">
        <v>146</v>
      </c>
    </row>
    <row r="1280" s="2" customFormat="1" ht="24.15" customHeight="1">
      <c r="A1280" s="38"/>
      <c r="B1280" s="39"/>
      <c r="C1280" s="217" t="s">
        <v>1584</v>
      </c>
      <c r="D1280" s="217" t="s">
        <v>148</v>
      </c>
      <c r="E1280" s="218" t="s">
        <v>1585</v>
      </c>
      <c r="F1280" s="219" t="s">
        <v>1586</v>
      </c>
      <c r="G1280" s="220" t="s">
        <v>268</v>
      </c>
      <c r="H1280" s="221">
        <v>1</v>
      </c>
      <c r="I1280" s="222"/>
      <c r="J1280" s="223">
        <f>ROUND(I1280*H1280,2)</f>
        <v>0</v>
      </c>
      <c r="K1280" s="219" t="s">
        <v>152</v>
      </c>
      <c r="L1280" s="44"/>
      <c r="M1280" s="224" t="s">
        <v>1</v>
      </c>
      <c r="N1280" s="225" t="s">
        <v>39</v>
      </c>
      <c r="O1280" s="91"/>
      <c r="P1280" s="226">
        <f>O1280*H1280</f>
        <v>0</v>
      </c>
      <c r="Q1280" s="226">
        <v>0</v>
      </c>
      <c r="R1280" s="226">
        <f>Q1280*H1280</f>
        <v>0</v>
      </c>
      <c r="S1280" s="226">
        <v>0</v>
      </c>
      <c r="T1280" s="226">
        <f>S1280*H1280</f>
        <v>0</v>
      </c>
      <c r="U1280" s="227" t="s">
        <v>1</v>
      </c>
      <c r="V1280" s="38"/>
      <c r="W1280" s="38"/>
      <c r="X1280" s="38"/>
      <c r="Y1280" s="38"/>
      <c r="Z1280" s="38"/>
      <c r="AA1280" s="38"/>
      <c r="AB1280" s="38"/>
      <c r="AC1280" s="38"/>
      <c r="AD1280" s="38"/>
      <c r="AE1280" s="38"/>
      <c r="AR1280" s="228" t="s">
        <v>265</v>
      </c>
      <c r="AT1280" s="228" t="s">
        <v>148</v>
      </c>
      <c r="AU1280" s="228" t="s">
        <v>154</v>
      </c>
      <c r="AY1280" s="17" t="s">
        <v>146</v>
      </c>
      <c r="BE1280" s="229">
        <f>IF(N1280="základní",J1280,0)</f>
        <v>0</v>
      </c>
      <c r="BF1280" s="229">
        <f>IF(N1280="snížená",J1280,0)</f>
        <v>0</v>
      </c>
      <c r="BG1280" s="229">
        <f>IF(N1280="zákl. přenesená",J1280,0)</f>
        <v>0</v>
      </c>
      <c r="BH1280" s="229">
        <f>IF(N1280="sníž. přenesená",J1280,0)</f>
        <v>0</v>
      </c>
      <c r="BI1280" s="229">
        <f>IF(N1280="nulová",J1280,0)</f>
        <v>0</v>
      </c>
      <c r="BJ1280" s="17" t="s">
        <v>154</v>
      </c>
      <c r="BK1280" s="229">
        <f>ROUND(I1280*H1280,2)</f>
        <v>0</v>
      </c>
      <c r="BL1280" s="17" t="s">
        <v>265</v>
      </c>
      <c r="BM1280" s="228" t="s">
        <v>1587</v>
      </c>
    </row>
    <row r="1281" s="2" customFormat="1">
      <c r="A1281" s="38"/>
      <c r="B1281" s="39"/>
      <c r="C1281" s="40"/>
      <c r="D1281" s="230" t="s">
        <v>156</v>
      </c>
      <c r="E1281" s="40"/>
      <c r="F1281" s="231" t="s">
        <v>1588</v>
      </c>
      <c r="G1281" s="40"/>
      <c r="H1281" s="40"/>
      <c r="I1281" s="232"/>
      <c r="J1281" s="40"/>
      <c r="K1281" s="40"/>
      <c r="L1281" s="44"/>
      <c r="M1281" s="233"/>
      <c r="N1281" s="234"/>
      <c r="O1281" s="91"/>
      <c r="P1281" s="91"/>
      <c r="Q1281" s="91"/>
      <c r="R1281" s="91"/>
      <c r="S1281" s="91"/>
      <c r="T1281" s="91"/>
      <c r="U1281" s="92"/>
      <c r="V1281" s="38"/>
      <c r="W1281" s="38"/>
      <c r="X1281" s="38"/>
      <c r="Y1281" s="38"/>
      <c r="Z1281" s="38"/>
      <c r="AA1281" s="38"/>
      <c r="AB1281" s="38"/>
      <c r="AC1281" s="38"/>
      <c r="AD1281" s="38"/>
      <c r="AE1281" s="38"/>
      <c r="AT1281" s="17" t="s">
        <v>156</v>
      </c>
      <c r="AU1281" s="17" t="s">
        <v>154</v>
      </c>
    </row>
    <row r="1282" s="2" customFormat="1">
      <c r="A1282" s="38"/>
      <c r="B1282" s="39"/>
      <c r="C1282" s="40"/>
      <c r="D1282" s="235" t="s">
        <v>158</v>
      </c>
      <c r="E1282" s="40"/>
      <c r="F1282" s="236" t="s">
        <v>1589</v>
      </c>
      <c r="G1282" s="40"/>
      <c r="H1282" s="40"/>
      <c r="I1282" s="232"/>
      <c r="J1282" s="40"/>
      <c r="K1282" s="40"/>
      <c r="L1282" s="44"/>
      <c r="M1282" s="233"/>
      <c r="N1282" s="234"/>
      <c r="O1282" s="91"/>
      <c r="P1282" s="91"/>
      <c r="Q1282" s="91"/>
      <c r="R1282" s="91"/>
      <c r="S1282" s="91"/>
      <c r="T1282" s="91"/>
      <c r="U1282" s="92"/>
      <c r="V1282" s="38"/>
      <c r="W1282" s="38"/>
      <c r="X1282" s="38"/>
      <c r="Y1282" s="38"/>
      <c r="Z1282" s="38"/>
      <c r="AA1282" s="38"/>
      <c r="AB1282" s="38"/>
      <c r="AC1282" s="38"/>
      <c r="AD1282" s="38"/>
      <c r="AE1282" s="38"/>
      <c r="AT1282" s="17" t="s">
        <v>158</v>
      </c>
      <c r="AU1282" s="17" t="s">
        <v>154</v>
      </c>
    </row>
    <row r="1283" s="13" customFormat="1">
      <c r="A1283" s="13"/>
      <c r="B1283" s="237"/>
      <c r="C1283" s="238"/>
      <c r="D1283" s="230" t="s">
        <v>160</v>
      </c>
      <c r="E1283" s="239" t="s">
        <v>1</v>
      </c>
      <c r="F1283" s="240" t="s">
        <v>1590</v>
      </c>
      <c r="G1283" s="238"/>
      <c r="H1283" s="239" t="s">
        <v>1</v>
      </c>
      <c r="I1283" s="241"/>
      <c r="J1283" s="238"/>
      <c r="K1283" s="238"/>
      <c r="L1283" s="242"/>
      <c r="M1283" s="243"/>
      <c r="N1283" s="244"/>
      <c r="O1283" s="244"/>
      <c r="P1283" s="244"/>
      <c r="Q1283" s="244"/>
      <c r="R1283" s="244"/>
      <c r="S1283" s="244"/>
      <c r="T1283" s="244"/>
      <c r="U1283" s="245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46" t="s">
        <v>160</v>
      </c>
      <c r="AU1283" s="246" t="s">
        <v>154</v>
      </c>
      <c r="AV1283" s="13" t="s">
        <v>81</v>
      </c>
      <c r="AW1283" s="13" t="s">
        <v>30</v>
      </c>
      <c r="AX1283" s="13" t="s">
        <v>73</v>
      </c>
      <c r="AY1283" s="246" t="s">
        <v>146</v>
      </c>
    </row>
    <row r="1284" s="14" customFormat="1">
      <c r="A1284" s="14"/>
      <c r="B1284" s="247"/>
      <c r="C1284" s="248"/>
      <c r="D1284" s="230" t="s">
        <v>160</v>
      </c>
      <c r="E1284" s="249" t="s">
        <v>1</v>
      </c>
      <c r="F1284" s="250" t="s">
        <v>81</v>
      </c>
      <c r="G1284" s="248"/>
      <c r="H1284" s="251">
        <v>1</v>
      </c>
      <c r="I1284" s="252"/>
      <c r="J1284" s="248"/>
      <c r="K1284" s="248"/>
      <c r="L1284" s="253"/>
      <c r="M1284" s="254"/>
      <c r="N1284" s="255"/>
      <c r="O1284" s="255"/>
      <c r="P1284" s="255"/>
      <c r="Q1284" s="255"/>
      <c r="R1284" s="255"/>
      <c r="S1284" s="255"/>
      <c r="T1284" s="255"/>
      <c r="U1284" s="256"/>
      <c r="V1284" s="14"/>
      <c r="W1284" s="14"/>
      <c r="X1284" s="14"/>
      <c r="Y1284" s="14"/>
      <c r="Z1284" s="14"/>
      <c r="AA1284" s="14"/>
      <c r="AB1284" s="14"/>
      <c r="AC1284" s="14"/>
      <c r="AD1284" s="14"/>
      <c r="AE1284" s="14"/>
      <c r="AT1284" s="257" t="s">
        <v>160</v>
      </c>
      <c r="AU1284" s="257" t="s">
        <v>154</v>
      </c>
      <c r="AV1284" s="14" t="s">
        <v>154</v>
      </c>
      <c r="AW1284" s="14" t="s">
        <v>30</v>
      </c>
      <c r="AX1284" s="14" t="s">
        <v>73</v>
      </c>
      <c r="AY1284" s="257" t="s">
        <v>146</v>
      </c>
    </row>
    <row r="1285" s="15" customFormat="1">
      <c r="A1285" s="15"/>
      <c r="B1285" s="258"/>
      <c r="C1285" s="259"/>
      <c r="D1285" s="230" t="s">
        <v>160</v>
      </c>
      <c r="E1285" s="260" t="s">
        <v>1</v>
      </c>
      <c r="F1285" s="261" t="s">
        <v>163</v>
      </c>
      <c r="G1285" s="259"/>
      <c r="H1285" s="262">
        <v>1</v>
      </c>
      <c r="I1285" s="263"/>
      <c r="J1285" s="259"/>
      <c r="K1285" s="259"/>
      <c r="L1285" s="264"/>
      <c r="M1285" s="265"/>
      <c r="N1285" s="266"/>
      <c r="O1285" s="266"/>
      <c r="P1285" s="266"/>
      <c r="Q1285" s="266"/>
      <c r="R1285" s="266"/>
      <c r="S1285" s="266"/>
      <c r="T1285" s="266"/>
      <c r="U1285" s="267"/>
      <c r="V1285" s="15"/>
      <c r="W1285" s="15"/>
      <c r="X1285" s="15"/>
      <c r="Y1285" s="15"/>
      <c r="Z1285" s="15"/>
      <c r="AA1285" s="15"/>
      <c r="AB1285" s="15"/>
      <c r="AC1285" s="15"/>
      <c r="AD1285" s="15"/>
      <c r="AE1285" s="15"/>
      <c r="AT1285" s="268" t="s">
        <v>160</v>
      </c>
      <c r="AU1285" s="268" t="s">
        <v>154</v>
      </c>
      <c r="AV1285" s="15" t="s">
        <v>153</v>
      </c>
      <c r="AW1285" s="15" t="s">
        <v>30</v>
      </c>
      <c r="AX1285" s="15" t="s">
        <v>81</v>
      </c>
      <c r="AY1285" s="268" t="s">
        <v>146</v>
      </c>
    </row>
    <row r="1286" s="2" customFormat="1" ht="24.15" customHeight="1">
      <c r="A1286" s="38"/>
      <c r="B1286" s="39"/>
      <c r="C1286" s="269" t="s">
        <v>1591</v>
      </c>
      <c r="D1286" s="269" t="s">
        <v>289</v>
      </c>
      <c r="E1286" s="270" t="s">
        <v>1592</v>
      </c>
      <c r="F1286" s="271" t="s">
        <v>1593</v>
      </c>
      <c r="G1286" s="272" t="s">
        <v>1512</v>
      </c>
      <c r="H1286" s="273">
        <v>1</v>
      </c>
      <c r="I1286" s="274"/>
      <c r="J1286" s="275">
        <f>ROUND(I1286*H1286,2)</f>
        <v>0</v>
      </c>
      <c r="K1286" s="271" t="s">
        <v>1</v>
      </c>
      <c r="L1286" s="276"/>
      <c r="M1286" s="277" t="s">
        <v>1</v>
      </c>
      <c r="N1286" s="278" t="s">
        <v>39</v>
      </c>
      <c r="O1286" s="91"/>
      <c r="P1286" s="226">
        <f>O1286*H1286</f>
        <v>0</v>
      </c>
      <c r="Q1286" s="226">
        <v>0</v>
      </c>
      <c r="R1286" s="226">
        <f>Q1286*H1286</f>
        <v>0</v>
      </c>
      <c r="S1286" s="226">
        <v>0</v>
      </c>
      <c r="T1286" s="226">
        <f>S1286*H1286</f>
        <v>0</v>
      </c>
      <c r="U1286" s="227" t="s">
        <v>1</v>
      </c>
      <c r="V1286" s="38"/>
      <c r="W1286" s="38"/>
      <c r="X1286" s="38"/>
      <c r="Y1286" s="38"/>
      <c r="Z1286" s="38"/>
      <c r="AA1286" s="38"/>
      <c r="AB1286" s="38"/>
      <c r="AC1286" s="38"/>
      <c r="AD1286" s="38"/>
      <c r="AE1286" s="38"/>
      <c r="AR1286" s="228" t="s">
        <v>384</v>
      </c>
      <c r="AT1286" s="228" t="s">
        <v>289</v>
      </c>
      <c r="AU1286" s="228" t="s">
        <v>154</v>
      </c>
      <c r="AY1286" s="17" t="s">
        <v>146</v>
      </c>
      <c r="BE1286" s="229">
        <f>IF(N1286="základní",J1286,0)</f>
        <v>0</v>
      </c>
      <c r="BF1286" s="229">
        <f>IF(N1286="snížená",J1286,0)</f>
        <v>0</v>
      </c>
      <c r="BG1286" s="229">
        <f>IF(N1286="zákl. přenesená",J1286,0)</f>
        <v>0</v>
      </c>
      <c r="BH1286" s="229">
        <f>IF(N1286="sníž. přenesená",J1286,0)</f>
        <v>0</v>
      </c>
      <c r="BI1286" s="229">
        <f>IF(N1286="nulová",J1286,0)</f>
        <v>0</v>
      </c>
      <c r="BJ1286" s="17" t="s">
        <v>154</v>
      </c>
      <c r="BK1286" s="229">
        <f>ROUND(I1286*H1286,2)</f>
        <v>0</v>
      </c>
      <c r="BL1286" s="17" t="s">
        <v>265</v>
      </c>
      <c r="BM1286" s="228" t="s">
        <v>1594</v>
      </c>
    </row>
    <row r="1287" s="2" customFormat="1">
      <c r="A1287" s="38"/>
      <c r="B1287" s="39"/>
      <c r="C1287" s="40"/>
      <c r="D1287" s="230" t="s">
        <v>156</v>
      </c>
      <c r="E1287" s="40"/>
      <c r="F1287" s="231" t="s">
        <v>1593</v>
      </c>
      <c r="G1287" s="40"/>
      <c r="H1287" s="40"/>
      <c r="I1287" s="232"/>
      <c r="J1287" s="40"/>
      <c r="K1287" s="40"/>
      <c r="L1287" s="44"/>
      <c r="M1287" s="233"/>
      <c r="N1287" s="234"/>
      <c r="O1287" s="91"/>
      <c r="P1287" s="91"/>
      <c r="Q1287" s="91"/>
      <c r="R1287" s="91"/>
      <c r="S1287" s="91"/>
      <c r="T1287" s="91"/>
      <c r="U1287" s="92"/>
      <c r="V1287" s="38"/>
      <c r="W1287" s="38"/>
      <c r="X1287" s="38"/>
      <c r="Y1287" s="38"/>
      <c r="Z1287" s="38"/>
      <c r="AA1287" s="38"/>
      <c r="AB1287" s="38"/>
      <c r="AC1287" s="38"/>
      <c r="AD1287" s="38"/>
      <c r="AE1287" s="38"/>
      <c r="AT1287" s="17" t="s">
        <v>156</v>
      </c>
      <c r="AU1287" s="17" t="s">
        <v>154</v>
      </c>
    </row>
    <row r="1288" s="13" customFormat="1">
      <c r="A1288" s="13"/>
      <c r="B1288" s="237"/>
      <c r="C1288" s="238"/>
      <c r="D1288" s="230" t="s">
        <v>160</v>
      </c>
      <c r="E1288" s="239" t="s">
        <v>1</v>
      </c>
      <c r="F1288" s="240" t="s">
        <v>1566</v>
      </c>
      <c r="G1288" s="238"/>
      <c r="H1288" s="239" t="s">
        <v>1</v>
      </c>
      <c r="I1288" s="241"/>
      <c r="J1288" s="238"/>
      <c r="K1288" s="238"/>
      <c r="L1288" s="242"/>
      <c r="M1288" s="243"/>
      <c r="N1288" s="244"/>
      <c r="O1288" s="244"/>
      <c r="P1288" s="244"/>
      <c r="Q1288" s="244"/>
      <c r="R1288" s="244"/>
      <c r="S1288" s="244"/>
      <c r="T1288" s="244"/>
      <c r="U1288" s="245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T1288" s="246" t="s">
        <v>160</v>
      </c>
      <c r="AU1288" s="246" t="s">
        <v>154</v>
      </c>
      <c r="AV1288" s="13" t="s">
        <v>81</v>
      </c>
      <c r="AW1288" s="13" t="s">
        <v>30</v>
      </c>
      <c r="AX1288" s="13" t="s">
        <v>73</v>
      </c>
      <c r="AY1288" s="246" t="s">
        <v>146</v>
      </c>
    </row>
    <row r="1289" s="14" customFormat="1">
      <c r="A1289" s="14"/>
      <c r="B1289" s="247"/>
      <c r="C1289" s="248"/>
      <c r="D1289" s="230" t="s">
        <v>160</v>
      </c>
      <c r="E1289" s="249" t="s">
        <v>1</v>
      </c>
      <c r="F1289" s="250" t="s">
        <v>81</v>
      </c>
      <c r="G1289" s="248"/>
      <c r="H1289" s="251">
        <v>1</v>
      </c>
      <c r="I1289" s="252"/>
      <c r="J1289" s="248"/>
      <c r="K1289" s="248"/>
      <c r="L1289" s="253"/>
      <c r="M1289" s="254"/>
      <c r="N1289" s="255"/>
      <c r="O1289" s="255"/>
      <c r="P1289" s="255"/>
      <c r="Q1289" s="255"/>
      <c r="R1289" s="255"/>
      <c r="S1289" s="255"/>
      <c r="T1289" s="255"/>
      <c r="U1289" s="256"/>
      <c r="V1289" s="14"/>
      <c r="W1289" s="14"/>
      <c r="X1289" s="14"/>
      <c r="Y1289" s="14"/>
      <c r="Z1289" s="14"/>
      <c r="AA1289" s="14"/>
      <c r="AB1289" s="14"/>
      <c r="AC1289" s="14"/>
      <c r="AD1289" s="14"/>
      <c r="AE1289" s="14"/>
      <c r="AT1289" s="257" t="s">
        <v>160</v>
      </c>
      <c r="AU1289" s="257" t="s">
        <v>154</v>
      </c>
      <c r="AV1289" s="14" t="s">
        <v>154</v>
      </c>
      <c r="AW1289" s="14" t="s">
        <v>30</v>
      </c>
      <c r="AX1289" s="14" t="s">
        <v>73</v>
      </c>
      <c r="AY1289" s="257" t="s">
        <v>146</v>
      </c>
    </row>
    <row r="1290" s="15" customFormat="1">
      <c r="A1290" s="15"/>
      <c r="B1290" s="258"/>
      <c r="C1290" s="259"/>
      <c r="D1290" s="230" t="s">
        <v>160</v>
      </c>
      <c r="E1290" s="260" t="s">
        <v>1</v>
      </c>
      <c r="F1290" s="261" t="s">
        <v>163</v>
      </c>
      <c r="G1290" s="259"/>
      <c r="H1290" s="262">
        <v>1</v>
      </c>
      <c r="I1290" s="263"/>
      <c r="J1290" s="259"/>
      <c r="K1290" s="259"/>
      <c r="L1290" s="264"/>
      <c r="M1290" s="265"/>
      <c r="N1290" s="266"/>
      <c r="O1290" s="266"/>
      <c r="P1290" s="266"/>
      <c r="Q1290" s="266"/>
      <c r="R1290" s="266"/>
      <c r="S1290" s="266"/>
      <c r="T1290" s="266"/>
      <c r="U1290" s="267"/>
      <c r="V1290" s="15"/>
      <c r="W1290" s="15"/>
      <c r="X1290" s="15"/>
      <c r="Y1290" s="15"/>
      <c r="Z1290" s="15"/>
      <c r="AA1290" s="15"/>
      <c r="AB1290" s="15"/>
      <c r="AC1290" s="15"/>
      <c r="AD1290" s="15"/>
      <c r="AE1290" s="15"/>
      <c r="AT1290" s="268" t="s">
        <v>160</v>
      </c>
      <c r="AU1290" s="268" t="s">
        <v>154</v>
      </c>
      <c r="AV1290" s="15" t="s">
        <v>153</v>
      </c>
      <c r="AW1290" s="15" t="s">
        <v>30</v>
      </c>
      <c r="AX1290" s="15" t="s">
        <v>81</v>
      </c>
      <c r="AY1290" s="268" t="s">
        <v>146</v>
      </c>
    </row>
    <row r="1291" s="2" customFormat="1" ht="24.15" customHeight="1">
      <c r="A1291" s="38"/>
      <c r="B1291" s="39"/>
      <c r="C1291" s="217" t="s">
        <v>1595</v>
      </c>
      <c r="D1291" s="217" t="s">
        <v>148</v>
      </c>
      <c r="E1291" s="218" t="s">
        <v>1596</v>
      </c>
      <c r="F1291" s="219" t="s">
        <v>1597</v>
      </c>
      <c r="G1291" s="220" t="s">
        <v>268</v>
      </c>
      <c r="H1291" s="221">
        <v>1</v>
      </c>
      <c r="I1291" s="222"/>
      <c r="J1291" s="223">
        <f>ROUND(I1291*H1291,2)</f>
        <v>0</v>
      </c>
      <c r="K1291" s="219" t="s">
        <v>152</v>
      </c>
      <c r="L1291" s="44"/>
      <c r="M1291" s="224" t="s">
        <v>1</v>
      </c>
      <c r="N1291" s="225" t="s">
        <v>39</v>
      </c>
      <c r="O1291" s="91"/>
      <c r="P1291" s="226">
        <f>O1291*H1291</f>
        <v>0</v>
      </c>
      <c r="Q1291" s="226">
        <v>0.00087000000000000001</v>
      </c>
      <c r="R1291" s="226">
        <f>Q1291*H1291</f>
        <v>0.00087000000000000001</v>
      </c>
      <c r="S1291" s="226">
        <v>0</v>
      </c>
      <c r="T1291" s="226">
        <f>S1291*H1291</f>
        <v>0</v>
      </c>
      <c r="U1291" s="227" t="s">
        <v>1</v>
      </c>
      <c r="V1291" s="38"/>
      <c r="W1291" s="38"/>
      <c r="X1291" s="38"/>
      <c r="Y1291" s="38"/>
      <c r="Z1291" s="38"/>
      <c r="AA1291" s="38"/>
      <c r="AB1291" s="38"/>
      <c r="AC1291" s="38"/>
      <c r="AD1291" s="38"/>
      <c r="AE1291" s="38"/>
      <c r="AR1291" s="228" t="s">
        <v>265</v>
      </c>
      <c r="AT1291" s="228" t="s">
        <v>148</v>
      </c>
      <c r="AU1291" s="228" t="s">
        <v>154</v>
      </c>
      <c r="AY1291" s="17" t="s">
        <v>146</v>
      </c>
      <c r="BE1291" s="229">
        <f>IF(N1291="základní",J1291,0)</f>
        <v>0</v>
      </c>
      <c r="BF1291" s="229">
        <f>IF(N1291="snížená",J1291,0)</f>
        <v>0</v>
      </c>
      <c r="BG1291" s="229">
        <f>IF(N1291="zákl. přenesená",J1291,0)</f>
        <v>0</v>
      </c>
      <c r="BH1291" s="229">
        <f>IF(N1291="sníž. přenesená",J1291,0)</f>
        <v>0</v>
      </c>
      <c r="BI1291" s="229">
        <f>IF(N1291="nulová",J1291,0)</f>
        <v>0</v>
      </c>
      <c r="BJ1291" s="17" t="s">
        <v>154</v>
      </c>
      <c r="BK1291" s="229">
        <f>ROUND(I1291*H1291,2)</f>
        <v>0</v>
      </c>
      <c r="BL1291" s="17" t="s">
        <v>265</v>
      </c>
      <c r="BM1291" s="228" t="s">
        <v>1598</v>
      </c>
    </row>
    <row r="1292" s="2" customFormat="1">
      <c r="A1292" s="38"/>
      <c r="B1292" s="39"/>
      <c r="C1292" s="40"/>
      <c r="D1292" s="230" t="s">
        <v>156</v>
      </c>
      <c r="E1292" s="40"/>
      <c r="F1292" s="231" t="s">
        <v>1599</v>
      </c>
      <c r="G1292" s="40"/>
      <c r="H1292" s="40"/>
      <c r="I1292" s="232"/>
      <c r="J1292" s="40"/>
      <c r="K1292" s="40"/>
      <c r="L1292" s="44"/>
      <c r="M1292" s="233"/>
      <c r="N1292" s="234"/>
      <c r="O1292" s="91"/>
      <c r="P1292" s="91"/>
      <c r="Q1292" s="91"/>
      <c r="R1292" s="91"/>
      <c r="S1292" s="91"/>
      <c r="T1292" s="91"/>
      <c r="U1292" s="92"/>
      <c r="V1292" s="38"/>
      <c r="W1292" s="38"/>
      <c r="X1292" s="38"/>
      <c r="Y1292" s="38"/>
      <c r="Z1292" s="38"/>
      <c r="AA1292" s="38"/>
      <c r="AB1292" s="38"/>
      <c r="AC1292" s="38"/>
      <c r="AD1292" s="38"/>
      <c r="AE1292" s="38"/>
      <c r="AT1292" s="17" t="s">
        <v>156</v>
      </c>
      <c r="AU1292" s="17" t="s">
        <v>154</v>
      </c>
    </row>
    <row r="1293" s="2" customFormat="1">
      <c r="A1293" s="38"/>
      <c r="B1293" s="39"/>
      <c r="C1293" s="40"/>
      <c r="D1293" s="235" t="s">
        <v>158</v>
      </c>
      <c r="E1293" s="40"/>
      <c r="F1293" s="236" t="s">
        <v>1600</v>
      </c>
      <c r="G1293" s="40"/>
      <c r="H1293" s="40"/>
      <c r="I1293" s="232"/>
      <c r="J1293" s="40"/>
      <c r="K1293" s="40"/>
      <c r="L1293" s="44"/>
      <c r="M1293" s="233"/>
      <c r="N1293" s="234"/>
      <c r="O1293" s="91"/>
      <c r="P1293" s="91"/>
      <c r="Q1293" s="91"/>
      <c r="R1293" s="91"/>
      <c r="S1293" s="91"/>
      <c r="T1293" s="91"/>
      <c r="U1293" s="92"/>
      <c r="V1293" s="38"/>
      <c r="W1293" s="38"/>
      <c r="X1293" s="38"/>
      <c r="Y1293" s="38"/>
      <c r="Z1293" s="38"/>
      <c r="AA1293" s="38"/>
      <c r="AB1293" s="38"/>
      <c r="AC1293" s="38"/>
      <c r="AD1293" s="38"/>
      <c r="AE1293" s="38"/>
      <c r="AT1293" s="17" t="s">
        <v>158</v>
      </c>
      <c r="AU1293" s="17" t="s">
        <v>154</v>
      </c>
    </row>
    <row r="1294" s="13" customFormat="1">
      <c r="A1294" s="13"/>
      <c r="B1294" s="237"/>
      <c r="C1294" s="238"/>
      <c r="D1294" s="230" t="s">
        <v>160</v>
      </c>
      <c r="E1294" s="239" t="s">
        <v>1</v>
      </c>
      <c r="F1294" s="240" t="s">
        <v>1601</v>
      </c>
      <c r="G1294" s="238"/>
      <c r="H1294" s="239" t="s">
        <v>1</v>
      </c>
      <c r="I1294" s="241"/>
      <c r="J1294" s="238"/>
      <c r="K1294" s="238"/>
      <c r="L1294" s="242"/>
      <c r="M1294" s="243"/>
      <c r="N1294" s="244"/>
      <c r="O1294" s="244"/>
      <c r="P1294" s="244"/>
      <c r="Q1294" s="244"/>
      <c r="R1294" s="244"/>
      <c r="S1294" s="244"/>
      <c r="T1294" s="244"/>
      <c r="U1294" s="245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T1294" s="246" t="s">
        <v>160</v>
      </c>
      <c r="AU1294" s="246" t="s">
        <v>154</v>
      </c>
      <c r="AV1294" s="13" t="s">
        <v>81</v>
      </c>
      <c r="AW1294" s="13" t="s">
        <v>30</v>
      </c>
      <c r="AX1294" s="13" t="s">
        <v>73</v>
      </c>
      <c r="AY1294" s="246" t="s">
        <v>146</v>
      </c>
    </row>
    <row r="1295" s="14" customFormat="1">
      <c r="A1295" s="14"/>
      <c r="B1295" s="247"/>
      <c r="C1295" s="248"/>
      <c r="D1295" s="230" t="s">
        <v>160</v>
      </c>
      <c r="E1295" s="249" t="s">
        <v>1</v>
      </c>
      <c r="F1295" s="250" t="s">
        <v>81</v>
      </c>
      <c r="G1295" s="248"/>
      <c r="H1295" s="251">
        <v>1</v>
      </c>
      <c r="I1295" s="252"/>
      <c r="J1295" s="248"/>
      <c r="K1295" s="248"/>
      <c r="L1295" s="253"/>
      <c r="M1295" s="254"/>
      <c r="N1295" s="255"/>
      <c r="O1295" s="255"/>
      <c r="P1295" s="255"/>
      <c r="Q1295" s="255"/>
      <c r="R1295" s="255"/>
      <c r="S1295" s="255"/>
      <c r="T1295" s="255"/>
      <c r="U1295" s="256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T1295" s="257" t="s">
        <v>160</v>
      </c>
      <c r="AU1295" s="257" t="s">
        <v>154</v>
      </c>
      <c r="AV1295" s="14" t="s">
        <v>154</v>
      </c>
      <c r="AW1295" s="14" t="s">
        <v>30</v>
      </c>
      <c r="AX1295" s="14" t="s">
        <v>73</v>
      </c>
      <c r="AY1295" s="257" t="s">
        <v>146</v>
      </c>
    </row>
    <row r="1296" s="15" customFormat="1">
      <c r="A1296" s="15"/>
      <c r="B1296" s="258"/>
      <c r="C1296" s="259"/>
      <c r="D1296" s="230" t="s">
        <v>160</v>
      </c>
      <c r="E1296" s="260" t="s">
        <v>1</v>
      </c>
      <c r="F1296" s="261" t="s">
        <v>163</v>
      </c>
      <c r="G1296" s="259"/>
      <c r="H1296" s="262">
        <v>1</v>
      </c>
      <c r="I1296" s="263"/>
      <c r="J1296" s="259"/>
      <c r="K1296" s="259"/>
      <c r="L1296" s="264"/>
      <c r="M1296" s="265"/>
      <c r="N1296" s="266"/>
      <c r="O1296" s="266"/>
      <c r="P1296" s="266"/>
      <c r="Q1296" s="266"/>
      <c r="R1296" s="266"/>
      <c r="S1296" s="266"/>
      <c r="T1296" s="266"/>
      <c r="U1296" s="267"/>
      <c r="V1296" s="15"/>
      <c r="W1296" s="15"/>
      <c r="X1296" s="15"/>
      <c r="Y1296" s="15"/>
      <c r="Z1296" s="15"/>
      <c r="AA1296" s="15"/>
      <c r="AB1296" s="15"/>
      <c r="AC1296" s="15"/>
      <c r="AD1296" s="15"/>
      <c r="AE1296" s="15"/>
      <c r="AT1296" s="268" t="s">
        <v>160</v>
      </c>
      <c r="AU1296" s="268" t="s">
        <v>154</v>
      </c>
      <c r="AV1296" s="15" t="s">
        <v>153</v>
      </c>
      <c r="AW1296" s="15" t="s">
        <v>30</v>
      </c>
      <c r="AX1296" s="15" t="s">
        <v>81</v>
      </c>
      <c r="AY1296" s="268" t="s">
        <v>146</v>
      </c>
    </row>
    <row r="1297" s="2" customFormat="1" ht="24.15" customHeight="1">
      <c r="A1297" s="38"/>
      <c r="B1297" s="39"/>
      <c r="C1297" s="269" t="s">
        <v>1602</v>
      </c>
      <c r="D1297" s="269" t="s">
        <v>289</v>
      </c>
      <c r="E1297" s="270" t="s">
        <v>1603</v>
      </c>
      <c r="F1297" s="271" t="s">
        <v>1604</v>
      </c>
      <c r="G1297" s="272" t="s">
        <v>1512</v>
      </c>
      <c r="H1297" s="273">
        <v>1</v>
      </c>
      <c r="I1297" s="274"/>
      <c r="J1297" s="275">
        <f>ROUND(I1297*H1297,2)</f>
        <v>0</v>
      </c>
      <c r="K1297" s="271" t="s">
        <v>1</v>
      </c>
      <c r="L1297" s="276"/>
      <c r="M1297" s="277" t="s">
        <v>1</v>
      </c>
      <c r="N1297" s="278" t="s">
        <v>39</v>
      </c>
      <c r="O1297" s="91"/>
      <c r="P1297" s="226">
        <f>O1297*H1297</f>
        <v>0</v>
      </c>
      <c r="Q1297" s="226">
        <v>0</v>
      </c>
      <c r="R1297" s="226">
        <f>Q1297*H1297</f>
        <v>0</v>
      </c>
      <c r="S1297" s="226">
        <v>0</v>
      </c>
      <c r="T1297" s="226">
        <f>S1297*H1297</f>
        <v>0</v>
      </c>
      <c r="U1297" s="227" t="s">
        <v>1</v>
      </c>
      <c r="V1297" s="38"/>
      <c r="W1297" s="38"/>
      <c r="X1297" s="38"/>
      <c r="Y1297" s="38"/>
      <c r="Z1297" s="38"/>
      <c r="AA1297" s="38"/>
      <c r="AB1297" s="38"/>
      <c r="AC1297" s="38"/>
      <c r="AD1297" s="38"/>
      <c r="AE1297" s="38"/>
      <c r="AR1297" s="228" t="s">
        <v>384</v>
      </c>
      <c r="AT1297" s="228" t="s">
        <v>289</v>
      </c>
      <c r="AU1297" s="228" t="s">
        <v>154</v>
      </c>
      <c r="AY1297" s="17" t="s">
        <v>146</v>
      </c>
      <c r="BE1297" s="229">
        <f>IF(N1297="základní",J1297,0)</f>
        <v>0</v>
      </c>
      <c r="BF1297" s="229">
        <f>IF(N1297="snížená",J1297,0)</f>
        <v>0</v>
      </c>
      <c r="BG1297" s="229">
        <f>IF(N1297="zákl. přenesená",J1297,0)</f>
        <v>0</v>
      </c>
      <c r="BH1297" s="229">
        <f>IF(N1297="sníž. přenesená",J1297,0)</f>
        <v>0</v>
      </c>
      <c r="BI1297" s="229">
        <f>IF(N1297="nulová",J1297,0)</f>
        <v>0</v>
      </c>
      <c r="BJ1297" s="17" t="s">
        <v>154</v>
      </c>
      <c r="BK1297" s="229">
        <f>ROUND(I1297*H1297,2)</f>
        <v>0</v>
      </c>
      <c r="BL1297" s="17" t="s">
        <v>265</v>
      </c>
      <c r="BM1297" s="228" t="s">
        <v>1605</v>
      </c>
    </row>
    <row r="1298" s="2" customFormat="1">
      <c r="A1298" s="38"/>
      <c r="B1298" s="39"/>
      <c r="C1298" s="40"/>
      <c r="D1298" s="230" t="s">
        <v>156</v>
      </c>
      <c r="E1298" s="40"/>
      <c r="F1298" s="231" t="s">
        <v>1604</v>
      </c>
      <c r="G1298" s="40"/>
      <c r="H1298" s="40"/>
      <c r="I1298" s="232"/>
      <c r="J1298" s="40"/>
      <c r="K1298" s="40"/>
      <c r="L1298" s="44"/>
      <c r="M1298" s="233"/>
      <c r="N1298" s="234"/>
      <c r="O1298" s="91"/>
      <c r="P1298" s="91"/>
      <c r="Q1298" s="91"/>
      <c r="R1298" s="91"/>
      <c r="S1298" s="91"/>
      <c r="T1298" s="91"/>
      <c r="U1298" s="92"/>
      <c r="V1298" s="38"/>
      <c r="W1298" s="38"/>
      <c r="X1298" s="38"/>
      <c r="Y1298" s="38"/>
      <c r="Z1298" s="38"/>
      <c r="AA1298" s="38"/>
      <c r="AB1298" s="38"/>
      <c r="AC1298" s="38"/>
      <c r="AD1298" s="38"/>
      <c r="AE1298" s="38"/>
      <c r="AT1298" s="17" t="s">
        <v>156</v>
      </c>
      <c r="AU1298" s="17" t="s">
        <v>154</v>
      </c>
    </row>
    <row r="1299" s="13" customFormat="1">
      <c r="A1299" s="13"/>
      <c r="B1299" s="237"/>
      <c r="C1299" s="238"/>
      <c r="D1299" s="230" t="s">
        <v>160</v>
      </c>
      <c r="E1299" s="239" t="s">
        <v>1</v>
      </c>
      <c r="F1299" s="240" t="s">
        <v>1566</v>
      </c>
      <c r="G1299" s="238"/>
      <c r="H1299" s="239" t="s">
        <v>1</v>
      </c>
      <c r="I1299" s="241"/>
      <c r="J1299" s="238"/>
      <c r="K1299" s="238"/>
      <c r="L1299" s="242"/>
      <c r="M1299" s="243"/>
      <c r="N1299" s="244"/>
      <c r="O1299" s="244"/>
      <c r="P1299" s="244"/>
      <c r="Q1299" s="244"/>
      <c r="R1299" s="244"/>
      <c r="S1299" s="244"/>
      <c r="T1299" s="244"/>
      <c r="U1299" s="245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T1299" s="246" t="s">
        <v>160</v>
      </c>
      <c r="AU1299" s="246" t="s">
        <v>154</v>
      </c>
      <c r="AV1299" s="13" t="s">
        <v>81</v>
      </c>
      <c r="AW1299" s="13" t="s">
        <v>30</v>
      </c>
      <c r="AX1299" s="13" t="s">
        <v>73</v>
      </c>
      <c r="AY1299" s="246" t="s">
        <v>146</v>
      </c>
    </row>
    <row r="1300" s="14" customFormat="1">
      <c r="A1300" s="14"/>
      <c r="B1300" s="247"/>
      <c r="C1300" s="248"/>
      <c r="D1300" s="230" t="s">
        <v>160</v>
      </c>
      <c r="E1300" s="249" t="s">
        <v>1</v>
      </c>
      <c r="F1300" s="250" t="s">
        <v>81</v>
      </c>
      <c r="G1300" s="248"/>
      <c r="H1300" s="251">
        <v>1</v>
      </c>
      <c r="I1300" s="252"/>
      <c r="J1300" s="248"/>
      <c r="K1300" s="248"/>
      <c r="L1300" s="253"/>
      <c r="M1300" s="254"/>
      <c r="N1300" s="255"/>
      <c r="O1300" s="255"/>
      <c r="P1300" s="255"/>
      <c r="Q1300" s="255"/>
      <c r="R1300" s="255"/>
      <c r="S1300" s="255"/>
      <c r="T1300" s="255"/>
      <c r="U1300" s="256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T1300" s="257" t="s">
        <v>160</v>
      </c>
      <c r="AU1300" s="257" t="s">
        <v>154</v>
      </c>
      <c r="AV1300" s="14" t="s">
        <v>154</v>
      </c>
      <c r="AW1300" s="14" t="s">
        <v>30</v>
      </c>
      <c r="AX1300" s="14" t="s">
        <v>73</v>
      </c>
      <c r="AY1300" s="257" t="s">
        <v>146</v>
      </c>
    </row>
    <row r="1301" s="15" customFormat="1">
      <c r="A1301" s="15"/>
      <c r="B1301" s="258"/>
      <c r="C1301" s="259"/>
      <c r="D1301" s="230" t="s">
        <v>160</v>
      </c>
      <c r="E1301" s="260" t="s">
        <v>1</v>
      </c>
      <c r="F1301" s="261" t="s">
        <v>163</v>
      </c>
      <c r="G1301" s="259"/>
      <c r="H1301" s="262">
        <v>1</v>
      </c>
      <c r="I1301" s="263"/>
      <c r="J1301" s="259"/>
      <c r="K1301" s="259"/>
      <c r="L1301" s="264"/>
      <c r="M1301" s="265"/>
      <c r="N1301" s="266"/>
      <c r="O1301" s="266"/>
      <c r="P1301" s="266"/>
      <c r="Q1301" s="266"/>
      <c r="R1301" s="266"/>
      <c r="S1301" s="266"/>
      <c r="T1301" s="266"/>
      <c r="U1301" s="267"/>
      <c r="V1301" s="15"/>
      <c r="W1301" s="15"/>
      <c r="X1301" s="15"/>
      <c r="Y1301" s="15"/>
      <c r="Z1301" s="15"/>
      <c r="AA1301" s="15"/>
      <c r="AB1301" s="15"/>
      <c r="AC1301" s="15"/>
      <c r="AD1301" s="15"/>
      <c r="AE1301" s="15"/>
      <c r="AT1301" s="268" t="s">
        <v>160</v>
      </c>
      <c r="AU1301" s="268" t="s">
        <v>154</v>
      </c>
      <c r="AV1301" s="15" t="s">
        <v>153</v>
      </c>
      <c r="AW1301" s="15" t="s">
        <v>30</v>
      </c>
      <c r="AX1301" s="15" t="s">
        <v>81</v>
      </c>
      <c r="AY1301" s="268" t="s">
        <v>146</v>
      </c>
    </row>
    <row r="1302" s="2" customFormat="1" ht="21.75" customHeight="1">
      <c r="A1302" s="38"/>
      <c r="B1302" s="39"/>
      <c r="C1302" s="217" t="s">
        <v>1606</v>
      </c>
      <c r="D1302" s="217" t="s">
        <v>148</v>
      </c>
      <c r="E1302" s="218" t="s">
        <v>1607</v>
      </c>
      <c r="F1302" s="219" t="s">
        <v>1608</v>
      </c>
      <c r="G1302" s="220" t="s">
        <v>268</v>
      </c>
      <c r="H1302" s="221">
        <v>2</v>
      </c>
      <c r="I1302" s="222"/>
      <c r="J1302" s="223">
        <f>ROUND(I1302*H1302,2)</f>
        <v>0</v>
      </c>
      <c r="K1302" s="219" t="s">
        <v>152</v>
      </c>
      <c r="L1302" s="44"/>
      <c r="M1302" s="224" t="s">
        <v>1</v>
      </c>
      <c r="N1302" s="225" t="s">
        <v>39</v>
      </c>
      <c r="O1302" s="91"/>
      <c r="P1302" s="226">
        <f>O1302*H1302</f>
        <v>0</v>
      </c>
      <c r="Q1302" s="226">
        <v>0.00025999999999999998</v>
      </c>
      <c r="R1302" s="226">
        <f>Q1302*H1302</f>
        <v>0.00051999999999999995</v>
      </c>
      <c r="S1302" s="226">
        <v>0</v>
      </c>
      <c r="T1302" s="226">
        <f>S1302*H1302</f>
        <v>0</v>
      </c>
      <c r="U1302" s="227" t="s">
        <v>1</v>
      </c>
      <c r="V1302" s="38"/>
      <c r="W1302" s="38"/>
      <c r="X1302" s="38"/>
      <c r="Y1302" s="38"/>
      <c r="Z1302" s="38"/>
      <c r="AA1302" s="38"/>
      <c r="AB1302" s="38"/>
      <c r="AC1302" s="38"/>
      <c r="AD1302" s="38"/>
      <c r="AE1302" s="38"/>
      <c r="AR1302" s="228" t="s">
        <v>265</v>
      </c>
      <c r="AT1302" s="228" t="s">
        <v>148</v>
      </c>
      <c r="AU1302" s="228" t="s">
        <v>154</v>
      </c>
      <c r="AY1302" s="17" t="s">
        <v>146</v>
      </c>
      <c r="BE1302" s="229">
        <f>IF(N1302="základní",J1302,0)</f>
        <v>0</v>
      </c>
      <c r="BF1302" s="229">
        <f>IF(N1302="snížená",J1302,0)</f>
        <v>0</v>
      </c>
      <c r="BG1302" s="229">
        <f>IF(N1302="zákl. přenesená",J1302,0)</f>
        <v>0</v>
      </c>
      <c r="BH1302" s="229">
        <f>IF(N1302="sníž. přenesená",J1302,0)</f>
        <v>0</v>
      </c>
      <c r="BI1302" s="229">
        <f>IF(N1302="nulová",J1302,0)</f>
        <v>0</v>
      </c>
      <c r="BJ1302" s="17" t="s">
        <v>154</v>
      </c>
      <c r="BK1302" s="229">
        <f>ROUND(I1302*H1302,2)</f>
        <v>0</v>
      </c>
      <c r="BL1302" s="17" t="s">
        <v>265</v>
      </c>
      <c r="BM1302" s="228" t="s">
        <v>1609</v>
      </c>
    </row>
    <row r="1303" s="2" customFormat="1">
      <c r="A1303" s="38"/>
      <c r="B1303" s="39"/>
      <c r="C1303" s="40"/>
      <c r="D1303" s="230" t="s">
        <v>156</v>
      </c>
      <c r="E1303" s="40"/>
      <c r="F1303" s="231" t="s">
        <v>1610</v>
      </c>
      <c r="G1303" s="40"/>
      <c r="H1303" s="40"/>
      <c r="I1303" s="232"/>
      <c r="J1303" s="40"/>
      <c r="K1303" s="40"/>
      <c r="L1303" s="44"/>
      <c r="M1303" s="233"/>
      <c r="N1303" s="234"/>
      <c r="O1303" s="91"/>
      <c r="P1303" s="91"/>
      <c r="Q1303" s="91"/>
      <c r="R1303" s="91"/>
      <c r="S1303" s="91"/>
      <c r="T1303" s="91"/>
      <c r="U1303" s="92"/>
      <c r="V1303" s="38"/>
      <c r="W1303" s="38"/>
      <c r="X1303" s="38"/>
      <c r="Y1303" s="38"/>
      <c r="Z1303" s="38"/>
      <c r="AA1303" s="38"/>
      <c r="AB1303" s="38"/>
      <c r="AC1303" s="38"/>
      <c r="AD1303" s="38"/>
      <c r="AE1303" s="38"/>
      <c r="AT1303" s="17" t="s">
        <v>156</v>
      </c>
      <c r="AU1303" s="17" t="s">
        <v>154</v>
      </c>
    </row>
    <row r="1304" s="2" customFormat="1">
      <c r="A1304" s="38"/>
      <c r="B1304" s="39"/>
      <c r="C1304" s="40"/>
      <c r="D1304" s="235" t="s">
        <v>158</v>
      </c>
      <c r="E1304" s="40"/>
      <c r="F1304" s="236" t="s">
        <v>1611</v>
      </c>
      <c r="G1304" s="40"/>
      <c r="H1304" s="40"/>
      <c r="I1304" s="232"/>
      <c r="J1304" s="40"/>
      <c r="K1304" s="40"/>
      <c r="L1304" s="44"/>
      <c r="M1304" s="233"/>
      <c r="N1304" s="234"/>
      <c r="O1304" s="91"/>
      <c r="P1304" s="91"/>
      <c r="Q1304" s="91"/>
      <c r="R1304" s="91"/>
      <c r="S1304" s="91"/>
      <c r="T1304" s="91"/>
      <c r="U1304" s="92"/>
      <c r="V1304" s="38"/>
      <c r="W1304" s="38"/>
      <c r="X1304" s="38"/>
      <c r="Y1304" s="38"/>
      <c r="Z1304" s="38"/>
      <c r="AA1304" s="38"/>
      <c r="AB1304" s="38"/>
      <c r="AC1304" s="38"/>
      <c r="AD1304" s="38"/>
      <c r="AE1304" s="38"/>
      <c r="AT1304" s="17" t="s">
        <v>158</v>
      </c>
      <c r="AU1304" s="17" t="s">
        <v>154</v>
      </c>
    </row>
    <row r="1305" s="13" customFormat="1">
      <c r="A1305" s="13"/>
      <c r="B1305" s="237"/>
      <c r="C1305" s="238"/>
      <c r="D1305" s="230" t="s">
        <v>160</v>
      </c>
      <c r="E1305" s="239" t="s">
        <v>1</v>
      </c>
      <c r="F1305" s="240" t="s">
        <v>1612</v>
      </c>
      <c r="G1305" s="238"/>
      <c r="H1305" s="239" t="s">
        <v>1</v>
      </c>
      <c r="I1305" s="241"/>
      <c r="J1305" s="238"/>
      <c r="K1305" s="238"/>
      <c r="L1305" s="242"/>
      <c r="M1305" s="243"/>
      <c r="N1305" s="244"/>
      <c r="O1305" s="244"/>
      <c r="P1305" s="244"/>
      <c r="Q1305" s="244"/>
      <c r="R1305" s="244"/>
      <c r="S1305" s="244"/>
      <c r="T1305" s="244"/>
      <c r="U1305" s="245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T1305" s="246" t="s">
        <v>160</v>
      </c>
      <c r="AU1305" s="246" t="s">
        <v>154</v>
      </c>
      <c r="AV1305" s="13" t="s">
        <v>81</v>
      </c>
      <c r="AW1305" s="13" t="s">
        <v>30</v>
      </c>
      <c r="AX1305" s="13" t="s">
        <v>73</v>
      </c>
      <c r="AY1305" s="246" t="s">
        <v>146</v>
      </c>
    </row>
    <row r="1306" s="14" customFormat="1">
      <c r="A1306" s="14"/>
      <c r="B1306" s="247"/>
      <c r="C1306" s="248"/>
      <c r="D1306" s="230" t="s">
        <v>160</v>
      </c>
      <c r="E1306" s="249" t="s">
        <v>1</v>
      </c>
      <c r="F1306" s="250" t="s">
        <v>154</v>
      </c>
      <c r="G1306" s="248"/>
      <c r="H1306" s="251">
        <v>2</v>
      </c>
      <c r="I1306" s="252"/>
      <c r="J1306" s="248"/>
      <c r="K1306" s="248"/>
      <c r="L1306" s="253"/>
      <c r="M1306" s="254"/>
      <c r="N1306" s="255"/>
      <c r="O1306" s="255"/>
      <c r="P1306" s="255"/>
      <c r="Q1306" s="255"/>
      <c r="R1306" s="255"/>
      <c r="S1306" s="255"/>
      <c r="T1306" s="255"/>
      <c r="U1306" s="256"/>
      <c r="V1306" s="14"/>
      <c r="W1306" s="14"/>
      <c r="X1306" s="14"/>
      <c r="Y1306" s="14"/>
      <c r="Z1306" s="14"/>
      <c r="AA1306" s="14"/>
      <c r="AB1306" s="14"/>
      <c r="AC1306" s="14"/>
      <c r="AD1306" s="14"/>
      <c r="AE1306" s="14"/>
      <c r="AT1306" s="257" t="s">
        <v>160</v>
      </c>
      <c r="AU1306" s="257" t="s">
        <v>154</v>
      </c>
      <c r="AV1306" s="14" t="s">
        <v>154</v>
      </c>
      <c r="AW1306" s="14" t="s">
        <v>30</v>
      </c>
      <c r="AX1306" s="14" t="s">
        <v>73</v>
      </c>
      <c r="AY1306" s="257" t="s">
        <v>146</v>
      </c>
    </row>
    <row r="1307" s="15" customFormat="1">
      <c r="A1307" s="15"/>
      <c r="B1307" s="258"/>
      <c r="C1307" s="259"/>
      <c r="D1307" s="230" t="s">
        <v>160</v>
      </c>
      <c r="E1307" s="260" t="s">
        <v>1</v>
      </c>
      <c r="F1307" s="261" t="s">
        <v>163</v>
      </c>
      <c r="G1307" s="259"/>
      <c r="H1307" s="262">
        <v>2</v>
      </c>
      <c r="I1307" s="263"/>
      <c r="J1307" s="259"/>
      <c r="K1307" s="259"/>
      <c r="L1307" s="264"/>
      <c r="M1307" s="265"/>
      <c r="N1307" s="266"/>
      <c r="O1307" s="266"/>
      <c r="P1307" s="266"/>
      <c r="Q1307" s="266"/>
      <c r="R1307" s="266"/>
      <c r="S1307" s="266"/>
      <c r="T1307" s="266"/>
      <c r="U1307" s="267"/>
      <c r="V1307" s="15"/>
      <c r="W1307" s="15"/>
      <c r="X1307" s="15"/>
      <c r="Y1307" s="15"/>
      <c r="Z1307" s="15"/>
      <c r="AA1307" s="15"/>
      <c r="AB1307" s="15"/>
      <c r="AC1307" s="15"/>
      <c r="AD1307" s="15"/>
      <c r="AE1307" s="15"/>
      <c r="AT1307" s="268" t="s">
        <v>160</v>
      </c>
      <c r="AU1307" s="268" t="s">
        <v>154</v>
      </c>
      <c r="AV1307" s="15" t="s">
        <v>153</v>
      </c>
      <c r="AW1307" s="15" t="s">
        <v>30</v>
      </c>
      <c r="AX1307" s="15" t="s">
        <v>81</v>
      </c>
      <c r="AY1307" s="268" t="s">
        <v>146</v>
      </c>
    </row>
    <row r="1308" s="2" customFormat="1" ht="24.15" customHeight="1">
      <c r="A1308" s="38"/>
      <c r="B1308" s="39"/>
      <c r="C1308" s="269" t="s">
        <v>1613</v>
      </c>
      <c r="D1308" s="269" t="s">
        <v>289</v>
      </c>
      <c r="E1308" s="270" t="s">
        <v>1614</v>
      </c>
      <c r="F1308" s="271" t="s">
        <v>1615</v>
      </c>
      <c r="G1308" s="272" t="s">
        <v>268</v>
      </c>
      <c r="H1308" s="273">
        <v>2</v>
      </c>
      <c r="I1308" s="274"/>
      <c r="J1308" s="275">
        <f>ROUND(I1308*H1308,2)</f>
        <v>0</v>
      </c>
      <c r="K1308" s="271" t="s">
        <v>152</v>
      </c>
      <c r="L1308" s="276"/>
      <c r="M1308" s="277" t="s">
        <v>1</v>
      </c>
      <c r="N1308" s="278" t="s">
        <v>39</v>
      </c>
      <c r="O1308" s="91"/>
      <c r="P1308" s="226">
        <f>O1308*H1308</f>
        <v>0</v>
      </c>
      <c r="Q1308" s="226">
        <v>0.032000000000000001</v>
      </c>
      <c r="R1308" s="226">
        <f>Q1308*H1308</f>
        <v>0.064000000000000001</v>
      </c>
      <c r="S1308" s="226">
        <v>0</v>
      </c>
      <c r="T1308" s="226">
        <f>S1308*H1308</f>
        <v>0</v>
      </c>
      <c r="U1308" s="227" t="s">
        <v>1</v>
      </c>
      <c r="V1308" s="38"/>
      <c r="W1308" s="38"/>
      <c r="X1308" s="38"/>
      <c r="Y1308" s="38"/>
      <c r="Z1308" s="38"/>
      <c r="AA1308" s="38"/>
      <c r="AB1308" s="38"/>
      <c r="AC1308" s="38"/>
      <c r="AD1308" s="38"/>
      <c r="AE1308" s="38"/>
      <c r="AR1308" s="228" t="s">
        <v>384</v>
      </c>
      <c r="AT1308" s="228" t="s">
        <v>289</v>
      </c>
      <c r="AU1308" s="228" t="s">
        <v>154</v>
      </c>
      <c r="AY1308" s="17" t="s">
        <v>146</v>
      </c>
      <c r="BE1308" s="229">
        <f>IF(N1308="základní",J1308,0)</f>
        <v>0</v>
      </c>
      <c r="BF1308" s="229">
        <f>IF(N1308="snížená",J1308,0)</f>
        <v>0</v>
      </c>
      <c r="BG1308" s="229">
        <f>IF(N1308="zákl. přenesená",J1308,0)</f>
        <v>0</v>
      </c>
      <c r="BH1308" s="229">
        <f>IF(N1308="sníž. přenesená",J1308,0)</f>
        <v>0</v>
      </c>
      <c r="BI1308" s="229">
        <f>IF(N1308="nulová",J1308,0)</f>
        <v>0</v>
      </c>
      <c r="BJ1308" s="17" t="s">
        <v>154</v>
      </c>
      <c r="BK1308" s="229">
        <f>ROUND(I1308*H1308,2)</f>
        <v>0</v>
      </c>
      <c r="BL1308" s="17" t="s">
        <v>265</v>
      </c>
      <c r="BM1308" s="228" t="s">
        <v>1616</v>
      </c>
    </row>
    <row r="1309" s="2" customFormat="1">
      <c r="A1309" s="38"/>
      <c r="B1309" s="39"/>
      <c r="C1309" s="40"/>
      <c r="D1309" s="230" t="s">
        <v>156</v>
      </c>
      <c r="E1309" s="40"/>
      <c r="F1309" s="231" t="s">
        <v>1615</v>
      </c>
      <c r="G1309" s="40"/>
      <c r="H1309" s="40"/>
      <c r="I1309" s="232"/>
      <c r="J1309" s="40"/>
      <c r="K1309" s="40"/>
      <c r="L1309" s="44"/>
      <c r="M1309" s="233"/>
      <c r="N1309" s="234"/>
      <c r="O1309" s="91"/>
      <c r="P1309" s="91"/>
      <c r="Q1309" s="91"/>
      <c r="R1309" s="91"/>
      <c r="S1309" s="91"/>
      <c r="T1309" s="91"/>
      <c r="U1309" s="92"/>
      <c r="V1309" s="38"/>
      <c r="W1309" s="38"/>
      <c r="X1309" s="38"/>
      <c r="Y1309" s="38"/>
      <c r="Z1309" s="38"/>
      <c r="AA1309" s="38"/>
      <c r="AB1309" s="38"/>
      <c r="AC1309" s="38"/>
      <c r="AD1309" s="38"/>
      <c r="AE1309" s="38"/>
      <c r="AT1309" s="17" t="s">
        <v>156</v>
      </c>
      <c r="AU1309" s="17" t="s">
        <v>154</v>
      </c>
    </row>
    <row r="1310" s="2" customFormat="1" ht="16.5" customHeight="1">
      <c r="A1310" s="38"/>
      <c r="B1310" s="39"/>
      <c r="C1310" s="269" t="s">
        <v>1617</v>
      </c>
      <c r="D1310" s="269" t="s">
        <v>289</v>
      </c>
      <c r="E1310" s="270" t="s">
        <v>1618</v>
      </c>
      <c r="F1310" s="271" t="s">
        <v>1619</v>
      </c>
      <c r="G1310" s="272" t="s">
        <v>268</v>
      </c>
      <c r="H1310" s="273">
        <v>2</v>
      </c>
      <c r="I1310" s="274"/>
      <c r="J1310" s="275">
        <f>ROUND(I1310*H1310,2)</f>
        <v>0</v>
      </c>
      <c r="K1310" s="271" t="s">
        <v>152</v>
      </c>
      <c r="L1310" s="276"/>
      <c r="M1310" s="277" t="s">
        <v>1</v>
      </c>
      <c r="N1310" s="278" t="s">
        <v>39</v>
      </c>
      <c r="O1310" s="91"/>
      <c r="P1310" s="226">
        <f>O1310*H1310</f>
        <v>0</v>
      </c>
      <c r="Q1310" s="226">
        <v>0.0028999999999999998</v>
      </c>
      <c r="R1310" s="226">
        <f>Q1310*H1310</f>
        <v>0.0057999999999999996</v>
      </c>
      <c r="S1310" s="226">
        <v>0</v>
      </c>
      <c r="T1310" s="226">
        <f>S1310*H1310</f>
        <v>0</v>
      </c>
      <c r="U1310" s="227" t="s">
        <v>1</v>
      </c>
      <c r="V1310" s="38"/>
      <c r="W1310" s="38"/>
      <c r="X1310" s="38"/>
      <c r="Y1310" s="38"/>
      <c r="Z1310" s="38"/>
      <c r="AA1310" s="38"/>
      <c r="AB1310" s="38"/>
      <c r="AC1310" s="38"/>
      <c r="AD1310" s="38"/>
      <c r="AE1310" s="38"/>
      <c r="AR1310" s="228" t="s">
        <v>384</v>
      </c>
      <c r="AT1310" s="228" t="s">
        <v>289</v>
      </c>
      <c r="AU1310" s="228" t="s">
        <v>154</v>
      </c>
      <c r="AY1310" s="17" t="s">
        <v>146</v>
      </c>
      <c r="BE1310" s="229">
        <f>IF(N1310="základní",J1310,0)</f>
        <v>0</v>
      </c>
      <c r="BF1310" s="229">
        <f>IF(N1310="snížená",J1310,0)</f>
        <v>0</v>
      </c>
      <c r="BG1310" s="229">
        <f>IF(N1310="zákl. přenesená",J1310,0)</f>
        <v>0</v>
      </c>
      <c r="BH1310" s="229">
        <f>IF(N1310="sníž. přenesená",J1310,0)</f>
        <v>0</v>
      </c>
      <c r="BI1310" s="229">
        <f>IF(N1310="nulová",J1310,0)</f>
        <v>0</v>
      </c>
      <c r="BJ1310" s="17" t="s">
        <v>154</v>
      </c>
      <c r="BK1310" s="229">
        <f>ROUND(I1310*H1310,2)</f>
        <v>0</v>
      </c>
      <c r="BL1310" s="17" t="s">
        <v>265</v>
      </c>
      <c r="BM1310" s="228" t="s">
        <v>1620</v>
      </c>
    </row>
    <row r="1311" s="2" customFormat="1">
      <c r="A1311" s="38"/>
      <c r="B1311" s="39"/>
      <c r="C1311" s="40"/>
      <c r="D1311" s="230" t="s">
        <v>156</v>
      </c>
      <c r="E1311" s="40"/>
      <c r="F1311" s="231" t="s">
        <v>1619</v>
      </c>
      <c r="G1311" s="40"/>
      <c r="H1311" s="40"/>
      <c r="I1311" s="232"/>
      <c r="J1311" s="40"/>
      <c r="K1311" s="40"/>
      <c r="L1311" s="44"/>
      <c r="M1311" s="233"/>
      <c r="N1311" s="234"/>
      <c r="O1311" s="91"/>
      <c r="P1311" s="91"/>
      <c r="Q1311" s="91"/>
      <c r="R1311" s="91"/>
      <c r="S1311" s="91"/>
      <c r="T1311" s="91"/>
      <c r="U1311" s="92"/>
      <c r="V1311" s="38"/>
      <c r="W1311" s="38"/>
      <c r="X1311" s="38"/>
      <c r="Y1311" s="38"/>
      <c r="Z1311" s="38"/>
      <c r="AA1311" s="38"/>
      <c r="AB1311" s="38"/>
      <c r="AC1311" s="38"/>
      <c r="AD1311" s="38"/>
      <c r="AE1311" s="38"/>
      <c r="AT1311" s="17" t="s">
        <v>156</v>
      </c>
      <c r="AU1311" s="17" t="s">
        <v>154</v>
      </c>
    </row>
    <row r="1312" s="2" customFormat="1" ht="21.75" customHeight="1">
      <c r="A1312" s="38"/>
      <c r="B1312" s="39"/>
      <c r="C1312" s="269" t="s">
        <v>1621</v>
      </c>
      <c r="D1312" s="269" t="s">
        <v>289</v>
      </c>
      <c r="E1312" s="270" t="s">
        <v>1622</v>
      </c>
      <c r="F1312" s="271" t="s">
        <v>1623</v>
      </c>
      <c r="G1312" s="272" t="s">
        <v>268</v>
      </c>
      <c r="H1312" s="273">
        <v>2</v>
      </c>
      <c r="I1312" s="274"/>
      <c r="J1312" s="275">
        <f>ROUND(I1312*H1312,2)</f>
        <v>0</v>
      </c>
      <c r="K1312" s="271" t="s">
        <v>152</v>
      </c>
      <c r="L1312" s="276"/>
      <c r="M1312" s="277" t="s">
        <v>1</v>
      </c>
      <c r="N1312" s="278" t="s">
        <v>39</v>
      </c>
      <c r="O1312" s="91"/>
      <c r="P1312" s="226">
        <f>O1312*H1312</f>
        <v>0</v>
      </c>
      <c r="Q1312" s="226">
        <v>0.00068000000000000005</v>
      </c>
      <c r="R1312" s="226">
        <f>Q1312*H1312</f>
        <v>0.0013600000000000001</v>
      </c>
      <c r="S1312" s="226">
        <v>0</v>
      </c>
      <c r="T1312" s="226">
        <f>S1312*H1312</f>
        <v>0</v>
      </c>
      <c r="U1312" s="227" t="s">
        <v>1</v>
      </c>
      <c r="V1312" s="38"/>
      <c r="W1312" s="38"/>
      <c r="X1312" s="38"/>
      <c r="Y1312" s="38"/>
      <c r="Z1312" s="38"/>
      <c r="AA1312" s="38"/>
      <c r="AB1312" s="38"/>
      <c r="AC1312" s="38"/>
      <c r="AD1312" s="38"/>
      <c r="AE1312" s="38"/>
      <c r="AR1312" s="228" t="s">
        <v>384</v>
      </c>
      <c r="AT1312" s="228" t="s">
        <v>289</v>
      </c>
      <c r="AU1312" s="228" t="s">
        <v>154</v>
      </c>
      <c r="AY1312" s="17" t="s">
        <v>146</v>
      </c>
      <c r="BE1312" s="229">
        <f>IF(N1312="základní",J1312,0)</f>
        <v>0</v>
      </c>
      <c r="BF1312" s="229">
        <f>IF(N1312="snížená",J1312,0)</f>
        <v>0</v>
      </c>
      <c r="BG1312" s="229">
        <f>IF(N1312="zákl. přenesená",J1312,0)</f>
        <v>0</v>
      </c>
      <c r="BH1312" s="229">
        <f>IF(N1312="sníž. přenesená",J1312,0)</f>
        <v>0</v>
      </c>
      <c r="BI1312" s="229">
        <f>IF(N1312="nulová",J1312,0)</f>
        <v>0</v>
      </c>
      <c r="BJ1312" s="17" t="s">
        <v>154</v>
      </c>
      <c r="BK1312" s="229">
        <f>ROUND(I1312*H1312,2)</f>
        <v>0</v>
      </c>
      <c r="BL1312" s="17" t="s">
        <v>265</v>
      </c>
      <c r="BM1312" s="228" t="s">
        <v>1624</v>
      </c>
    </row>
    <row r="1313" s="2" customFormat="1">
      <c r="A1313" s="38"/>
      <c r="B1313" s="39"/>
      <c r="C1313" s="40"/>
      <c r="D1313" s="230" t="s">
        <v>156</v>
      </c>
      <c r="E1313" s="40"/>
      <c r="F1313" s="231" t="s">
        <v>1623</v>
      </c>
      <c r="G1313" s="40"/>
      <c r="H1313" s="40"/>
      <c r="I1313" s="232"/>
      <c r="J1313" s="40"/>
      <c r="K1313" s="40"/>
      <c r="L1313" s="44"/>
      <c r="M1313" s="233"/>
      <c r="N1313" s="234"/>
      <c r="O1313" s="91"/>
      <c r="P1313" s="91"/>
      <c r="Q1313" s="91"/>
      <c r="R1313" s="91"/>
      <c r="S1313" s="91"/>
      <c r="T1313" s="91"/>
      <c r="U1313" s="92"/>
      <c r="V1313" s="38"/>
      <c r="W1313" s="38"/>
      <c r="X1313" s="38"/>
      <c r="Y1313" s="38"/>
      <c r="Z1313" s="38"/>
      <c r="AA1313" s="38"/>
      <c r="AB1313" s="38"/>
      <c r="AC1313" s="38"/>
      <c r="AD1313" s="38"/>
      <c r="AE1313" s="38"/>
      <c r="AT1313" s="17" t="s">
        <v>156</v>
      </c>
      <c r="AU1313" s="17" t="s">
        <v>154</v>
      </c>
    </row>
    <row r="1314" s="2" customFormat="1" ht="24.15" customHeight="1">
      <c r="A1314" s="38"/>
      <c r="B1314" s="39"/>
      <c r="C1314" s="217" t="s">
        <v>1625</v>
      </c>
      <c r="D1314" s="217" t="s">
        <v>148</v>
      </c>
      <c r="E1314" s="218" t="s">
        <v>1626</v>
      </c>
      <c r="F1314" s="219" t="s">
        <v>1627</v>
      </c>
      <c r="G1314" s="220" t="s">
        <v>268</v>
      </c>
      <c r="H1314" s="221">
        <v>8</v>
      </c>
      <c r="I1314" s="222"/>
      <c r="J1314" s="223">
        <f>ROUND(I1314*H1314,2)</f>
        <v>0</v>
      </c>
      <c r="K1314" s="219" t="s">
        <v>152</v>
      </c>
      <c r="L1314" s="44"/>
      <c r="M1314" s="224" t="s">
        <v>1</v>
      </c>
      <c r="N1314" s="225" t="s">
        <v>39</v>
      </c>
      <c r="O1314" s="91"/>
      <c r="P1314" s="226">
        <f>O1314*H1314</f>
        <v>0</v>
      </c>
      <c r="Q1314" s="226">
        <v>0.00044999999999999999</v>
      </c>
      <c r="R1314" s="226">
        <f>Q1314*H1314</f>
        <v>0.0035999999999999999</v>
      </c>
      <c r="S1314" s="226">
        <v>0</v>
      </c>
      <c r="T1314" s="226">
        <f>S1314*H1314</f>
        <v>0</v>
      </c>
      <c r="U1314" s="227" t="s">
        <v>1</v>
      </c>
      <c r="V1314" s="38"/>
      <c r="W1314" s="38"/>
      <c r="X1314" s="38"/>
      <c r="Y1314" s="38"/>
      <c r="Z1314" s="38"/>
      <c r="AA1314" s="38"/>
      <c r="AB1314" s="38"/>
      <c r="AC1314" s="38"/>
      <c r="AD1314" s="38"/>
      <c r="AE1314" s="38"/>
      <c r="AR1314" s="228" t="s">
        <v>265</v>
      </c>
      <c r="AT1314" s="228" t="s">
        <v>148</v>
      </c>
      <c r="AU1314" s="228" t="s">
        <v>154</v>
      </c>
      <c r="AY1314" s="17" t="s">
        <v>146</v>
      </c>
      <c r="BE1314" s="229">
        <f>IF(N1314="základní",J1314,0)</f>
        <v>0</v>
      </c>
      <c r="BF1314" s="229">
        <f>IF(N1314="snížená",J1314,0)</f>
        <v>0</v>
      </c>
      <c r="BG1314" s="229">
        <f>IF(N1314="zákl. přenesená",J1314,0)</f>
        <v>0</v>
      </c>
      <c r="BH1314" s="229">
        <f>IF(N1314="sníž. přenesená",J1314,0)</f>
        <v>0</v>
      </c>
      <c r="BI1314" s="229">
        <f>IF(N1314="nulová",J1314,0)</f>
        <v>0</v>
      </c>
      <c r="BJ1314" s="17" t="s">
        <v>154</v>
      </c>
      <c r="BK1314" s="229">
        <f>ROUND(I1314*H1314,2)</f>
        <v>0</v>
      </c>
      <c r="BL1314" s="17" t="s">
        <v>265</v>
      </c>
      <c r="BM1314" s="228" t="s">
        <v>1628</v>
      </c>
    </row>
    <row r="1315" s="2" customFormat="1">
      <c r="A1315" s="38"/>
      <c r="B1315" s="39"/>
      <c r="C1315" s="40"/>
      <c r="D1315" s="230" t="s">
        <v>156</v>
      </c>
      <c r="E1315" s="40"/>
      <c r="F1315" s="231" t="s">
        <v>1629</v>
      </c>
      <c r="G1315" s="40"/>
      <c r="H1315" s="40"/>
      <c r="I1315" s="232"/>
      <c r="J1315" s="40"/>
      <c r="K1315" s="40"/>
      <c r="L1315" s="44"/>
      <c r="M1315" s="233"/>
      <c r="N1315" s="234"/>
      <c r="O1315" s="91"/>
      <c r="P1315" s="91"/>
      <c r="Q1315" s="91"/>
      <c r="R1315" s="91"/>
      <c r="S1315" s="91"/>
      <c r="T1315" s="91"/>
      <c r="U1315" s="92"/>
      <c r="V1315" s="38"/>
      <c r="W1315" s="38"/>
      <c r="X1315" s="38"/>
      <c r="Y1315" s="38"/>
      <c r="Z1315" s="38"/>
      <c r="AA1315" s="38"/>
      <c r="AB1315" s="38"/>
      <c r="AC1315" s="38"/>
      <c r="AD1315" s="38"/>
      <c r="AE1315" s="38"/>
      <c r="AT1315" s="17" t="s">
        <v>156</v>
      </c>
      <c r="AU1315" s="17" t="s">
        <v>154</v>
      </c>
    </row>
    <row r="1316" s="2" customFormat="1">
      <c r="A1316" s="38"/>
      <c r="B1316" s="39"/>
      <c r="C1316" s="40"/>
      <c r="D1316" s="235" t="s">
        <v>158</v>
      </c>
      <c r="E1316" s="40"/>
      <c r="F1316" s="236" t="s">
        <v>1630</v>
      </c>
      <c r="G1316" s="40"/>
      <c r="H1316" s="40"/>
      <c r="I1316" s="232"/>
      <c r="J1316" s="40"/>
      <c r="K1316" s="40"/>
      <c r="L1316" s="44"/>
      <c r="M1316" s="233"/>
      <c r="N1316" s="234"/>
      <c r="O1316" s="91"/>
      <c r="P1316" s="91"/>
      <c r="Q1316" s="91"/>
      <c r="R1316" s="91"/>
      <c r="S1316" s="91"/>
      <c r="T1316" s="91"/>
      <c r="U1316" s="92"/>
      <c r="V1316" s="38"/>
      <c r="W1316" s="38"/>
      <c r="X1316" s="38"/>
      <c r="Y1316" s="38"/>
      <c r="Z1316" s="38"/>
      <c r="AA1316" s="38"/>
      <c r="AB1316" s="38"/>
      <c r="AC1316" s="38"/>
      <c r="AD1316" s="38"/>
      <c r="AE1316" s="38"/>
      <c r="AT1316" s="17" t="s">
        <v>158</v>
      </c>
      <c r="AU1316" s="17" t="s">
        <v>154</v>
      </c>
    </row>
    <row r="1317" s="13" customFormat="1">
      <c r="A1317" s="13"/>
      <c r="B1317" s="237"/>
      <c r="C1317" s="238"/>
      <c r="D1317" s="230" t="s">
        <v>160</v>
      </c>
      <c r="E1317" s="239" t="s">
        <v>1</v>
      </c>
      <c r="F1317" s="240" t="s">
        <v>1631</v>
      </c>
      <c r="G1317" s="238"/>
      <c r="H1317" s="239" t="s">
        <v>1</v>
      </c>
      <c r="I1317" s="241"/>
      <c r="J1317" s="238"/>
      <c r="K1317" s="238"/>
      <c r="L1317" s="242"/>
      <c r="M1317" s="243"/>
      <c r="N1317" s="244"/>
      <c r="O1317" s="244"/>
      <c r="P1317" s="244"/>
      <c r="Q1317" s="244"/>
      <c r="R1317" s="244"/>
      <c r="S1317" s="244"/>
      <c r="T1317" s="244"/>
      <c r="U1317" s="245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T1317" s="246" t="s">
        <v>160</v>
      </c>
      <c r="AU1317" s="246" t="s">
        <v>154</v>
      </c>
      <c r="AV1317" s="13" t="s">
        <v>81</v>
      </c>
      <c r="AW1317" s="13" t="s">
        <v>30</v>
      </c>
      <c r="AX1317" s="13" t="s">
        <v>73</v>
      </c>
      <c r="AY1317" s="246" t="s">
        <v>146</v>
      </c>
    </row>
    <row r="1318" s="14" customFormat="1">
      <c r="A1318" s="14"/>
      <c r="B1318" s="247"/>
      <c r="C1318" s="248"/>
      <c r="D1318" s="230" t="s">
        <v>160</v>
      </c>
      <c r="E1318" s="249" t="s">
        <v>1</v>
      </c>
      <c r="F1318" s="250" t="s">
        <v>1632</v>
      </c>
      <c r="G1318" s="248"/>
      <c r="H1318" s="251">
        <v>8</v>
      </c>
      <c r="I1318" s="252"/>
      <c r="J1318" s="248"/>
      <c r="K1318" s="248"/>
      <c r="L1318" s="253"/>
      <c r="M1318" s="254"/>
      <c r="N1318" s="255"/>
      <c r="O1318" s="255"/>
      <c r="P1318" s="255"/>
      <c r="Q1318" s="255"/>
      <c r="R1318" s="255"/>
      <c r="S1318" s="255"/>
      <c r="T1318" s="255"/>
      <c r="U1318" s="256"/>
      <c r="V1318" s="14"/>
      <c r="W1318" s="14"/>
      <c r="X1318" s="14"/>
      <c r="Y1318" s="14"/>
      <c r="Z1318" s="14"/>
      <c r="AA1318" s="14"/>
      <c r="AB1318" s="14"/>
      <c r="AC1318" s="14"/>
      <c r="AD1318" s="14"/>
      <c r="AE1318" s="14"/>
      <c r="AT1318" s="257" t="s">
        <v>160</v>
      </c>
      <c r="AU1318" s="257" t="s">
        <v>154</v>
      </c>
      <c r="AV1318" s="14" t="s">
        <v>154</v>
      </c>
      <c r="AW1318" s="14" t="s">
        <v>30</v>
      </c>
      <c r="AX1318" s="14" t="s">
        <v>73</v>
      </c>
      <c r="AY1318" s="257" t="s">
        <v>146</v>
      </c>
    </row>
    <row r="1319" s="15" customFormat="1">
      <c r="A1319" s="15"/>
      <c r="B1319" s="258"/>
      <c r="C1319" s="259"/>
      <c r="D1319" s="230" t="s">
        <v>160</v>
      </c>
      <c r="E1319" s="260" t="s">
        <v>1</v>
      </c>
      <c r="F1319" s="261" t="s">
        <v>163</v>
      </c>
      <c r="G1319" s="259"/>
      <c r="H1319" s="262">
        <v>8</v>
      </c>
      <c r="I1319" s="263"/>
      <c r="J1319" s="259"/>
      <c r="K1319" s="259"/>
      <c r="L1319" s="264"/>
      <c r="M1319" s="265"/>
      <c r="N1319" s="266"/>
      <c r="O1319" s="266"/>
      <c r="P1319" s="266"/>
      <c r="Q1319" s="266"/>
      <c r="R1319" s="266"/>
      <c r="S1319" s="266"/>
      <c r="T1319" s="266"/>
      <c r="U1319" s="267"/>
      <c r="V1319" s="15"/>
      <c r="W1319" s="15"/>
      <c r="X1319" s="15"/>
      <c r="Y1319" s="15"/>
      <c r="Z1319" s="15"/>
      <c r="AA1319" s="15"/>
      <c r="AB1319" s="15"/>
      <c r="AC1319" s="15"/>
      <c r="AD1319" s="15"/>
      <c r="AE1319" s="15"/>
      <c r="AT1319" s="268" t="s">
        <v>160</v>
      </c>
      <c r="AU1319" s="268" t="s">
        <v>154</v>
      </c>
      <c r="AV1319" s="15" t="s">
        <v>153</v>
      </c>
      <c r="AW1319" s="15" t="s">
        <v>30</v>
      </c>
      <c r="AX1319" s="15" t="s">
        <v>81</v>
      </c>
      <c r="AY1319" s="268" t="s">
        <v>146</v>
      </c>
    </row>
    <row r="1320" s="2" customFormat="1" ht="37.8" customHeight="1">
      <c r="A1320" s="38"/>
      <c r="B1320" s="39"/>
      <c r="C1320" s="269" t="s">
        <v>1633</v>
      </c>
      <c r="D1320" s="269" t="s">
        <v>289</v>
      </c>
      <c r="E1320" s="270" t="s">
        <v>1634</v>
      </c>
      <c r="F1320" s="271" t="s">
        <v>1635</v>
      </c>
      <c r="G1320" s="272" t="s">
        <v>268</v>
      </c>
      <c r="H1320" s="273">
        <v>8</v>
      </c>
      <c r="I1320" s="274"/>
      <c r="J1320" s="275">
        <f>ROUND(I1320*H1320,2)</f>
        <v>0</v>
      </c>
      <c r="K1320" s="271" t="s">
        <v>152</v>
      </c>
      <c r="L1320" s="276"/>
      <c r="M1320" s="277" t="s">
        <v>1</v>
      </c>
      <c r="N1320" s="278" t="s">
        <v>39</v>
      </c>
      <c r="O1320" s="91"/>
      <c r="P1320" s="226">
        <f>O1320*H1320</f>
        <v>0</v>
      </c>
      <c r="Q1320" s="226">
        <v>0.016</v>
      </c>
      <c r="R1320" s="226">
        <f>Q1320*H1320</f>
        <v>0.128</v>
      </c>
      <c r="S1320" s="226">
        <v>0</v>
      </c>
      <c r="T1320" s="226">
        <f>S1320*H1320</f>
        <v>0</v>
      </c>
      <c r="U1320" s="227" t="s">
        <v>1</v>
      </c>
      <c r="V1320" s="38"/>
      <c r="W1320" s="38"/>
      <c r="X1320" s="38"/>
      <c r="Y1320" s="38"/>
      <c r="Z1320" s="38"/>
      <c r="AA1320" s="38"/>
      <c r="AB1320" s="38"/>
      <c r="AC1320" s="38"/>
      <c r="AD1320" s="38"/>
      <c r="AE1320" s="38"/>
      <c r="AR1320" s="228" t="s">
        <v>384</v>
      </c>
      <c r="AT1320" s="228" t="s">
        <v>289</v>
      </c>
      <c r="AU1320" s="228" t="s">
        <v>154</v>
      </c>
      <c r="AY1320" s="17" t="s">
        <v>146</v>
      </c>
      <c r="BE1320" s="229">
        <f>IF(N1320="základní",J1320,0)</f>
        <v>0</v>
      </c>
      <c r="BF1320" s="229">
        <f>IF(N1320="snížená",J1320,0)</f>
        <v>0</v>
      </c>
      <c r="BG1320" s="229">
        <f>IF(N1320="zákl. přenesená",J1320,0)</f>
        <v>0</v>
      </c>
      <c r="BH1320" s="229">
        <f>IF(N1320="sníž. přenesená",J1320,0)</f>
        <v>0</v>
      </c>
      <c r="BI1320" s="229">
        <f>IF(N1320="nulová",J1320,0)</f>
        <v>0</v>
      </c>
      <c r="BJ1320" s="17" t="s">
        <v>154</v>
      </c>
      <c r="BK1320" s="229">
        <f>ROUND(I1320*H1320,2)</f>
        <v>0</v>
      </c>
      <c r="BL1320" s="17" t="s">
        <v>265</v>
      </c>
      <c r="BM1320" s="228" t="s">
        <v>1636</v>
      </c>
    </row>
    <row r="1321" s="2" customFormat="1">
      <c r="A1321" s="38"/>
      <c r="B1321" s="39"/>
      <c r="C1321" s="40"/>
      <c r="D1321" s="230" t="s">
        <v>156</v>
      </c>
      <c r="E1321" s="40"/>
      <c r="F1321" s="231" t="s">
        <v>1635</v>
      </c>
      <c r="G1321" s="40"/>
      <c r="H1321" s="40"/>
      <c r="I1321" s="232"/>
      <c r="J1321" s="40"/>
      <c r="K1321" s="40"/>
      <c r="L1321" s="44"/>
      <c r="M1321" s="233"/>
      <c r="N1321" s="234"/>
      <c r="O1321" s="91"/>
      <c r="P1321" s="91"/>
      <c r="Q1321" s="91"/>
      <c r="R1321" s="91"/>
      <c r="S1321" s="91"/>
      <c r="T1321" s="91"/>
      <c r="U1321" s="92"/>
      <c r="V1321" s="38"/>
      <c r="W1321" s="38"/>
      <c r="X1321" s="38"/>
      <c r="Y1321" s="38"/>
      <c r="Z1321" s="38"/>
      <c r="AA1321" s="38"/>
      <c r="AB1321" s="38"/>
      <c r="AC1321" s="38"/>
      <c r="AD1321" s="38"/>
      <c r="AE1321" s="38"/>
      <c r="AT1321" s="17" t="s">
        <v>156</v>
      </c>
      <c r="AU1321" s="17" t="s">
        <v>154</v>
      </c>
    </row>
    <row r="1322" s="2" customFormat="1" ht="24.15" customHeight="1">
      <c r="A1322" s="38"/>
      <c r="B1322" s="39"/>
      <c r="C1322" s="217" t="s">
        <v>1637</v>
      </c>
      <c r="D1322" s="217" t="s">
        <v>148</v>
      </c>
      <c r="E1322" s="218" t="s">
        <v>1638</v>
      </c>
      <c r="F1322" s="219" t="s">
        <v>1639</v>
      </c>
      <c r="G1322" s="220" t="s">
        <v>268</v>
      </c>
      <c r="H1322" s="221">
        <v>1</v>
      </c>
      <c r="I1322" s="222"/>
      <c r="J1322" s="223">
        <f>ROUND(I1322*H1322,2)</f>
        <v>0</v>
      </c>
      <c r="K1322" s="219" t="s">
        <v>152</v>
      </c>
      <c r="L1322" s="44"/>
      <c r="M1322" s="224" t="s">
        <v>1</v>
      </c>
      <c r="N1322" s="225" t="s">
        <v>39</v>
      </c>
      <c r="O1322" s="91"/>
      <c r="P1322" s="226">
        <f>O1322*H1322</f>
        <v>0</v>
      </c>
      <c r="Q1322" s="226">
        <v>0.00040000000000000002</v>
      </c>
      <c r="R1322" s="226">
        <f>Q1322*H1322</f>
        <v>0.00040000000000000002</v>
      </c>
      <c r="S1322" s="226">
        <v>0</v>
      </c>
      <c r="T1322" s="226">
        <f>S1322*H1322</f>
        <v>0</v>
      </c>
      <c r="U1322" s="227" t="s">
        <v>1</v>
      </c>
      <c r="V1322" s="38"/>
      <c r="W1322" s="38"/>
      <c r="X1322" s="38"/>
      <c r="Y1322" s="38"/>
      <c r="Z1322" s="38"/>
      <c r="AA1322" s="38"/>
      <c r="AB1322" s="38"/>
      <c r="AC1322" s="38"/>
      <c r="AD1322" s="38"/>
      <c r="AE1322" s="38"/>
      <c r="AR1322" s="228" t="s">
        <v>265</v>
      </c>
      <c r="AT1322" s="228" t="s">
        <v>148</v>
      </c>
      <c r="AU1322" s="228" t="s">
        <v>154</v>
      </c>
      <c r="AY1322" s="17" t="s">
        <v>146</v>
      </c>
      <c r="BE1322" s="229">
        <f>IF(N1322="základní",J1322,0)</f>
        <v>0</v>
      </c>
      <c r="BF1322" s="229">
        <f>IF(N1322="snížená",J1322,0)</f>
        <v>0</v>
      </c>
      <c r="BG1322" s="229">
        <f>IF(N1322="zákl. přenesená",J1322,0)</f>
        <v>0</v>
      </c>
      <c r="BH1322" s="229">
        <f>IF(N1322="sníž. přenesená",J1322,0)</f>
        <v>0</v>
      </c>
      <c r="BI1322" s="229">
        <f>IF(N1322="nulová",J1322,0)</f>
        <v>0</v>
      </c>
      <c r="BJ1322" s="17" t="s">
        <v>154</v>
      </c>
      <c r="BK1322" s="229">
        <f>ROUND(I1322*H1322,2)</f>
        <v>0</v>
      </c>
      <c r="BL1322" s="17" t="s">
        <v>265</v>
      </c>
      <c r="BM1322" s="228" t="s">
        <v>1640</v>
      </c>
    </row>
    <row r="1323" s="2" customFormat="1">
      <c r="A1323" s="38"/>
      <c r="B1323" s="39"/>
      <c r="C1323" s="40"/>
      <c r="D1323" s="230" t="s">
        <v>156</v>
      </c>
      <c r="E1323" s="40"/>
      <c r="F1323" s="231" t="s">
        <v>1641</v>
      </c>
      <c r="G1323" s="40"/>
      <c r="H1323" s="40"/>
      <c r="I1323" s="232"/>
      <c r="J1323" s="40"/>
      <c r="K1323" s="40"/>
      <c r="L1323" s="44"/>
      <c r="M1323" s="233"/>
      <c r="N1323" s="234"/>
      <c r="O1323" s="91"/>
      <c r="P1323" s="91"/>
      <c r="Q1323" s="91"/>
      <c r="R1323" s="91"/>
      <c r="S1323" s="91"/>
      <c r="T1323" s="91"/>
      <c r="U1323" s="92"/>
      <c r="V1323" s="38"/>
      <c r="W1323" s="38"/>
      <c r="X1323" s="38"/>
      <c r="Y1323" s="38"/>
      <c r="Z1323" s="38"/>
      <c r="AA1323" s="38"/>
      <c r="AB1323" s="38"/>
      <c r="AC1323" s="38"/>
      <c r="AD1323" s="38"/>
      <c r="AE1323" s="38"/>
      <c r="AT1323" s="17" t="s">
        <v>156</v>
      </c>
      <c r="AU1323" s="17" t="s">
        <v>154</v>
      </c>
    </row>
    <row r="1324" s="2" customFormat="1">
      <c r="A1324" s="38"/>
      <c r="B1324" s="39"/>
      <c r="C1324" s="40"/>
      <c r="D1324" s="235" t="s">
        <v>158</v>
      </c>
      <c r="E1324" s="40"/>
      <c r="F1324" s="236" t="s">
        <v>1642</v>
      </c>
      <c r="G1324" s="40"/>
      <c r="H1324" s="40"/>
      <c r="I1324" s="232"/>
      <c r="J1324" s="40"/>
      <c r="K1324" s="40"/>
      <c r="L1324" s="44"/>
      <c r="M1324" s="233"/>
      <c r="N1324" s="234"/>
      <c r="O1324" s="91"/>
      <c r="P1324" s="91"/>
      <c r="Q1324" s="91"/>
      <c r="R1324" s="91"/>
      <c r="S1324" s="91"/>
      <c r="T1324" s="91"/>
      <c r="U1324" s="92"/>
      <c r="V1324" s="38"/>
      <c r="W1324" s="38"/>
      <c r="X1324" s="38"/>
      <c r="Y1324" s="38"/>
      <c r="Z1324" s="38"/>
      <c r="AA1324" s="38"/>
      <c r="AB1324" s="38"/>
      <c r="AC1324" s="38"/>
      <c r="AD1324" s="38"/>
      <c r="AE1324" s="38"/>
      <c r="AT1324" s="17" t="s">
        <v>158</v>
      </c>
      <c r="AU1324" s="17" t="s">
        <v>154</v>
      </c>
    </row>
    <row r="1325" s="13" customFormat="1">
      <c r="A1325" s="13"/>
      <c r="B1325" s="237"/>
      <c r="C1325" s="238"/>
      <c r="D1325" s="230" t="s">
        <v>160</v>
      </c>
      <c r="E1325" s="239" t="s">
        <v>1</v>
      </c>
      <c r="F1325" s="240" t="s">
        <v>1590</v>
      </c>
      <c r="G1325" s="238"/>
      <c r="H1325" s="239" t="s">
        <v>1</v>
      </c>
      <c r="I1325" s="241"/>
      <c r="J1325" s="238"/>
      <c r="K1325" s="238"/>
      <c r="L1325" s="242"/>
      <c r="M1325" s="243"/>
      <c r="N1325" s="244"/>
      <c r="O1325" s="244"/>
      <c r="P1325" s="244"/>
      <c r="Q1325" s="244"/>
      <c r="R1325" s="244"/>
      <c r="S1325" s="244"/>
      <c r="T1325" s="244"/>
      <c r="U1325" s="245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T1325" s="246" t="s">
        <v>160</v>
      </c>
      <c r="AU1325" s="246" t="s">
        <v>154</v>
      </c>
      <c r="AV1325" s="13" t="s">
        <v>81</v>
      </c>
      <c r="AW1325" s="13" t="s">
        <v>30</v>
      </c>
      <c r="AX1325" s="13" t="s">
        <v>73</v>
      </c>
      <c r="AY1325" s="246" t="s">
        <v>146</v>
      </c>
    </row>
    <row r="1326" s="14" customFormat="1">
      <c r="A1326" s="14"/>
      <c r="B1326" s="247"/>
      <c r="C1326" s="248"/>
      <c r="D1326" s="230" t="s">
        <v>160</v>
      </c>
      <c r="E1326" s="249" t="s">
        <v>1</v>
      </c>
      <c r="F1326" s="250" t="s">
        <v>81</v>
      </c>
      <c r="G1326" s="248"/>
      <c r="H1326" s="251">
        <v>1</v>
      </c>
      <c r="I1326" s="252"/>
      <c r="J1326" s="248"/>
      <c r="K1326" s="248"/>
      <c r="L1326" s="253"/>
      <c r="M1326" s="254"/>
      <c r="N1326" s="255"/>
      <c r="O1326" s="255"/>
      <c r="P1326" s="255"/>
      <c r="Q1326" s="255"/>
      <c r="R1326" s="255"/>
      <c r="S1326" s="255"/>
      <c r="T1326" s="255"/>
      <c r="U1326" s="256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T1326" s="257" t="s">
        <v>160</v>
      </c>
      <c r="AU1326" s="257" t="s">
        <v>154</v>
      </c>
      <c r="AV1326" s="14" t="s">
        <v>154</v>
      </c>
      <c r="AW1326" s="14" t="s">
        <v>30</v>
      </c>
      <c r="AX1326" s="14" t="s">
        <v>73</v>
      </c>
      <c r="AY1326" s="257" t="s">
        <v>146</v>
      </c>
    </row>
    <row r="1327" s="15" customFormat="1">
      <c r="A1327" s="15"/>
      <c r="B1327" s="258"/>
      <c r="C1327" s="259"/>
      <c r="D1327" s="230" t="s">
        <v>160</v>
      </c>
      <c r="E1327" s="260" t="s">
        <v>1</v>
      </c>
      <c r="F1327" s="261" t="s">
        <v>163</v>
      </c>
      <c r="G1327" s="259"/>
      <c r="H1327" s="262">
        <v>1</v>
      </c>
      <c r="I1327" s="263"/>
      <c r="J1327" s="259"/>
      <c r="K1327" s="259"/>
      <c r="L1327" s="264"/>
      <c r="M1327" s="265"/>
      <c r="N1327" s="266"/>
      <c r="O1327" s="266"/>
      <c r="P1327" s="266"/>
      <c r="Q1327" s="266"/>
      <c r="R1327" s="266"/>
      <c r="S1327" s="266"/>
      <c r="T1327" s="266"/>
      <c r="U1327" s="267"/>
      <c r="V1327" s="15"/>
      <c r="W1327" s="15"/>
      <c r="X1327" s="15"/>
      <c r="Y1327" s="15"/>
      <c r="Z1327" s="15"/>
      <c r="AA1327" s="15"/>
      <c r="AB1327" s="15"/>
      <c r="AC1327" s="15"/>
      <c r="AD1327" s="15"/>
      <c r="AE1327" s="15"/>
      <c r="AT1327" s="268" t="s">
        <v>160</v>
      </c>
      <c r="AU1327" s="268" t="s">
        <v>154</v>
      </c>
      <c r="AV1327" s="15" t="s">
        <v>153</v>
      </c>
      <c r="AW1327" s="15" t="s">
        <v>30</v>
      </c>
      <c r="AX1327" s="15" t="s">
        <v>81</v>
      </c>
      <c r="AY1327" s="268" t="s">
        <v>146</v>
      </c>
    </row>
    <row r="1328" s="2" customFormat="1" ht="37.8" customHeight="1">
      <c r="A1328" s="38"/>
      <c r="B1328" s="39"/>
      <c r="C1328" s="269" t="s">
        <v>1643</v>
      </c>
      <c r="D1328" s="269" t="s">
        <v>289</v>
      </c>
      <c r="E1328" s="270" t="s">
        <v>1644</v>
      </c>
      <c r="F1328" s="271" t="s">
        <v>1645</v>
      </c>
      <c r="G1328" s="272" t="s">
        <v>268</v>
      </c>
      <c r="H1328" s="273">
        <v>1</v>
      </c>
      <c r="I1328" s="274"/>
      <c r="J1328" s="275">
        <f>ROUND(I1328*H1328,2)</f>
        <v>0</v>
      </c>
      <c r="K1328" s="271" t="s">
        <v>152</v>
      </c>
      <c r="L1328" s="276"/>
      <c r="M1328" s="277" t="s">
        <v>1</v>
      </c>
      <c r="N1328" s="278" t="s">
        <v>39</v>
      </c>
      <c r="O1328" s="91"/>
      <c r="P1328" s="226">
        <f>O1328*H1328</f>
        <v>0</v>
      </c>
      <c r="Q1328" s="226">
        <v>0.016</v>
      </c>
      <c r="R1328" s="226">
        <f>Q1328*H1328</f>
        <v>0.016</v>
      </c>
      <c r="S1328" s="226">
        <v>0</v>
      </c>
      <c r="T1328" s="226">
        <f>S1328*H1328</f>
        <v>0</v>
      </c>
      <c r="U1328" s="227" t="s">
        <v>1</v>
      </c>
      <c r="V1328" s="38"/>
      <c r="W1328" s="38"/>
      <c r="X1328" s="38"/>
      <c r="Y1328" s="38"/>
      <c r="Z1328" s="38"/>
      <c r="AA1328" s="38"/>
      <c r="AB1328" s="38"/>
      <c r="AC1328" s="38"/>
      <c r="AD1328" s="38"/>
      <c r="AE1328" s="38"/>
      <c r="AR1328" s="228" t="s">
        <v>384</v>
      </c>
      <c r="AT1328" s="228" t="s">
        <v>289</v>
      </c>
      <c r="AU1328" s="228" t="s">
        <v>154</v>
      </c>
      <c r="AY1328" s="17" t="s">
        <v>146</v>
      </c>
      <c r="BE1328" s="229">
        <f>IF(N1328="základní",J1328,0)</f>
        <v>0</v>
      </c>
      <c r="BF1328" s="229">
        <f>IF(N1328="snížená",J1328,0)</f>
        <v>0</v>
      </c>
      <c r="BG1328" s="229">
        <f>IF(N1328="zákl. přenesená",J1328,0)</f>
        <v>0</v>
      </c>
      <c r="BH1328" s="229">
        <f>IF(N1328="sníž. přenesená",J1328,0)</f>
        <v>0</v>
      </c>
      <c r="BI1328" s="229">
        <f>IF(N1328="nulová",J1328,0)</f>
        <v>0</v>
      </c>
      <c r="BJ1328" s="17" t="s">
        <v>154</v>
      </c>
      <c r="BK1328" s="229">
        <f>ROUND(I1328*H1328,2)</f>
        <v>0</v>
      </c>
      <c r="BL1328" s="17" t="s">
        <v>265</v>
      </c>
      <c r="BM1328" s="228" t="s">
        <v>1646</v>
      </c>
    </row>
    <row r="1329" s="2" customFormat="1">
      <c r="A1329" s="38"/>
      <c r="B1329" s="39"/>
      <c r="C1329" s="40"/>
      <c r="D1329" s="230" t="s">
        <v>156</v>
      </c>
      <c r="E1329" s="40"/>
      <c r="F1329" s="231" t="s">
        <v>1645</v>
      </c>
      <c r="G1329" s="40"/>
      <c r="H1329" s="40"/>
      <c r="I1329" s="232"/>
      <c r="J1329" s="40"/>
      <c r="K1329" s="40"/>
      <c r="L1329" s="44"/>
      <c r="M1329" s="233"/>
      <c r="N1329" s="234"/>
      <c r="O1329" s="91"/>
      <c r="P1329" s="91"/>
      <c r="Q1329" s="91"/>
      <c r="R1329" s="91"/>
      <c r="S1329" s="91"/>
      <c r="T1329" s="91"/>
      <c r="U1329" s="92"/>
      <c r="V1329" s="38"/>
      <c r="W1329" s="38"/>
      <c r="X1329" s="38"/>
      <c r="Y1329" s="38"/>
      <c r="Z1329" s="38"/>
      <c r="AA1329" s="38"/>
      <c r="AB1329" s="38"/>
      <c r="AC1329" s="38"/>
      <c r="AD1329" s="38"/>
      <c r="AE1329" s="38"/>
      <c r="AT1329" s="17" t="s">
        <v>156</v>
      </c>
      <c r="AU1329" s="17" t="s">
        <v>154</v>
      </c>
    </row>
    <row r="1330" s="2" customFormat="1" ht="24.15" customHeight="1">
      <c r="A1330" s="38"/>
      <c r="B1330" s="39"/>
      <c r="C1330" s="217" t="s">
        <v>1647</v>
      </c>
      <c r="D1330" s="217" t="s">
        <v>148</v>
      </c>
      <c r="E1330" s="218" t="s">
        <v>1648</v>
      </c>
      <c r="F1330" s="219" t="s">
        <v>1649</v>
      </c>
      <c r="G1330" s="220" t="s">
        <v>260</v>
      </c>
      <c r="H1330" s="221">
        <v>23</v>
      </c>
      <c r="I1330" s="222"/>
      <c r="J1330" s="223">
        <f>ROUND(I1330*H1330,2)</f>
        <v>0</v>
      </c>
      <c r="K1330" s="219" t="s">
        <v>152</v>
      </c>
      <c r="L1330" s="44"/>
      <c r="M1330" s="224" t="s">
        <v>1</v>
      </c>
      <c r="N1330" s="225" t="s">
        <v>39</v>
      </c>
      <c r="O1330" s="91"/>
      <c r="P1330" s="226">
        <f>O1330*H1330</f>
        <v>0</v>
      </c>
      <c r="Q1330" s="226">
        <v>0</v>
      </c>
      <c r="R1330" s="226">
        <f>Q1330*H1330</f>
        <v>0</v>
      </c>
      <c r="S1330" s="226">
        <v>0</v>
      </c>
      <c r="T1330" s="226">
        <f>S1330*H1330</f>
        <v>0</v>
      </c>
      <c r="U1330" s="227" t="s">
        <v>1</v>
      </c>
      <c r="V1330" s="38"/>
      <c r="W1330" s="38"/>
      <c r="X1330" s="38"/>
      <c r="Y1330" s="38"/>
      <c r="Z1330" s="38"/>
      <c r="AA1330" s="38"/>
      <c r="AB1330" s="38"/>
      <c r="AC1330" s="38"/>
      <c r="AD1330" s="38"/>
      <c r="AE1330" s="38"/>
      <c r="AR1330" s="228" t="s">
        <v>265</v>
      </c>
      <c r="AT1330" s="228" t="s">
        <v>148</v>
      </c>
      <c r="AU1330" s="228" t="s">
        <v>154</v>
      </c>
      <c r="AY1330" s="17" t="s">
        <v>146</v>
      </c>
      <c r="BE1330" s="229">
        <f>IF(N1330="základní",J1330,0)</f>
        <v>0</v>
      </c>
      <c r="BF1330" s="229">
        <f>IF(N1330="snížená",J1330,0)</f>
        <v>0</v>
      </c>
      <c r="BG1330" s="229">
        <f>IF(N1330="zákl. přenesená",J1330,0)</f>
        <v>0</v>
      </c>
      <c r="BH1330" s="229">
        <f>IF(N1330="sníž. přenesená",J1330,0)</f>
        <v>0</v>
      </c>
      <c r="BI1330" s="229">
        <f>IF(N1330="nulová",J1330,0)</f>
        <v>0</v>
      </c>
      <c r="BJ1330" s="17" t="s">
        <v>154</v>
      </c>
      <c r="BK1330" s="229">
        <f>ROUND(I1330*H1330,2)</f>
        <v>0</v>
      </c>
      <c r="BL1330" s="17" t="s">
        <v>265</v>
      </c>
      <c r="BM1330" s="228" t="s">
        <v>1650</v>
      </c>
    </row>
    <row r="1331" s="2" customFormat="1">
      <c r="A1331" s="38"/>
      <c r="B1331" s="39"/>
      <c r="C1331" s="40"/>
      <c r="D1331" s="230" t="s">
        <v>156</v>
      </c>
      <c r="E1331" s="40"/>
      <c r="F1331" s="231" t="s">
        <v>1651</v>
      </c>
      <c r="G1331" s="40"/>
      <c r="H1331" s="40"/>
      <c r="I1331" s="232"/>
      <c r="J1331" s="40"/>
      <c r="K1331" s="40"/>
      <c r="L1331" s="44"/>
      <c r="M1331" s="233"/>
      <c r="N1331" s="234"/>
      <c r="O1331" s="91"/>
      <c r="P1331" s="91"/>
      <c r="Q1331" s="91"/>
      <c r="R1331" s="91"/>
      <c r="S1331" s="91"/>
      <c r="T1331" s="91"/>
      <c r="U1331" s="92"/>
      <c r="V1331" s="38"/>
      <c r="W1331" s="38"/>
      <c r="X1331" s="38"/>
      <c r="Y1331" s="38"/>
      <c r="Z1331" s="38"/>
      <c r="AA1331" s="38"/>
      <c r="AB1331" s="38"/>
      <c r="AC1331" s="38"/>
      <c r="AD1331" s="38"/>
      <c r="AE1331" s="38"/>
      <c r="AT1331" s="17" t="s">
        <v>156</v>
      </c>
      <c r="AU1331" s="17" t="s">
        <v>154</v>
      </c>
    </row>
    <row r="1332" s="2" customFormat="1">
      <c r="A1332" s="38"/>
      <c r="B1332" s="39"/>
      <c r="C1332" s="40"/>
      <c r="D1332" s="235" t="s">
        <v>158</v>
      </c>
      <c r="E1332" s="40"/>
      <c r="F1332" s="236" t="s">
        <v>1652</v>
      </c>
      <c r="G1332" s="40"/>
      <c r="H1332" s="40"/>
      <c r="I1332" s="232"/>
      <c r="J1332" s="40"/>
      <c r="K1332" s="40"/>
      <c r="L1332" s="44"/>
      <c r="M1332" s="233"/>
      <c r="N1332" s="234"/>
      <c r="O1332" s="91"/>
      <c r="P1332" s="91"/>
      <c r="Q1332" s="91"/>
      <c r="R1332" s="91"/>
      <c r="S1332" s="91"/>
      <c r="T1332" s="91"/>
      <c r="U1332" s="92"/>
      <c r="V1332" s="38"/>
      <c r="W1332" s="38"/>
      <c r="X1332" s="38"/>
      <c r="Y1332" s="38"/>
      <c r="Z1332" s="38"/>
      <c r="AA1332" s="38"/>
      <c r="AB1332" s="38"/>
      <c r="AC1332" s="38"/>
      <c r="AD1332" s="38"/>
      <c r="AE1332" s="38"/>
      <c r="AT1332" s="17" t="s">
        <v>158</v>
      </c>
      <c r="AU1332" s="17" t="s">
        <v>154</v>
      </c>
    </row>
    <row r="1333" s="13" customFormat="1">
      <c r="A1333" s="13"/>
      <c r="B1333" s="237"/>
      <c r="C1333" s="238"/>
      <c r="D1333" s="230" t="s">
        <v>160</v>
      </c>
      <c r="E1333" s="239" t="s">
        <v>1</v>
      </c>
      <c r="F1333" s="240" t="s">
        <v>1653</v>
      </c>
      <c r="G1333" s="238"/>
      <c r="H1333" s="239" t="s">
        <v>1</v>
      </c>
      <c r="I1333" s="241"/>
      <c r="J1333" s="238"/>
      <c r="K1333" s="238"/>
      <c r="L1333" s="242"/>
      <c r="M1333" s="243"/>
      <c r="N1333" s="244"/>
      <c r="O1333" s="244"/>
      <c r="P1333" s="244"/>
      <c r="Q1333" s="244"/>
      <c r="R1333" s="244"/>
      <c r="S1333" s="244"/>
      <c r="T1333" s="244"/>
      <c r="U1333" s="245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T1333" s="246" t="s">
        <v>160</v>
      </c>
      <c r="AU1333" s="246" t="s">
        <v>154</v>
      </c>
      <c r="AV1333" s="13" t="s">
        <v>81</v>
      </c>
      <c r="AW1333" s="13" t="s">
        <v>30</v>
      </c>
      <c r="AX1333" s="13" t="s">
        <v>73</v>
      </c>
      <c r="AY1333" s="246" t="s">
        <v>146</v>
      </c>
    </row>
    <row r="1334" s="14" customFormat="1">
      <c r="A1334" s="14"/>
      <c r="B1334" s="247"/>
      <c r="C1334" s="248"/>
      <c r="D1334" s="230" t="s">
        <v>160</v>
      </c>
      <c r="E1334" s="249" t="s">
        <v>1</v>
      </c>
      <c r="F1334" s="250" t="s">
        <v>1654</v>
      </c>
      <c r="G1334" s="248"/>
      <c r="H1334" s="251">
        <v>23</v>
      </c>
      <c r="I1334" s="252"/>
      <c r="J1334" s="248"/>
      <c r="K1334" s="248"/>
      <c r="L1334" s="253"/>
      <c r="M1334" s="254"/>
      <c r="N1334" s="255"/>
      <c r="O1334" s="255"/>
      <c r="P1334" s="255"/>
      <c r="Q1334" s="255"/>
      <c r="R1334" s="255"/>
      <c r="S1334" s="255"/>
      <c r="T1334" s="255"/>
      <c r="U1334" s="256"/>
      <c r="V1334" s="14"/>
      <c r="W1334" s="14"/>
      <c r="X1334" s="14"/>
      <c r="Y1334" s="14"/>
      <c r="Z1334" s="14"/>
      <c r="AA1334" s="14"/>
      <c r="AB1334" s="14"/>
      <c r="AC1334" s="14"/>
      <c r="AD1334" s="14"/>
      <c r="AE1334" s="14"/>
      <c r="AT1334" s="257" t="s">
        <v>160</v>
      </c>
      <c r="AU1334" s="257" t="s">
        <v>154</v>
      </c>
      <c r="AV1334" s="14" t="s">
        <v>154</v>
      </c>
      <c r="AW1334" s="14" t="s">
        <v>30</v>
      </c>
      <c r="AX1334" s="14" t="s">
        <v>73</v>
      </c>
      <c r="AY1334" s="257" t="s">
        <v>146</v>
      </c>
    </row>
    <row r="1335" s="15" customFormat="1">
      <c r="A1335" s="15"/>
      <c r="B1335" s="258"/>
      <c r="C1335" s="259"/>
      <c r="D1335" s="230" t="s">
        <v>160</v>
      </c>
      <c r="E1335" s="260" t="s">
        <v>1</v>
      </c>
      <c r="F1335" s="261" t="s">
        <v>163</v>
      </c>
      <c r="G1335" s="259"/>
      <c r="H1335" s="262">
        <v>23</v>
      </c>
      <c r="I1335" s="263"/>
      <c r="J1335" s="259"/>
      <c r="K1335" s="259"/>
      <c r="L1335" s="264"/>
      <c r="M1335" s="265"/>
      <c r="N1335" s="266"/>
      <c r="O1335" s="266"/>
      <c r="P1335" s="266"/>
      <c r="Q1335" s="266"/>
      <c r="R1335" s="266"/>
      <c r="S1335" s="266"/>
      <c r="T1335" s="266"/>
      <c r="U1335" s="267"/>
      <c r="V1335" s="15"/>
      <c r="W1335" s="15"/>
      <c r="X1335" s="15"/>
      <c r="Y1335" s="15"/>
      <c r="Z1335" s="15"/>
      <c r="AA1335" s="15"/>
      <c r="AB1335" s="15"/>
      <c r="AC1335" s="15"/>
      <c r="AD1335" s="15"/>
      <c r="AE1335" s="15"/>
      <c r="AT1335" s="268" t="s">
        <v>160</v>
      </c>
      <c r="AU1335" s="268" t="s">
        <v>154</v>
      </c>
      <c r="AV1335" s="15" t="s">
        <v>153</v>
      </c>
      <c r="AW1335" s="15" t="s">
        <v>30</v>
      </c>
      <c r="AX1335" s="15" t="s">
        <v>81</v>
      </c>
      <c r="AY1335" s="268" t="s">
        <v>146</v>
      </c>
    </row>
    <row r="1336" s="2" customFormat="1" ht="24.15" customHeight="1">
      <c r="A1336" s="38"/>
      <c r="B1336" s="39"/>
      <c r="C1336" s="269" t="s">
        <v>1655</v>
      </c>
      <c r="D1336" s="269" t="s">
        <v>289</v>
      </c>
      <c r="E1336" s="270" t="s">
        <v>1656</v>
      </c>
      <c r="F1336" s="271" t="s">
        <v>1657</v>
      </c>
      <c r="G1336" s="272" t="s">
        <v>260</v>
      </c>
      <c r="H1336" s="273">
        <v>25.300000000000001</v>
      </c>
      <c r="I1336" s="274"/>
      <c r="J1336" s="275">
        <f>ROUND(I1336*H1336,2)</f>
        <v>0</v>
      </c>
      <c r="K1336" s="271" t="s">
        <v>152</v>
      </c>
      <c r="L1336" s="276"/>
      <c r="M1336" s="277" t="s">
        <v>1</v>
      </c>
      <c r="N1336" s="278" t="s">
        <v>39</v>
      </c>
      <c r="O1336" s="91"/>
      <c r="P1336" s="226">
        <f>O1336*H1336</f>
        <v>0</v>
      </c>
      <c r="Q1336" s="226">
        <v>0.0040000000000000001</v>
      </c>
      <c r="R1336" s="226">
        <f>Q1336*H1336</f>
        <v>0.1012</v>
      </c>
      <c r="S1336" s="226">
        <v>0</v>
      </c>
      <c r="T1336" s="226">
        <f>S1336*H1336</f>
        <v>0</v>
      </c>
      <c r="U1336" s="227" t="s">
        <v>1</v>
      </c>
      <c r="V1336" s="38"/>
      <c r="W1336" s="38"/>
      <c r="X1336" s="38"/>
      <c r="Y1336" s="38"/>
      <c r="Z1336" s="38"/>
      <c r="AA1336" s="38"/>
      <c r="AB1336" s="38"/>
      <c r="AC1336" s="38"/>
      <c r="AD1336" s="38"/>
      <c r="AE1336" s="38"/>
      <c r="AR1336" s="228" t="s">
        <v>384</v>
      </c>
      <c r="AT1336" s="228" t="s">
        <v>289</v>
      </c>
      <c r="AU1336" s="228" t="s">
        <v>154</v>
      </c>
      <c r="AY1336" s="17" t="s">
        <v>146</v>
      </c>
      <c r="BE1336" s="229">
        <f>IF(N1336="základní",J1336,0)</f>
        <v>0</v>
      </c>
      <c r="BF1336" s="229">
        <f>IF(N1336="snížená",J1336,0)</f>
        <v>0</v>
      </c>
      <c r="BG1336" s="229">
        <f>IF(N1336="zákl. přenesená",J1336,0)</f>
        <v>0</v>
      </c>
      <c r="BH1336" s="229">
        <f>IF(N1336="sníž. přenesená",J1336,0)</f>
        <v>0</v>
      </c>
      <c r="BI1336" s="229">
        <f>IF(N1336="nulová",J1336,0)</f>
        <v>0</v>
      </c>
      <c r="BJ1336" s="17" t="s">
        <v>154</v>
      </c>
      <c r="BK1336" s="229">
        <f>ROUND(I1336*H1336,2)</f>
        <v>0</v>
      </c>
      <c r="BL1336" s="17" t="s">
        <v>265</v>
      </c>
      <c r="BM1336" s="228" t="s">
        <v>1658</v>
      </c>
    </row>
    <row r="1337" s="2" customFormat="1">
      <c r="A1337" s="38"/>
      <c r="B1337" s="39"/>
      <c r="C1337" s="40"/>
      <c r="D1337" s="230" t="s">
        <v>156</v>
      </c>
      <c r="E1337" s="40"/>
      <c r="F1337" s="231" t="s">
        <v>1657</v>
      </c>
      <c r="G1337" s="40"/>
      <c r="H1337" s="40"/>
      <c r="I1337" s="232"/>
      <c r="J1337" s="40"/>
      <c r="K1337" s="40"/>
      <c r="L1337" s="44"/>
      <c r="M1337" s="233"/>
      <c r="N1337" s="234"/>
      <c r="O1337" s="91"/>
      <c r="P1337" s="91"/>
      <c r="Q1337" s="91"/>
      <c r="R1337" s="91"/>
      <c r="S1337" s="91"/>
      <c r="T1337" s="91"/>
      <c r="U1337" s="92"/>
      <c r="V1337" s="38"/>
      <c r="W1337" s="38"/>
      <c r="X1337" s="38"/>
      <c r="Y1337" s="38"/>
      <c r="Z1337" s="38"/>
      <c r="AA1337" s="38"/>
      <c r="AB1337" s="38"/>
      <c r="AC1337" s="38"/>
      <c r="AD1337" s="38"/>
      <c r="AE1337" s="38"/>
      <c r="AT1337" s="17" t="s">
        <v>156</v>
      </c>
      <c r="AU1337" s="17" t="s">
        <v>154</v>
      </c>
    </row>
    <row r="1338" s="14" customFormat="1">
      <c r="A1338" s="14"/>
      <c r="B1338" s="247"/>
      <c r="C1338" s="248"/>
      <c r="D1338" s="230" t="s">
        <v>160</v>
      </c>
      <c r="E1338" s="248"/>
      <c r="F1338" s="250" t="s">
        <v>1659</v>
      </c>
      <c r="G1338" s="248"/>
      <c r="H1338" s="251">
        <v>25.300000000000001</v>
      </c>
      <c r="I1338" s="252"/>
      <c r="J1338" s="248"/>
      <c r="K1338" s="248"/>
      <c r="L1338" s="253"/>
      <c r="M1338" s="254"/>
      <c r="N1338" s="255"/>
      <c r="O1338" s="255"/>
      <c r="P1338" s="255"/>
      <c r="Q1338" s="255"/>
      <c r="R1338" s="255"/>
      <c r="S1338" s="255"/>
      <c r="T1338" s="255"/>
      <c r="U1338" s="256"/>
      <c r="V1338" s="14"/>
      <c r="W1338" s="14"/>
      <c r="X1338" s="14"/>
      <c r="Y1338" s="14"/>
      <c r="Z1338" s="14"/>
      <c r="AA1338" s="14"/>
      <c r="AB1338" s="14"/>
      <c r="AC1338" s="14"/>
      <c r="AD1338" s="14"/>
      <c r="AE1338" s="14"/>
      <c r="AT1338" s="257" t="s">
        <v>160</v>
      </c>
      <c r="AU1338" s="257" t="s">
        <v>154</v>
      </c>
      <c r="AV1338" s="14" t="s">
        <v>154</v>
      </c>
      <c r="AW1338" s="14" t="s">
        <v>4</v>
      </c>
      <c r="AX1338" s="14" t="s">
        <v>81</v>
      </c>
      <c r="AY1338" s="257" t="s">
        <v>146</v>
      </c>
    </row>
    <row r="1339" s="2" customFormat="1" ht="16.5" customHeight="1">
      <c r="A1339" s="38"/>
      <c r="B1339" s="39"/>
      <c r="C1339" s="269" t="s">
        <v>1660</v>
      </c>
      <c r="D1339" s="269" t="s">
        <v>289</v>
      </c>
      <c r="E1339" s="270" t="s">
        <v>1661</v>
      </c>
      <c r="F1339" s="271" t="s">
        <v>1662</v>
      </c>
      <c r="G1339" s="272" t="s">
        <v>1450</v>
      </c>
      <c r="H1339" s="273">
        <v>23</v>
      </c>
      <c r="I1339" s="274"/>
      <c r="J1339" s="275">
        <f>ROUND(I1339*H1339,2)</f>
        <v>0</v>
      </c>
      <c r="K1339" s="271" t="s">
        <v>152</v>
      </c>
      <c r="L1339" s="276"/>
      <c r="M1339" s="277" t="s">
        <v>1</v>
      </c>
      <c r="N1339" s="278" t="s">
        <v>39</v>
      </c>
      <c r="O1339" s="91"/>
      <c r="P1339" s="226">
        <f>O1339*H1339</f>
        <v>0</v>
      </c>
      <c r="Q1339" s="226">
        <v>0.00020000000000000001</v>
      </c>
      <c r="R1339" s="226">
        <f>Q1339*H1339</f>
        <v>0.0045999999999999999</v>
      </c>
      <c r="S1339" s="226">
        <v>0</v>
      </c>
      <c r="T1339" s="226">
        <f>S1339*H1339</f>
        <v>0</v>
      </c>
      <c r="U1339" s="227" t="s">
        <v>1</v>
      </c>
      <c r="V1339" s="38"/>
      <c r="W1339" s="38"/>
      <c r="X1339" s="38"/>
      <c r="Y1339" s="38"/>
      <c r="Z1339" s="38"/>
      <c r="AA1339" s="38"/>
      <c r="AB1339" s="38"/>
      <c r="AC1339" s="38"/>
      <c r="AD1339" s="38"/>
      <c r="AE1339" s="38"/>
      <c r="AR1339" s="228" t="s">
        <v>384</v>
      </c>
      <c r="AT1339" s="228" t="s">
        <v>289</v>
      </c>
      <c r="AU1339" s="228" t="s">
        <v>154</v>
      </c>
      <c r="AY1339" s="17" t="s">
        <v>146</v>
      </c>
      <c r="BE1339" s="229">
        <f>IF(N1339="základní",J1339,0)</f>
        <v>0</v>
      </c>
      <c r="BF1339" s="229">
        <f>IF(N1339="snížená",J1339,0)</f>
        <v>0</v>
      </c>
      <c r="BG1339" s="229">
        <f>IF(N1339="zákl. přenesená",J1339,0)</f>
        <v>0</v>
      </c>
      <c r="BH1339" s="229">
        <f>IF(N1339="sníž. přenesená",J1339,0)</f>
        <v>0</v>
      </c>
      <c r="BI1339" s="229">
        <f>IF(N1339="nulová",J1339,0)</f>
        <v>0</v>
      </c>
      <c r="BJ1339" s="17" t="s">
        <v>154</v>
      </c>
      <c r="BK1339" s="229">
        <f>ROUND(I1339*H1339,2)</f>
        <v>0</v>
      </c>
      <c r="BL1339" s="17" t="s">
        <v>265</v>
      </c>
      <c r="BM1339" s="228" t="s">
        <v>1663</v>
      </c>
    </row>
    <row r="1340" s="2" customFormat="1">
      <c r="A1340" s="38"/>
      <c r="B1340" s="39"/>
      <c r="C1340" s="40"/>
      <c r="D1340" s="230" t="s">
        <v>156</v>
      </c>
      <c r="E1340" s="40"/>
      <c r="F1340" s="231" t="s">
        <v>1662</v>
      </c>
      <c r="G1340" s="40"/>
      <c r="H1340" s="40"/>
      <c r="I1340" s="232"/>
      <c r="J1340" s="40"/>
      <c r="K1340" s="40"/>
      <c r="L1340" s="44"/>
      <c r="M1340" s="233"/>
      <c r="N1340" s="234"/>
      <c r="O1340" s="91"/>
      <c r="P1340" s="91"/>
      <c r="Q1340" s="91"/>
      <c r="R1340" s="91"/>
      <c r="S1340" s="91"/>
      <c r="T1340" s="91"/>
      <c r="U1340" s="92"/>
      <c r="V1340" s="38"/>
      <c r="W1340" s="38"/>
      <c r="X1340" s="38"/>
      <c r="Y1340" s="38"/>
      <c r="Z1340" s="38"/>
      <c r="AA1340" s="38"/>
      <c r="AB1340" s="38"/>
      <c r="AC1340" s="38"/>
      <c r="AD1340" s="38"/>
      <c r="AE1340" s="38"/>
      <c r="AT1340" s="17" t="s">
        <v>156</v>
      </c>
      <c r="AU1340" s="17" t="s">
        <v>154</v>
      </c>
    </row>
    <row r="1341" s="2" customFormat="1" ht="16.5" customHeight="1">
      <c r="A1341" s="38"/>
      <c r="B1341" s="39"/>
      <c r="C1341" s="217" t="s">
        <v>1664</v>
      </c>
      <c r="D1341" s="217" t="s">
        <v>148</v>
      </c>
      <c r="E1341" s="218" t="s">
        <v>1665</v>
      </c>
      <c r="F1341" s="219" t="s">
        <v>1666</v>
      </c>
      <c r="G1341" s="220" t="s">
        <v>1512</v>
      </c>
      <c r="H1341" s="221">
        <v>2</v>
      </c>
      <c r="I1341" s="222"/>
      <c r="J1341" s="223">
        <f>ROUND(I1341*H1341,2)</f>
        <v>0</v>
      </c>
      <c r="K1341" s="219" t="s">
        <v>1</v>
      </c>
      <c r="L1341" s="44"/>
      <c r="M1341" s="224" t="s">
        <v>1</v>
      </c>
      <c r="N1341" s="225" t="s">
        <v>39</v>
      </c>
      <c r="O1341" s="91"/>
      <c r="P1341" s="226">
        <f>O1341*H1341</f>
        <v>0</v>
      </c>
      <c r="Q1341" s="226">
        <v>0.10000000000000001</v>
      </c>
      <c r="R1341" s="226">
        <f>Q1341*H1341</f>
        <v>0.20000000000000001</v>
      </c>
      <c r="S1341" s="226">
        <v>0</v>
      </c>
      <c r="T1341" s="226">
        <f>S1341*H1341</f>
        <v>0</v>
      </c>
      <c r="U1341" s="227" t="s">
        <v>1</v>
      </c>
      <c r="V1341" s="38"/>
      <c r="W1341" s="38"/>
      <c r="X1341" s="38"/>
      <c r="Y1341" s="38"/>
      <c r="Z1341" s="38"/>
      <c r="AA1341" s="38"/>
      <c r="AB1341" s="38"/>
      <c r="AC1341" s="38"/>
      <c r="AD1341" s="38"/>
      <c r="AE1341" s="38"/>
      <c r="AR1341" s="228" t="s">
        <v>265</v>
      </c>
      <c r="AT1341" s="228" t="s">
        <v>148</v>
      </c>
      <c r="AU1341" s="228" t="s">
        <v>154</v>
      </c>
      <c r="AY1341" s="17" t="s">
        <v>146</v>
      </c>
      <c r="BE1341" s="229">
        <f>IF(N1341="základní",J1341,0)</f>
        <v>0</v>
      </c>
      <c r="BF1341" s="229">
        <f>IF(N1341="snížená",J1341,0)</f>
        <v>0</v>
      </c>
      <c r="BG1341" s="229">
        <f>IF(N1341="zákl. přenesená",J1341,0)</f>
        <v>0</v>
      </c>
      <c r="BH1341" s="229">
        <f>IF(N1341="sníž. přenesená",J1341,0)</f>
        <v>0</v>
      </c>
      <c r="BI1341" s="229">
        <f>IF(N1341="nulová",J1341,0)</f>
        <v>0</v>
      </c>
      <c r="BJ1341" s="17" t="s">
        <v>154</v>
      </c>
      <c r="BK1341" s="229">
        <f>ROUND(I1341*H1341,2)</f>
        <v>0</v>
      </c>
      <c r="BL1341" s="17" t="s">
        <v>265</v>
      </c>
      <c r="BM1341" s="228" t="s">
        <v>1667</v>
      </c>
    </row>
    <row r="1342" s="2" customFormat="1">
      <c r="A1342" s="38"/>
      <c r="B1342" s="39"/>
      <c r="C1342" s="40"/>
      <c r="D1342" s="230" t="s">
        <v>156</v>
      </c>
      <c r="E1342" s="40"/>
      <c r="F1342" s="231" t="s">
        <v>1666</v>
      </c>
      <c r="G1342" s="40"/>
      <c r="H1342" s="40"/>
      <c r="I1342" s="232"/>
      <c r="J1342" s="40"/>
      <c r="K1342" s="40"/>
      <c r="L1342" s="44"/>
      <c r="M1342" s="233"/>
      <c r="N1342" s="234"/>
      <c r="O1342" s="91"/>
      <c r="P1342" s="91"/>
      <c r="Q1342" s="91"/>
      <c r="R1342" s="91"/>
      <c r="S1342" s="91"/>
      <c r="T1342" s="91"/>
      <c r="U1342" s="92"/>
      <c r="V1342" s="38"/>
      <c r="W1342" s="38"/>
      <c r="X1342" s="38"/>
      <c r="Y1342" s="38"/>
      <c r="Z1342" s="38"/>
      <c r="AA1342" s="38"/>
      <c r="AB1342" s="38"/>
      <c r="AC1342" s="38"/>
      <c r="AD1342" s="38"/>
      <c r="AE1342" s="38"/>
      <c r="AT1342" s="17" t="s">
        <v>156</v>
      </c>
      <c r="AU1342" s="17" t="s">
        <v>154</v>
      </c>
    </row>
    <row r="1343" s="2" customFormat="1" ht="24.15" customHeight="1">
      <c r="A1343" s="38"/>
      <c r="B1343" s="39"/>
      <c r="C1343" s="217" t="s">
        <v>1668</v>
      </c>
      <c r="D1343" s="217" t="s">
        <v>148</v>
      </c>
      <c r="E1343" s="218" t="s">
        <v>1669</v>
      </c>
      <c r="F1343" s="219" t="s">
        <v>1670</v>
      </c>
      <c r="G1343" s="220" t="s">
        <v>1081</v>
      </c>
      <c r="H1343" s="279"/>
      <c r="I1343" s="222"/>
      <c r="J1343" s="223">
        <f>ROUND(I1343*H1343,2)</f>
        <v>0</v>
      </c>
      <c r="K1343" s="219" t="s">
        <v>152</v>
      </c>
      <c r="L1343" s="44"/>
      <c r="M1343" s="224" t="s">
        <v>1</v>
      </c>
      <c r="N1343" s="225" t="s">
        <v>39</v>
      </c>
      <c r="O1343" s="91"/>
      <c r="P1343" s="226">
        <f>O1343*H1343</f>
        <v>0</v>
      </c>
      <c r="Q1343" s="226">
        <v>0</v>
      </c>
      <c r="R1343" s="226">
        <f>Q1343*H1343</f>
        <v>0</v>
      </c>
      <c r="S1343" s="226">
        <v>0</v>
      </c>
      <c r="T1343" s="226">
        <f>S1343*H1343</f>
        <v>0</v>
      </c>
      <c r="U1343" s="227" t="s">
        <v>1</v>
      </c>
      <c r="V1343" s="38"/>
      <c r="W1343" s="38"/>
      <c r="X1343" s="38"/>
      <c r="Y1343" s="38"/>
      <c r="Z1343" s="38"/>
      <c r="AA1343" s="38"/>
      <c r="AB1343" s="38"/>
      <c r="AC1343" s="38"/>
      <c r="AD1343" s="38"/>
      <c r="AE1343" s="38"/>
      <c r="AR1343" s="228" t="s">
        <v>265</v>
      </c>
      <c r="AT1343" s="228" t="s">
        <v>148</v>
      </c>
      <c r="AU1343" s="228" t="s">
        <v>154</v>
      </c>
      <c r="AY1343" s="17" t="s">
        <v>146</v>
      </c>
      <c r="BE1343" s="229">
        <f>IF(N1343="základní",J1343,0)</f>
        <v>0</v>
      </c>
      <c r="BF1343" s="229">
        <f>IF(N1343="snížená",J1343,0)</f>
        <v>0</v>
      </c>
      <c r="BG1343" s="229">
        <f>IF(N1343="zákl. přenesená",J1343,0)</f>
        <v>0</v>
      </c>
      <c r="BH1343" s="229">
        <f>IF(N1343="sníž. přenesená",J1343,0)</f>
        <v>0</v>
      </c>
      <c r="BI1343" s="229">
        <f>IF(N1343="nulová",J1343,0)</f>
        <v>0</v>
      </c>
      <c r="BJ1343" s="17" t="s">
        <v>154</v>
      </c>
      <c r="BK1343" s="229">
        <f>ROUND(I1343*H1343,2)</f>
        <v>0</v>
      </c>
      <c r="BL1343" s="17" t="s">
        <v>265</v>
      </c>
      <c r="BM1343" s="228" t="s">
        <v>1671</v>
      </c>
    </row>
    <row r="1344" s="2" customFormat="1">
      <c r="A1344" s="38"/>
      <c r="B1344" s="39"/>
      <c r="C1344" s="40"/>
      <c r="D1344" s="230" t="s">
        <v>156</v>
      </c>
      <c r="E1344" s="40"/>
      <c r="F1344" s="231" t="s">
        <v>1672</v>
      </c>
      <c r="G1344" s="40"/>
      <c r="H1344" s="40"/>
      <c r="I1344" s="232"/>
      <c r="J1344" s="40"/>
      <c r="K1344" s="40"/>
      <c r="L1344" s="44"/>
      <c r="M1344" s="233"/>
      <c r="N1344" s="234"/>
      <c r="O1344" s="91"/>
      <c r="P1344" s="91"/>
      <c r="Q1344" s="91"/>
      <c r="R1344" s="91"/>
      <c r="S1344" s="91"/>
      <c r="T1344" s="91"/>
      <c r="U1344" s="92"/>
      <c r="V1344" s="38"/>
      <c r="W1344" s="38"/>
      <c r="X1344" s="38"/>
      <c r="Y1344" s="38"/>
      <c r="Z1344" s="38"/>
      <c r="AA1344" s="38"/>
      <c r="AB1344" s="38"/>
      <c r="AC1344" s="38"/>
      <c r="AD1344" s="38"/>
      <c r="AE1344" s="38"/>
      <c r="AT1344" s="17" t="s">
        <v>156</v>
      </c>
      <c r="AU1344" s="17" t="s">
        <v>154</v>
      </c>
    </row>
    <row r="1345" s="2" customFormat="1">
      <c r="A1345" s="38"/>
      <c r="B1345" s="39"/>
      <c r="C1345" s="40"/>
      <c r="D1345" s="235" t="s">
        <v>158</v>
      </c>
      <c r="E1345" s="40"/>
      <c r="F1345" s="236" t="s">
        <v>1673</v>
      </c>
      <c r="G1345" s="40"/>
      <c r="H1345" s="40"/>
      <c r="I1345" s="232"/>
      <c r="J1345" s="40"/>
      <c r="K1345" s="40"/>
      <c r="L1345" s="44"/>
      <c r="M1345" s="233"/>
      <c r="N1345" s="234"/>
      <c r="O1345" s="91"/>
      <c r="P1345" s="91"/>
      <c r="Q1345" s="91"/>
      <c r="R1345" s="91"/>
      <c r="S1345" s="91"/>
      <c r="T1345" s="91"/>
      <c r="U1345" s="92"/>
      <c r="V1345" s="38"/>
      <c r="W1345" s="38"/>
      <c r="X1345" s="38"/>
      <c r="Y1345" s="38"/>
      <c r="Z1345" s="38"/>
      <c r="AA1345" s="38"/>
      <c r="AB1345" s="38"/>
      <c r="AC1345" s="38"/>
      <c r="AD1345" s="38"/>
      <c r="AE1345" s="38"/>
      <c r="AT1345" s="17" t="s">
        <v>158</v>
      </c>
      <c r="AU1345" s="17" t="s">
        <v>154</v>
      </c>
    </row>
    <row r="1346" s="12" customFormat="1" ht="22.8" customHeight="1">
      <c r="A1346" s="12"/>
      <c r="B1346" s="201"/>
      <c r="C1346" s="202"/>
      <c r="D1346" s="203" t="s">
        <v>72</v>
      </c>
      <c r="E1346" s="215" t="s">
        <v>1674</v>
      </c>
      <c r="F1346" s="215" t="s">
        <v>1675</v>
      </c>
      <c r="G1346" s="202"/>
      <c r="H1346" s="202"/>
      <c r="I1346" s="205"/>
      <c r="J1346" s="216">
        <f>BK1346</f>
        <v>0</v>
      </c>
      <c r="K1346" s="202"/>
      <c r="L1346" s="207"/>
      <c r="M1346" s="208"/>
      <c r="N1346" s="209"/>
      <c r="O1346" s="209"/>
      <c r="P1346" s="210">
        <f>SUM(P1347:P1424)</f>
        <v>0</v>
      </c>
      <c r="Q1346" s="209"/>
      <c r="R1346" s="210">
        <f>SUM(R1347:R1424)</f>
        <v>5.3931563499999999</v>
      </c>
      <c r="S1346" s="209"/>
      <c r="T1346" s="210">
        <f>SUM(T1347:T1424)</f>
        <v>0</v>
      </c>
      <c r="U1346" s="211"/>
      <c r="V1346" s="12"/>
      <c r="W1346" s="12"/>
      <c r="X1346" s="12"/>
      <c r="Y1346" s="12"/>
      <c r="Z1346" s="12"/>
      <c r="AA1346" s="12"/>
      <c r="AB1346" s="12"/>
      <c r="AC1346" s="12"/>
      <c r="AD1346" s="12"/>
      <c r="AE1346" s="12"/>
      <c r="AR1346" s="212" t="s">
        <v>154</v>
      </c>
      <c r="AT1346" s="213" t="s">
        <v>72</v>
      </c>
      <c r="AU1346" s="213" t="s">
        <v>81</v>
      </c>
      <c r="AY1346" s="212" t="s">
        <v>146</v>
      </c>
      <c r="BK1346" s="214">
        <f>SUM(BK1347:BK1424)</f>
        <v>0</v>
      </c>
    </row>
    <row r="1347" s="2" customFormat="1" ht="24.15" customHeight="1">
      <c r="A1347" s="38"/>
      <c r="B1347" s="39"/>
      <c r="C1347" s="217" t="s">
        <v>1676</v>
      </c>
      <c r="D1347" s="217" t="s">
        <v>148</v>
      </c>
      <c r="E1347" s="218" t="s">
        <v>1677</v>
      </c>
      <c r="F1347" s="219" t="s">
        <v>1678</v>
      </c>
      <c r="G1347" s="220" t="s">
        <v>228</v>
      </c>
      <c r="H1347" s="221">
        <v>38.869999999999997</v>
      </c>
      <c r="I1347" s="222"/>
      <c r="J1347" s="223">
        <f>ROUND(I1347*H1347,2)</f>
        <v>0</v>
      </c>
      <c r="K1347" s="219" t="s">
        <v>152</v>
      </c>
      <c r="L1347" s="44"/>
      <c r="M1347" s="224" t="s">
        <v>1</v>
      </c>
      <c r="N1347" s="225" t="s">
        <v>39</v>
      </c>
      <c r="O1347" s="91"/>
      <c r="P1347" s="226">
        <f>O1347*H1347</f>
        <v>0</v>
      </c>
      <c r="Q1347" s="226">
        <v>6.0000000000000002E-05</v>
      </c>
      <c r="R1347" s="226">
        <f>Q1347*H1347</f>
        <v>0.0023322</v>
      </c>
      <c r="S1347" s="226">
        <v>0</v>
      </c>
      <c r="T1347" s="226">
        <f>S1347*H1347</f>
        <v>0</v>
      </c>
      <c r="U1347" s="227" t="s">
        <v>1</v>
      </c>
      <c r="V1347" s="38"/>
      <c r="W1347" s="38"/>
      <c r="X1347" s="38"/>
      <c r="Y1347" s="38"/>
      <c r="Z1347" s="38"/>
      <c r="AA1347" s="38"/>
      <c r="AB1347" s="38"/>
      <c r="AC1347" s="38"/>
      <c r="AD1347" s="38"/>
      <c r="AE1347" s="38"/>
      <c r="AR1347" s="228" t="s">
        <v>265</v>
      </c>
      <c r="AT1347" s="228" t="s">
        <v>148</v>
      </c>
      <c r="AU1347" s="228" t="s">
        <v>154</v>
      </c>
      <c r="AY1347" s="17" t="s">
        <v>146</v>
      </c>
      <c r="BE1347" s="229">
        <f>IF(N1347="základní",J1347,0)</f>
        <v>0</v>
      </c>
      <c r="BF1347" s="229">
        <f>IF(N1347="snížená",J1347,0)</f>
        <v>0</v>
      </c>
      <c r="BG1347" s="229">
        <f>IF(N1347="zákl. přenesená",J1347,0)</f>
        <v>0</v>
      </c>
      <c r="BH1347" s="229">
        <f>IF(N1347="sníž. přenesená",J1347,0)</f>
        <v>0</v>
      </c>
      <c r="BI1347" s="229">
        <f>IF(N1347="nulová",J1347,0)</f>
        <v>0</v>
      </c>
      <c r="BJ1347" s="17" t="s">
        <v>154</v>
      </c>
      <c r="BK1347" s="229">
        <f>ROUND(I1347*H1347,2)</f>
        <v>0</v>
      </c>
      <c r="BL1347" s="17" t="s">
        <v>265</v>
      </c>
      <c r="BM1347" s="228" t="s">
        <v>1679</v>
      </c>
    </row>
    <row r="1348" s="2" customFormat="1">
      <c r="A1348" s="38"/>
      <c r="B1348" s="39"/>
      <c r="C1348" s="40"/>
      <c r="D1348" s="230" t="s">
        <v>156</v>
      </c>
      <c r="E1348" s="40"/>
      <c r="F1348" s="231" t="s">
        <v>1680</v>
      </c>
      <c r="G1348" s="40"/>
      <c r="H1348" s="40"/>
      <c r="I1348" s="232"/>
      <c r="J1348" s="40"/>
      <c r="K1348" s="40"/>
      <c r="L1348" s="44"/>
      <c r="M1348" s="233"/>
      <c r="N1348" s="234"/>
      <c r="O1348" s="91"/>
      <c r="P1348" s="91"/>
      <c r="Q1348" s="91"/>
      <c r="R1348" s="91"/>
      <c r="S1348" s="91"/>
      <c r="T1348" s="91"/>
      <c r="U1348" s="92"/>
      <c r="V1348" s="38"/>
      <c r="W1348" s="38"/>
      <c r="X1348" s="38"/>
      <c r="Y1348" s="38"/>
      <c r="Z1348" s="38"/>
      <c r="AA1348" s="38"/>
      <c r="AB1348" s="38"/>
      <c r="AC1348" s="38"/>
      <c r="AD1348" s="38"/>
      <c r="AE1348" s="38"/>
      <c r="AT1348" s="17" t="s">
        <v>156</v>
      </c>
      <c r="AU1348" s="17" t="s">
        <v>154</v>
      </c>
    </row>
    <row r="1349" s="2" customFormat="1">
      <c r="A1349" s="38"/>
      <c r="B1349" s="39"/>
      <c r="C1349" s="40"/>
      <c r="D1349" s="235" t="s">
        <v>158</v>
      </c>
      <c r="E1349" s="40"/>
      <c r="F1349" s="236" t="s">
        <v>1681</v>
      </c>
      <c r="G1349" s="40"/>
      <c r="H1349" s="40"/>
      <c r="I1349" s="232"/>
      <c r="J1349" s="40"/>
      <c r="K1349" s="40"/>
      <c r="L1349" s="44"/>
      <c r="M1349" s="233"/>
      <c r="N1349" s="234"/>
      <c r="O1349" s="91"/>
      <c r="P1349" s="91"/>
      <c r="Q1349" s="91"/>
      <c r="R1349" s="91"/>
      <c r="S1349" s="91"/>
      <c r="T1349" s="91"/>
      <c r="U1349" s="92"/>
      <c r="V1349" s="38"/>
      <c r="W1349" s="38"/>
      <c r="X1349" s="38"/>
      <c r="Y1349" s="38"/>
      <c r="Z1349" s="38"/>
      <c r="AA1349" s="38"/>
      <c r="AB1349" s="38"/>
      <c r="AC1349" s="38"/>
      <c r="AD1349" s="38"/>
      <c r="AE1349" s="38"/>
      <c r="AT1349" s="17" t="s">
        <v>158</v>
      </c>
      <c r="AU1349" s="17" t="s">
        <v>154</v>
      </c>
    </row>
    <row r="1350" s="13" customFormat="1">
      <c r="A1350" s="13"/>
      <c r="B1350" s="237"/>
      <c r="C1350" s="238"/>
      <c r="D1350" s="230" t="s">
        <v>160</v>
      </c>
      <c r="E1350" s="239" t="s">
        <v>1</v>
      </c>
      <c r="F1350" s="240" t="s">
        <v>1682</v>
      </c>
      <c r="G1350" s="238"/>
      <c r="H1350" s="239" t="s">
        <v>1</v>
      </c>
      <c r="I1350" s="241"/>
      <c r="J1350" s="238"/>
      <c r="K1350" s="238"/>
      <c r="L1350" s="242"/>
      <c r="M1350" s="243"/>
      <c r="N1350" s="244"/>
      <c r="O1350" s="244"/>
      <c r="P1350" s="244"/>
      <c r="Q1350" s="244"/>
      <c r="R1350" s="244"/>
      <c r="S1350" s="244"/>
      <c r="T1350" s="244"/>
      <c r="U1350" s="245"/>
      <c r="V1350" s="13"/>
      <c r="W1350" s="13"/>
      <c r="X1350" s="13"/>
      <c r="Y1350" s="13"/>
      <c r="Z1350" s="13"/>
      <c r="AA1350" s="13"/>
      <c r="AB1350" s="13"/>
      <c r="AC1350" s="13"/>
      <c r="AD1350" s="13"/>
      <c r="AE1350" s="13"/>
      <c r="AT1350" s="246" t="s">
        <v>160</v>
      </c>
      <c r="AU1350" s="246" t="s">
        <v>154</v>
      </c>
      <c r="AV1350" s="13" t="s">
        <v>81</v>
      </c>
      <c r="AW1350" s="13" t="s">
        <v>30</v>
      </c>
      <c r="AX1350" s="13" t="s">
        <v>73</v>
      </c>
      <c r="AY1350" s="246" t="s">
        <v>146</v>
      </c>
    </row>
    <row r="1351" s="14" customFormat="1">
      <c r="A1351" s="14"/>
      <c r="B1351" s="247"/>
      <c r="C1351" s="248"/>
      <c r="D1351" s="230" t="s">
        <v>160</v>
      </c>
      <c r="E1351" s="249" t="s">
        <v>1</v>
      </c>
      <c r="F1351" s="250" t="s">
        <v>1683</v>
      </c>
      <c r="G1351" s="248"/>
      <c r="H1351" s="251">
        <v>38.869999999999997</v>
      </c>
      <c r="I1351" s="252"/>
      <c r="J1351" s="248"/>
      <c r="K1351" s="248"/>
      <c r="L1351" s="253"/>
      <c r="M1351" s="254"/>
      <c r="N1351" s="255"/>
      <c r="O1351" s="255"/>
      <c r="P1351" s="255"/>
      <c r="Q1351" s="255"/>
      <c r="R1351" s="255"/>
      <c r="S1351" s="255"/>
      <c r="T1351" s="255"/>
      <c r="U1351" s="256"/>
      <c r="V1351" s="14"/>
      <c r="W1351" s="14"/>
      <c r="X1351" s="14"/>
      <c r="Y1351" s="14"/>
      <c r="Z1351" s="14"/>
      <c r="AA1351" s="14"/>
      <c r="AB1351" s="14"/>
      <c r="AC1351" s="14"/>
      <c r="AD1351" s="14"/>
      <c r="AE1351" s="14"/>
      <c r="AT1351" s="257" t="s">
        <v>160</v>
      </c>
      <c r="AU1351" s="257" t="s">
        <v>154</v>
      </c>
      <c r="AV1351" s="14" t="s">
        <v>154</v>
      </c>
      <c r="AW1351" s="14" t="s">
        <v>30</v>
      </c>
      <c r="AX1351" s="14" t="s">
        <v>73</v>
      </c>
      <c r="AY1351" s="257" t="s">
        <v>146</v>
      </c>
    </row>
    <row r="1352" s="15" customFormat="1">
      <c r="A1352" s="15"/>
      <c r="B1352" s="258"/>
      <c r="C1352" s="259"/>
      <c r="D1352" s="230" t="s">
        <v>160</v>
      </c>
      <c r="E1352" s="260" t="s">
        <v>1</v>
      </c>
      <c r="F1352" s="261" t="s">
        <v>163</v>
      </c>
      <c r="G1352" s="259"/>
      <c r="H1352" s="262">
        <v>38.869999999999997</v>
      </c>
      <c r="I1352" s="263"/>
      <c r="J1352" s="259"/>
      <c r="K1352" s="259"/>
      <c r="L1352" s="264"/>
      <c r="M1352" s="265"/>
      <c r="N1352" s="266"/>
      <c r="O1352" s="266"/>
      <c r="P1352" s="266"/>
      <c r="Q1352" s="266"/>
      <c r="R1352" s="266"/>
      <c r="S1352" s="266"/>
      <c r="T1352" s="266"/>
      <c r="U1352" s="267"/>
      <c r="V1352" s="15"/>
      <c r="W1352" s="15"/>
      <c r="X1352" s="15"/>
      <c r="Y1352" s="15"/>
      <c r="Z1352" s="15"/>
      <c r="AA1352" s="15"/>
      <c r="AB1352" s="15"/>
      <c r="AC1352" s="15"/>
      <c r="AD1352" s="15"/>
      <c r="AE1352" s="15"/>
      <c r="AT1352" s="268" t="s">
        <v>160</v>
      </c>
      <c r="AU1352" s="268" t="s">
        <v>154</v>
      </c>
      <c r="AV1352" s="15" t="s">
        <v>153</v>
      </c>
      <c r="AW1352" s="15" t="s">
        <v>30</v>
      </c>
      <c r="AX1352" s="15" t="s">
        <v>81</v>
      </c>
      <c r="AY1352" s="268" t="s">
        <v>146</v>
      </c>
    </row>
    <row r="1353" s="2" customFormat="1" ht="24.15" customHeight="1">
      <c r="A1353" s="38"/>
      <c r="B1353" s="39"/>
      <c r="C1353" s="269" t="s">
        <v>1684</v>
      </c>
      <c r="D1353" s="269" t="s">
        <v>289</v>
      </c>
      <c r="E1353" s="270" t="s">
        <v>1685</v>
      </c>
      <c r="F1353" s="271" t="s">
        <v>1686</v>
      </c>
      <c r="G1353" s="272" t="s">
        <v>228</v>
      </c>
      <c r="H1353" s="273">
        <v>38.869999999999997</v>
      </c>
      <c r="I1353" s="274"/>
      <c r="J1353" s="275">
        <f>ROUND(I1353*H1353,2)</f>
        <v>0</v>
      </c>
      <c r="K1353" s="271" t="s">
        <v>1</v>
      </c>
      <c r="L1353" s="276"/>
      <c r="M1353" s="277" t="s">
        <v>1</v>
      </c>
      <c r="N1353" s="278" t="s">
        <v>39</v>
      </c>
      <c r="O1353" s="91"/>
      <c r="P1353" s="226">
        <f>O1353*H1353</f>
        <v>0</v>
      </c>
      <c r="Q1353" s="226">
        <v>0.074999999999999997</v>
      </c>
      <c r="R1353" s="226">
        <f>Q1353*H1353</f>
        <v>2.9152499999999999</v>
      </c>
      <c r="S1353" s="226">
        <v>0</v>
      </c>
      <c r="T1353" s="226">
        <f>S1353*H1353</f>
        <v>0</v>
      </c>
      <c r="U1353" s="227" t="s">
        <v>1</v>
      </c>
      <c r="V1353" s="38"/>
      <c r="W1353" s="38"/>
      <c r="X1353" s="38"/>
      <c r="Y1353" s="38"/>
      <c r="Z1353" s="38"/>
      <c r="AA1353" s="38"/>
      <c r="AB1353" s="38"/>
      <c r="AC1353" s="38"/>
      <c r="AD1353" s="38"/>
      <c r="AE1353" s="38"/>
      <c r="AR1353" s="228" t="s">
        <v>384</v>
      </c>
      <c r="AT1353" s="228" t="s">
        <v>289</v>
      </c>
      <c r="AU1353" s="228" t="s">
        <v>154</v>
      </c>
      <c r="AY1353" s="17" t="s">
        <v>146</v>
      </c>
      <c r="BE1353" s="229">
        <f>IF(N1353="základní",J1353,0)</f>
        <v>0</v>
      </c>
      <c r="BF1353" s="229">
        <f>IF(N1353="snížená",J1353,0)</f>
        <v>0</v>
      </c>
      <c r="BG1353" s="229">
        <f>IF(N1353="zákl. přenesená",J1353,0)</f>
        <v>0</v>
      </c>
      <c r="BH1353" s="229">
        <f>IF(N1353="sníž. přenesená",J1353,0)</f>
        <v>0</v>
      </c>
      <c r="BI1353" s="229">
        <f>IF(N1353="nulová",J1353,0)</f>
        <v>0</v>
      </c>
      <c r="BJ1353" s="17" t="s">
        <v>154</v>
      </c>
      <c r="BK1353" s="229">
        <f>ROUND(I1353*H1353,2)</f>
        <v>0</v>
      </c>
      <c r="BL1353" s="17" t="s">
        <v>265</v>
      </c>
      <c r="BM1353" s="228" t="s">
        <v>1687</v>
      </c>
    </row>
    <row r="1354" s="2" customFormat="1">
      <c r="A1354" s="38"/>
      <c r="B1354" s="39"/>
      <c r="C1354" s="40"/>
      <c r="D1354" s="230" t="s">
        <v>156</v>
      </c>
      <c r="E1354" s="40"/>
      <c r="F1354" s="231" t="s">
        <v>1686</v>
      </c>
      <c r="G1354" s="40"/>
      <c r="H1354" s="40"/>
      <c r="I1354" s="232"/>
      <c r="J1354" s="40"/>
      <c r="K1354" s="40"/>
      <c r="L1354" s="44"/>
      <c r="M1354" s="233"/>
      <c r="N1354" s="234"/>
      <c r="O1354" s="91"/>
      <c r="P1354" s="91"/>
      <c r="Q1354" s="91"/>
      <c r="R1354" s="91"/>
      <c r="S1354" s="91"/>
      <c r="T1354" s="91"/>
      <c r="U1354" s="92"/>
      <c r="V1354" s="38"/>
      <c r="W1354" s="38"/>
      <c r="X1354" s="38"/>
      <c r="Y1354" s="38"/>
      <c r="Z1354" s="38"/>
      <c r="AA1354" s="38"/>
      <c r="AB1354" s="38"/>
      <c r="AC1354" s="38"/>
      <c r="AD1354" s="38"/>
      <c r="AE1354" s="38"/>
      <c r="AT1354" s="17" t="s">
        <v>156</v>
      </c>
      <c r="AU1354" s="17" t="s">
        <v>154</v>
      </c>
    </row>
    <row r="1355" s="2" customFormat="1" ht="24.15" customHeight="1">
      <c r="A1355" s="38"/>
      <c r="B1355" s="39"/>
      <c r="C1355" s="217" t="s">
        <v>1688</v>
      </c>
      <c r="D1355" s="217" t="s">
        <v>148</v>
      </c>
      <c r="E1355" s="218" t="s">
        <v>1689</v>
      </c>
      <c r="F1355" s="219" t="s">
        <v>1690</v>
      </c>
      <c r="G1355" s="220" t="s">
        <v>268</v>
      </c>
      <c r="H1355" s="221">
        <v>2</v>
      </c>
      <c r="I1355" s="222"/>
      <c r="J1355" s="223">
        <f>ROUND(I1355*H1355,2)</f>
        <v>0</v>
      </c>
      <c r="K1355" s="219" t="s">
        <v>152</v>
      </c>
      <c r="L1355" s="44"/>
      <c r="M1355" s="224" t="s">
        <v>1</v>
      </c>
      <c r="N1355" s="225" t="s">
        <v>39</v>
      </c>
      <c r="O1355" s="91"/>
      <c r="P1355" s="226">
        <f>O1355*H1355</f>
        <v>0</v>
      </c>
      <c r="Q1355" s="226">
        <v>0</v>
      </c>
      <c r="R1355" s="226">
        <f>Q1355*H1355</f>
        <v>0</v>
      </c>
      <c r="S1355" s="226">
        <v>0</v>
      </c>
      <c r="T1355" s="226">
        <f>S1355*H1355</f>
        <v>0</v>
      </c>
      <c r="U1355" s="227" t="s">
        <v>1</v>
      </c>
      <c r="V1355" s="38"/>
      <c r="W1355" s="38"/>
      <c r="X1355" s="38"/>
      <c r="Y1355" s="38"/>
      <c r="Z1355" s="38"/>
      <c r="AA1355" s="38"/>
      <c r="AB1355" s="38"/>
      <c r="AC1355" s="38"/>
      <c r="AD1355" s="38"/>
      <c r="AE1355" s="38"/>
      <c r="AR1355" s="228" t="s">
        <v>265</v>
      </c>
      <c r="AT1355" s="228" t="s">
        <v>148</v>
      </c>
      <c r="AU1355" s="228" t="s">
        <v>154</v>
      </c>
      <c r="AY1355" s="17" t="s">
        <v>146</v>
      </c>
      <c r="BE1355" s="229">
        <f>IF(N1355="základní",J1355,0)</f>
        <v>0</v>
      </c>
      <c r="BF1355" s="229">
        <f>IF(N1355="snížená",J1355,0)</f>
        <v>0</v>
      </c>
      <c r="BG1355" s="229">
        <f>IF(N1355="zákl. přenesená",J1355,0)</f>
        <v>0</v>
      </c>
      <c r="BH1355" s="229">
        <f>IF(N1355="sníž. přenesená",J1355,0)</f>
        <v>0</v>
      </c>
      <c r="BI1355" s="229">
        <f>IF(N1355="nulová",J1355,0)</f>
        <v>0</v>
      </c>
      <c r="BJ1355" s="17" t="s">
        <v>154</v>
      </c>
      <c r="BK1355" s="229">
        <f>ROUND(I1355*H1355,2)</f>
        <v>0</v>
      </c>
      <c r="BL1355" s="17" t="s">
        <v>265</v>
      </c>
      <c r="BM1355" s="228" t="s">
        <v>1691</v>
      </c>
    </row>
    <row r="1356" s="2" customFormat="1">
      <c r="A1356" s="38"/>
      <c r="B1356" s="39"/>
      <c r="C1356" s="40"/>
      <c r="D1356" s="230" t="s">
        <v>156</v>
      </c>
      <c r="E1356" s="40"/>
      <c r="F1356" s="231" t="s">
        <v>1692</v>
      </c>
      <c r="G1356" s="40"/>
      <c r="H1356" s="40"/>
      <c r="I1356" s="232"/>
      <c r="J1356" s="40"/>
      <c r="K1356" s="40"/>
      <c r="L1356" s="44"/>
      <c r="M1356" s="233"/>
      <c r="N1356" s="234"/>
      <c r="O1356" s="91"/>
      <c r="P1356" s="91"/>
      <c r="Q1356" s="91"/>
      <c r="R1356" s="91"/>
      <c r="S1356" s="91"/>
      <c r="T1356" s="91"/>
      <c r="U1356" s="92"/>
      <c r="V1356" s="38"/>
      <c r="W1356" s="38"/>
      <c r="X1356" s="38"/>
      <c r="Y1356" s="38"/>
      <c r="Z1356" s="38"/>
      <c r="AA1356" s="38"/>
      <c r="AB1356" s="38"/>
      <c r="AC1356" s="38"/>
      <c r="AD1356" s="38"/>
      <c r="AE1356" s="38"/>
      <c r="AT1356" s="17" t="s">
        <v>156</v>
      </c>
      <c r="AU1356" s="17" t="s">
        <v>154</v>
      </c>
    </row>
    <row r="1357" s="2" customFormat="1">
      <c r="A1357" s="38"/>
      <c r="B1357" s="39"/>
      <c r="C1357" s="40"/>
      <c r="D1357" s="235" t="s">
        <v>158</v>
      </c>
      <c r="E1357" s="40"/>
      <c r="F1357" s="236" t="s">
        <v>1693</v>
      </c>
      <c r="G1357" s="40"/>
      <c r="H1357" s="40"/>
      <c r="I1357" s="232"/>
      <c r="J1357" s="40"/>
      <c r="K1357" s="40"/>
      <c r="L1357" s="44"/>
      <c r="M1357" s="233"/>
      <c r="N1357" s="234"/>
      <c r="O1357" s="91"/>
      <c r="P1357" s="91"/>
      <c r="Q1357" s="91"/>
      <c r="R1357" s="91"/>
      <c r="S1357" s="91"/>
      <c r="T1357" s="91"/>
      <c r="U1357" s="92"/>
      <c r="V1357" s="38"/>
      <c r="W1357" s="38"/>
      <c r="X1357" s="38"/>
      <c r="Y1357" s="38"/>
      <c r="Z1357" s="38"/>
      <c r="AA1357" s="38"/>
      <c r="AB1357" s="38"/>
      <c r="AC1357" s="38"/>
      <c r="AD1357" s="38"/>
      <c r="AE1357" s="38"/>
      <c r="AT1357" s="17" t="s">
        <v>158</v>
      </c>
      <c r="AU1357" s="17" t="s">
        <v>154</v>
      </c>
    </row>
    <row r="1358" s="13" customFormat="1">
      <c r="A1358" s="13"/>
      <c r="B1358" s="237"/>
      <c r="C1358" s="238"/>
      <c r="D1358" s="230" t="s">
        <v>160</v>
      </c>
      <c r="E1358" s="239" t="s">
        <v>1</v>
      </c>
      <c r="F1358" s="240" t="s">
        <v>1694</v>
      </c>
      <c r="G1358" s="238"/>
      <c r="H1358" s="239" t="s">
        <v>1</v>
      </c>
      <c r="I1358" s="241"/>
      <c r="J1358" s="238"/>
      <c r="K1358" s="238"/>
      <c r="L1358" s="242"/>
      <c r="M1358" s="243"/>
      <c r="N1358" s="244"/>
      <c r="O1358" s="244"/>
      <c r="P1358" s="244"/>
      <c r="Q1358" s="244"/>
      <c r="R1358" s="244"/>
      <c r="S1358" s="244"/>
      <c r="T1358" s="244"/>
      <c r="U1358" s="245"/>
      <c r="V1358" s="13"/>
      <c r="W1358" s="13"/>
      <c r="X1358" s="13"/>
      <c r="Y1358" s="13"/>
      <c r="Z1358" s="13"/>
      <c r="AA1358" s="13"/>
      <c r="AB1358" s="13"/>
      <c r="AC1358" s="13"/>
      <c r="AD1358" s="13"/>
      <c r="AE1358" s="13"/>
      <c r="AT1358" s="246" t="s">
        <v>160</v>
      </c>
      <c r="AU1358" s="246" t="s">
        <v>154</v>
      </c>
      <c r="AV1358" s="13" t="s">
        <v>81</v>
      </c>
      <c r="AW1358" s="13" t="s">
        <v>30</v>
      </c>
      <c r="AX1358" s="13" t="s">
        <v>73</v>
      </c>
      <c r="AY1358" s="246" t="s">
        <v>146</v>
      </c>
    </row>
    <row r="1359" s="14" customFormat="1">
      <c r="A1359" s="14"/>
      <c r="B1359" s="247"/>
      <c r="C1359" s="248"/>
      <c r="D1359" s="230" t="s">
        <v>160</v>
      </c>
      <c r="E1359" s="249" t="s">
        <v>1</v>
      </c>
      <c r="F1359" s="250" t="s">
        <v>154</v>
      </c>
      <c r="G1359" s="248"/>
      <c r="H1359" s="251">
        <v>2</v>
      </c>
      <c r="I1359" s="252"/>
      <c r="J1359" s="248"/>
      <c r="K1359" s="248"/>
      <c r="L1359" s="253"/>
      <c r="M1359" s="254"/>
      <c r="N1359" s="255"/>
      <c r="O1359" s="255"/>
      <c r="P1359" s="255"/>
      <c r="Q1359" s="255"/>
      <c r="R1359" s="255"/>
      <c r="S1359" s="255"/>
      <c r="T1359" s="255"/>
      <c r="U1359" s="256"/>
      <c r="V1359" s="14"/>
      <c r="W1359" s="14"/>
      <c r="X1359" s="14"/>
      <c r="Y1359" s="14"/>
      <c r="Z1359" s="14"/>
      <c r="AA1359" s="14"/>
      <c r="AB1359" s="14"/>
      <c r="AC1359" s="14"/>
      <c r="AD1359" s="14"/>
      <c r="AE1359" s="14"/>
      <c r="AT1359" s="257" t="s">
        <v>160</v>
      </c>
      <c r="AU1359" s="257" t="s">
        <v>154</v>
      </c>
      <c r="AV1359" s="14" t="s">
        <v>154</v>
      </c>
      <c r="AW1359" s="14" t="s">
        <v>30</v>
      </c>
      <c r="AX1359" s="14" t="s">
        <v>73</v>
      </c>
      <c r="AY1359" s="257" t="s">
        <v>146</v>
      </c>
    </row>
    <row r="1360" s="15" customFormat="1">
      <c r="A1360" s="15"/>
      <c r="B1360" s="258"/>
      <c r="C1360" s="259"/>
      <c r="D1360" s="230" t="s">
        <v>160</v>
      </c>
      <c r="E1360" s="260" t="s">
        <v>1</v>
      </c>
      <c r="F1360" s="261" t="s">
        <v>163</v>
      </c>
      <c r="G1360" s="259"/>
      <c r="H1360" s="262">
        <v>2</v>
      </c>
      <c r="I1360" s="263"/>
      <c r="J1360" s="259"/>
      <c r="K1360" s="259"/>
      <c r="L1360" s="264"/>
      <c r="M1360" s="265"/>
      <c r="N1360" s="266"/>
      <c r="O1360" s="266"/>
      <c r="P1360" s="266"/>
      <c r="Q1360" s="266"/>
      <c r="R1360" s="266"/>
      <c r="S1360" s="266"/>
      <c r="T1360" s="266"/>
      <c r="U1360" s="267"/>
      <c r="V1360" s="15"/>
      <c r="W1360" s="15"/>
      <c r="X1360" s="15"/>
      <c r="Y1360" s="15"/>
      <c r="Z1360" s="15"/>
      <c r="AA1360" s="15"/>
      <c r="AB1360" s="15"/>
      <c r="AC1360" s="15"/>
      <c r="AD1360" s="15"/>
      <c r="AE1360" s="15"/>
      <c r="AT1360" s="268" t="s">
        <v>160</v>
      </c>
      <c r="AU1360" s="268" t="s">
        <v>154</v>
      </c>
      <c r="AV1360" s="15" t="s">
        <v>153</v>
      </c>
      <c r="AW1360" s="15" t="s">
        <v>30</v>
      </c>
      <c r="AX1360" s="15" t="s">
        <v>81</v>
      </c>
      <c r="AY1360" s="268" t="s">
        <v>146</v>
      </c>
    </row>
    <row r="1361" s="2" customFormat="1" ht="24.15" customHeight="1">
      <c r="A1361" s="38"/>
      <c r="B1361" s="39"/>
      <c r="C1361" s="269" t="s">
        <v>1695</v>
      </c>
      <c r="D1361" s="269" t="s">
        <v>289</v>
      </c>
      <c r="E1361" s="270" t="s">
        <v>1696</v>
      </c>
      <c r="F1361" s="271" t="s">
        <v>1697</v>
      </c>
      <c r="G1361" s="272" t="s">
        <v>1450</v>
      </c>
      <c r="H1361" s="273">
        <v>2</v>
      </c>
      <c r="I1361" s="274"/>
      <c r="J1361" s="275">
        <f>ROUND(I1361*H1361,2)</f>
        <v>0</v>
      </c>
      <c r="K1361" s="271" t="s">
        <v>152</v>
      </c>
      <c r="L1361" s="276"/>
      <c r="M1361" s="277" t="s">
        <v>1</v>
      </c>
      <c r="N1361" s="278" t="s">
        <v>39</v>
      </c>
      <c r="O1361" s="91"/>
      <c r="P1361" s="226">
        <f>O1361*H1361</f>
        <v>0</v>
      </c>
      <c r="Q1361" s="226">
        <v>0.0097000000000000003</v>
      </c>
      <c r="R1361" s="226">
        <f>Q1361*H1361</f>
        <v>0.019400000000000001</v>
      </c>
      <c r="S1361" s="226">
        <v>0</v>
      </c>
      <c r="T1361" s="226">
        <f>S1361*H1361</f>
        <v>0</v>
      </c>
      <c r="U1361" s="227" t="s">
        <v>1</v>
      </c>
      <c r="V1361" s="38"/>
      <c r="W1361" s="38"/>
      <c r="X1361" s="38"/>
      <c r="Y1361" s="38"/>
      <c r="Z1361" s="38"/>
      <c r="AA1361" s="38"/>
      <c r="AB1361" s="38"/>
      <c r="AC1361" s="38"/>
      <c r="AD1361" s="38"/>
      <c r="AE1361" s="38"/>
      <c r="AR1361" s="228" t="s">
        <v>384</v>
      </c>
      <c r="AT1361" s="228" t="s">
        <v>289</v>
      </c>
      <c r="AU1361" s="228" t="s">
        <v>154</v>
      </c>
      <c r="AY1361" s="17" t="s">
        <v>146</v>
      </c>
      <c r="BE1361" s="229">
        <f>IF(N1361="základní",J1361,0)</f>
        <v>0</v>
      </c>
      <c r="BF1361" s="229">
        <f>IF(N1361="snížená",J1361,0)</f>
        <v>0</v>
      </c>
      <c r="BG1361" s="229">
        <f>IF(N1361="zákl. přenesená",J1361,0)</f>
        <v>0</v>
      </c>
      <c r="BH1361" s="229">
        <f>IF(N1361="sníž. přenesená",J1361,0)</f>
        <v>0</v>
      </c>
      <c r="BI1361" s="229">
        <f>IF(N1361="nulová",J1361,0)</f>
        <v>0</v>
      </c>
      <c r="BJ1361" s="17" t="s">
        <v>154</v>
      </c>
      <c r="BK1361" s="229">
        <f>ROUND(I1361*H1361,2)</f>
        <v>0</v>
      </c>
      <c r="BL1361" s="17" t="s">
        <v>265</v>
      </c>
      <c r="BM1361" s="228" t="s">
        <v>1698</v>
      </c>
    </row>
    <row r="1362" s="2" customFormat="1">
      <c r="A1362" s="38"/>
      <c r="B1362" s="39"/>
      <c r="C1362" s="40"/>
      <c r="D1362" s="230" t="s">
        <v>156</v>
      </c>
      <c r="E1362" s="40"/>
      <c r="F1362" s="231" t="s">
        <v>1697</v>
      </c>
      <c r="G1362" s="40"/>
      <c r="H1362" s="40"/>
      <c r="I1362" s="232"/>
      <c r="J1362" s="40"/>
      <c r="K1362" s="40"/>
      <c r="L1362" s="44"/>
      <c r="M1362" s="233"/>
      <c r="N1362" s="234"/>
      <c r="O1362" s="91"/>
      <c r="P1362" s="91"/>
      <c r="Q1362" s="91"/>
      <c r="R1362" s="91"/>
      <c r="S1362" s="91"/>
      <c r="T1362" s="91"/>
      <c r="U1362" s="92"/>
      <c r="V1362" s="38"/>
      <c r="W1362" s="38"/>
      <c r="X1362" s="38"/>
      <c r="Y1362" s="38"/>
      <c r="Z1362" s="38"/>
      <c r="AA1362" s="38"/>
      <c r="AB1362" s="38"/>
      <c r="AC1362" s="38"/>
      <c r="AD1362" s="38"/>
      <c r="AE1362" s="38"/>
      <c r="AT1362" s="17" t="s">
        <v>156</v>
      </c>
      <c r="AU1362" s="17" t="s">
        <v>154</v>
      </c>
    </row>
    <row r="1363" s="2" customFormat="1" ht="24.15" customHeight="1">
      <c r="A1363" s="38"/>
      <c r="B1363" s="39"/>
      <c r="C1363" s="217" t="s">
        <v>1699</v>
      </c>
      <c r="D1363" s="217" t="s">
        <v>148</v>
      </c>
      <c r="E1363" s="218" t="s">
        <v>1700</v>
      </c>
      <c r="F1363" s="219" t="s">
        <v>1701</v>
      </c>
      <c r="G1363" s="220" t="s">
        <v>260</v>
      </c>
      <c r="H1363" s="221">
        <v>4</v>
      </c>
      <c r="I1363" s="222"/>
      <c r="J1363" s="223">
        <f>ROUND(I1363*H1363,2)</f>
        <v>0</v>
      </c>
      <c r="K1363" s="219" t="s">
        <v>152</v>
      </c>
      <c r="L1363" s="44"/>
      <c r="M1363" s="224" t="s">
        <v>1</v>
      </c>
      <c r="N1363" s="225" t="s">
        <v>39</v>
      </c>
      <c r="O1363" s="91"/>
      <c r="P1363" s="226">
        <f>O1363*H1363</f>
        <v>0</v>
      </c>
      <c r="Q1363" s="226">
        <v>0</v>
      </c>
      <c r="R1363" s="226">
        <f>Q1363*H1363</f>
        <v>0</v>
      </c>
      <c r="S1363" s="226">
        <v>0</v>
      </c>
      <c r="T1363" s="226">
        <f>S1363*H1363</f>
        <v>0</v>
      </c>
      <c r="U1363" s="227" t="s">
        <v>1</v>
      </c>
      <c r="V1363" s="38"/>
      <c r="W1363" s="38"/>
      <c r="X1363" s="38"/>
      <c r="Y1363" s="38"/>
      <c r="Z1363" s="38"/>
      <c r="AA1363" s="38"/>
      <c r="AB1363" s="38"/>
      <c r="AC1363" s="38"/>
      <c r="AD1363" s="38"/>
      <c r="AE1363" s="38"/>
      <c r="AR1363" s="228" t="s">
        <v>265</v>
      </c>
      <c r="AT1363" s="228" t="s">
        <v>148</v>
      </c>
      <c r="AU1363" s="228" t="s">
        <v>154</v>
      </c>
      <c r="AY1363" s="17" t="s">
        <v>146</v>
      </c>
      <c r="BE1363" s="229">
        <f>IF(N1363="základní",J1363,0)</f>
        <v>0</v>
      </c>
      <c r="BF1363" s="229">
        <f>IF(N1363="snížená",J1363,0)</f>
        <v>0</v>
      </c>
      <c r="BG1363" s="229">
        <f>IF(N1363="zákl. přenesená",J1363,0)</f>
        <v>0</v>
      </c>
      <c r="BH1363" s="229">
        <f>IF(N1363="sníž. přenesená",J1363,0)</f>
        <v>0</v>
      </c>
      <c r="BI1363" s="229">
        <f>IF(N1363="nulová",J1363,0)</f>
        <v>0</v>
      </c>
      <c r="BJ1363" s="17" t="s">
        <v>154</v>
      </c>
      <c r="BK1363" s="229">
        <f>ROUND(I1363*H1363,2)</f>
        <v>0</v>
      </c>
      <c r="BL1363" s="17" t="s">
        <v>265</v>
      </c>
      <c r="BM1363" s="228" t="s">
        <v>1702</v>
      </c>
    </row>
    <row r="1364" s="2" customFormat="1">
      <c r="A1364" s="38"/>
      <c r="B1364" s="39"/>
      <c r="C1364" s="40"/>
      <c r="D1364" s="230" t="s">
        <v>156</v>
      </c>
      <c r="E1364" s="40"/>
      <c r="F1364" s="231" t="s">
        <v>1703</v>
      </c>
      <c r="G1364" s="40"/>
      <c r="H1364" s="40"/>
      <c r="I1364" s="232"/>
      <c r="J1364" s="40"/>
      <c r="K1364" s="40"/>
      <c r="L1364" s="44"/>
      <c r="M1364" s="233"/>
      <c r="N1364" s="234"/>
      <c r="O1364" s="91"/>
      <c r="P1364" s="91"/>
      <c r="Q1364" s="91"/>
      <c r="R1364" s="91"/>
      <c r="S1364" s="91"/>
      <c r="T1364" s="91"/>
      <c r="U1364" s="92"/>
      <c r="V1364" s="38"/>
      <c r="W1364" s="38"/>
      <c r="X1364" s="38"/>
      <c r="Y1364" s="38"/>
      <c r="Z1364" s="38"/>
      <c r="AA1364" s="38"/>
      <c r="AB1364" s="38"/>
      <c r="AC1364" s="38"/>
      <c r="AD1364" s="38"/>
      <c r="AE1364" s="38"/>
      <c r="AT1364" s="17" t="s">
        <v>156</v>
      </c>
      <c r="AU1364" s="17" t="s">
        <v>154</v>
      </c>
    </row>
    <row r="1365" s="2" customFormat="1">
      <c r="A1365" s="38"/>
      <c r="B1365" s="39"/>
      <c r="C1365" s="40"/>
      <c r="D1365" s="235" t="s">
        <v>158</v>
      </c>
      <c r="E1365" s="40"/>
      <c r="F1365" s="236" t="s">
        <v>1704</v>
      </c>
      <c r="G1365" s="40"/>
      <c r="H1365" s="40"/>
      <c r="I1365" s="232"/>
      <c r="J1365" s="40"/>
      <c r="K1365" s="40"/>
      <c r="L1365" s="44"/>
      <c r="M1365" s="233"/>
      <c r="N1365" s="234"/>
      <c r="O1365" s="91"/>
      <c r="P1365" s="91"/>
      <c r="Q1365" s="91"/>
      <c r="R1365" s="91"/>
      <c r="S1365" s="91"/>
      <c r="T1365" s="91"/>
      <c r="U1365" s="92"/>
      <c r="V1365" s="38"/>
      <c r="W1365" s="38"/>
      <c r="X1365" s="38"/>
      <c r="Y1365" s="38"/>
      <c r="Z1365" s="38"/>
      <c r="AA1365" s="38"/>
      <c r="AB1365" s="38"/>
      <c r="AC1365" s="38"/>
      <c r="AD1365" s="38"/>
      <c r="AE1365" s="38"/>
      <c r="AT1365" s="17" t="s">
        <v>158</v>
      </c>
      <c r="AU1365" s="17" t="s">
        <v>154</v>
      </c>
    </row>
    <row r="1366" s="13" customFormat="1">
      <c r="A1366" s="13"/>
      <c r="B1366" s="237"/>
      <c r="C1366" s="238"/>
      <c r="D1366" s="230" t="s">
        <v>160</v>
      </c>
      <c r="E1366" s="239" t="s">
        <v>1</v>
      </c>
      <c r="F1366" s="240" t="s">
        <v>1694</v>
      </c>
      <c r="G1366" s="238"/>
      <c r="H1366" s="239" t="s">
        <v>1</v>
      </c>
      <c r="I1366" s="241"/>
      <c r="J1366" s="238"/>
      <c r="K1366" s="238"/>
      <c r="L1366" s="242"/>
      <c r="M1366" s="243"/>
      <c r="N1366" s="244"/>
      <c r="O1366" s="244"/>
      <c r="P1366" s="244"/>
      <c r="Q1366" s="244"/>
      <c r="R1366" s="244"/>
      <c r="S1366" s="244"/>
      <c r="T1366" s="244"/>
      <c r="U1366" s="245"/>
      <c r="V1366" s="13"/>
      <c r="W1366" s="13"/>
      <c r="X1366" s="13"/>
      <c r="Y1366" s="13"/>
      <c r="Z1366" s="13"/>
      <c r="AA1366" s="13"/>
      <c r="AB1366" s="13"/>
      <c r="AC1366" s="13"/>
      <c r="AD1366" s="13"/>
      <c r="AE1366" s="13"/>
      <c r="AT1366" s="246" t="s">
        <v>160</v>
      </c>
      <c r="AU1366" s="246" t="s">
        <v>154</v>
      </c>
      <c r="AV1366" s="13" t="s">
        <v>81</v>
      </c>
      <c r="AW1366" s="13" t="s">
        <v>30</v>
      </c>
      <c r="AX1366" s="13" t="s">
        <v>73</v>
      </c>
      <c r="AY1366" s="246" t="s">
        <v>146</v>
      </c>
    </row>
    <row r="1367" s="14" customFormat="1">
      <c r="A1367" s="14"/>
      <c r="B1367" s="247"/>
      <c r="C1367" s="248"/>
      <c r="D1367" s="230" t="s">
        <v>160</v>
      </c>
      <c r="E1367" s="249" t="s">
        <v>1</v>
      </c>
      <c r="F1367" s="250" t="s">
        <v>1705</v>
      </c>
      <c r="G1367" s="248"/>
      <c r="H1367" s="251">
        <v>4</v>
      </c>
      <c r="I1367" s="252"/>
      <c r="J1367" s="248"/>
      <c r="K1367" s="248"/>
      <c r="L1367" s="253"/>
      <c r="M1367" s="254"/>
      <c r="N1367" s="255"/>
      <c r="O1367" s="255"/>
      <c r="P1367" s="255"/>
      <c r="Q1367" s="255"/>
      <c r="R1367" s="255"/>
      <c r="S1367" s="255"/>
      <c r="T1367" s="255"/>
      <c r="U1367" s="256"/>
      <c r="V1367" s="14"/>
      <c r="W1367" s="14"/>
      <c r="X1367" s="14"/>
      <c r="Y1367" s="14"/>
      <c r="Z1367" s="14"/>
      <c r="AA1367" s="14"/>
      <c r="AB1367" s="14"/>
      <c r="AC1367" s="14"/>
      <c r="AD1367" s="14"/>
      <c r="AE1367" s="14"/>
      <c r="AT1367" s="257" t="s">
        <v>160</v>
      </c>
      <c r="AU1367" s="257" t="s">
        <v>154</v>
      </c>
      <c r="AV1367" s="14" t="s">
        <v>154</v>
      </c>
      <c r="AW1367" s="14" t="s">
        <v>30</v>
      </c>
      <c r="AX1367" s="14" t="s">
        <v>73</v>
      </c>
      <c r="AY1367" s="257" t="s">
        <v>146</v>
      </c>
    </row>
    <row r="1368" s="15" customFormat="1">
      <c r="A1368" s="15"/>
      <c r="B1368" s="258"/>
      <c r="C1368" s="259"/>
      <c r="D1368" s="230" t="s">
        <v>160</v>
      </c>
      <c r="E1368" s="260" t="s">
        <v>1</v>
      </c>
      <c r="F1368" s="261" t="s">
        <v>163</v>
      </c>
      <c r="G1368" s="259"/>
      <c r="H1368" s="262">
        <v>4</v>
      </c>
      <c r="I1368" s="263"/>
      <c r="J1368" s="259"/>
      <c r="K1368" s="259"/>
      <c r="L1368" s="264"/>
      <c r="M1368" s="265"/>
      <c r="N1368" s="266"/>
      <c r="O1368" s="266"/>
      <c r="P1368" s="266"/>
      <c r="Q1368" s="266"/>
      <c r="R1368" s="266"/>
      <c r="S1368" s="266"/>
      <c r="T1368" s="266"/>
      <c r="U1368" s="267"/>
      <c r="V1368" s="15"/>
      <c r="W1368" s="15"/>
      <c r="X1368" s="15"/>
      <c r="Y1368" s="15"/>
      <c r="Z1368" s="15"/>
      <c r="AA1368" s="15"/>
      <c r="AB1368" s="15"/>
      <c r="AC1368" s="15"/>
      <c r="AD1368" s="15"/>
      <c r="AE1368" s="15"/>
      <c r="AT1368" s="268" t="s">
        <v>160</v>
      </c>
      <c r="AU1368" s="268" t="s">
        <v>154</v>
      </c>
      <c r="AV1368" s="15" t="s">
        <v>153</v>
      </c>
      <c r="AW1368" s="15" t="s">
        <v>30</v>
      </c>
      <c r="AX1368" s="15" t="s">
        <v>81</v>
      </c>
      <c r="AY1368" s="268" t="s">
        <v>146</v>
      </c>
    </row>
    <row r="1369" s="2" customFormat="1" ht="16.5" customHeight="1">
      <c r="A1369" s="38"/>
      <c r="B1369" s="39"/>
      <c r="C1369" s="269" t="s">
        <v>1706</v>
      </c>
      <c r="D1369" s="269" t="s">
        <v>289</v>
      </c>
      <c r="E1369" s="270" t="s">
        <v>1707</v>
      </c>
      <c r="F1369" s="271" t="s">
        <v>1708</v>
      </c>
      <c r="G1369" s="272" t="s">
        <v>260</v>
      </c>
      <c r="H1369" s="273">
        <v>4</v>
      </c>
      <c r="I1369" s="274"/>
      <c r="J1369" s="275">
        <f>ROUND(I1369*H1369,2)</f>
        <v>0</v>
      </c>
      <c r="K1369" s="271" t="s">
        <v>152</v>
      </c>
      <c r="L1369" s="276"/>
      <c r="M1369" s="277" t="s">
        <v>1</v>
      </c>
      <c r="N1369" s="278" t="s">
        <v>39</v>
      </c>
      <c r="O1369" s="91"/>
      <c r="P1369" s="226">
        <f>O1369*H1369</f>
        <v>0</v>
      </c>
      <c r="Q1369" s="226">
        <v>0.00046999999999999999</v>
      </c>
      <c r="R1369" s="226">
        <f>Q1369*H1369</f>
        <v>0.0018799999999999999</v>
      </c>
      <c r="S1369" s="226">
        <v>0</v>
      </c>
      <c r="T1369" s="226">
        <f>S1369*H1369</f>
        <v>0</v>
      </c>
      <c r="U1369" s="227" t="s">
        <v>1</v>
      </c>
      <c r="V1369" s="38"/>
      <c r="W1369" s="38"/>
      <c r="X1369" s="38"/>
      <c r="Y1369" s="38"/>
      <c r="Z1369" s="38"/>
      <c r="AA1369" s="38"/>
      <c r="AB1369" s="38"/>
      <c r="AC1369" s="38"/>
      <c r="AD1369" s="38"/>
      <c r="AE1369" s="38"/>
      <c r="AR1369" s="228" t="s">
        <v>384</v>
      </c>
      <c r="AT1369" s="228" t="s">
        <v>289</v>
      </c>
      <c r="AU1369" s="228" t="s">
        <v>154</v>
      </c>
      <c r="AY1369" s="17" t="s">
        <v>146</v>
      </c>
      <c r="BE1369" s="229">
        <f>IF(N1369="základní",J1369,0)</f>
        <v>0</v>
      </c>
      <c r="BF1369" s="229">
        <f>IF(N1369="snížená",J1369,0)</f>
        <v>0</v>
      </c>
      <c r="BG1369" s="229">
        <f>IF(N1369="zákl. přenesená",J1369,0)</f>
        <v>0</v>
      </c>
      <c r="BH1369" s="229">
        <f>IF(N1369="sníž. přenesená",J1369,0)</f>
        <v>0</v>
      </c>
      <c r="BI1369" s="229">
        <f>IF(N1369="nulová",J1369,0)</f>
        <v>0</v>
      </c>
      <c r="BJ1369" s="17" t="s">
        <v>154</v>
      </c>
      <c r="BK1369" s="229">
        <f>ROUND(I1369*H1369,2)</f>
        <v>0</v>
      </c>
      <c r="BL1369" s="17" t="s">
        <v>265</v>
      </c>
      <c r="BM1369" s="228" t="s">
        <v>1709</v>
      </c>
    </row>
    <row r="1370" s="2" customFormat="1">
      <c r="A1370" s="38"/>
      <c r="B1370" s="39"/>
      <c r="C1370" s="40"/>
      <c r="D1370" s="230" t="s">
        <v>156</v>
      </c>
      <c r="E1370" s="40"/>
      <c r="F1370" s="231" t="s">
        <v>1708</v>
      </c>
      <c r="G1370" s="40"/>
      <c r="H1370" s="40"/>
      <c r="I1370" s="232"/>
      <c r="J1370" s="40"/>
      <c r="K1370" s="40"/>
      <c r="L1370" s="44"/>
      <c r="M1370" s="233"/>
      <c r="N1370" s="234"/>
      <c r="O1370" s="91"/>
      <c r="P1370" s="91"/>
      <c r="Q1370" s="91"/>
      <c r="R1370" s="91"/>
      <c r="S1370" s="91"/>
      <c r="T1370" s="91"/>
      <c r="U1370" s="92"/>
      <c r="V1370" s="38"/>
      <c r="W1370" s="38"/>
      <c r="X1370" s="38"/>
      <c r="Y1370" s="38"/>
      <c r="Z1370" s="38"/>
      <c r="AA1370" s="38"/>
      <c r="AB1370" s="38"/>
      <c r="AC1370" s="38"/>
      <c r="AD1370" s="38"/>
      <c r="AE1370" s="38"/>
      <c r="AT1370" s="17" t="s">
        <v>156</v>
      </c>
      <c r="AU1370" s="17" t="s">
        <v>154</v>
      </c>
    </row>
    <row r="1371" s="2" customFormat="1" ht="24.15" customHeight="1">
      <c r="A1371" s="38"/>
      <c r="B1371" s="39"/>
      <c r="C1371" s="217" t="s">
        <v>1710</v>
      </c>
      <c r="D1371" s="217" t="s">
        <v>148</v>
      </c>
      <c r="E1371" s="218" t="s">
        <v>1711</v>
      </c>
      <c r="F1371" s="219" t="s">
        <v>1712</v>
      </c>
      <c r="G1371" s="220" t="s">
        <v>268</v>
      </c>
      <c r="H1371" s="221">
        <v>2</v>
      </c>
      <c r="I1371" s="222"/>
      <c r="J1371" s="223">
        <f>ROUND(I1371*H1371,2)</f>
        <v>0</v>
      </c>
      <c r="K1371" s="219" t="s">
        <v>152</v>
      </c>
      <c r="L1371" s="44"/>
      <c r="M1371" s="224" t="s">
        <v>1</v>
      </c>
      <c r="N1371" s="225" t="s">
        <v>39</v>
      </c>
      <c r="O1371" s="91"/>
      <c r="P1371" s="226">
        <f>O1371*H1371</f>
        <v>0</v>
      </c>
      <c r="Q1371" s="226">
        <v>0</v>
      </c>
      <c r="R1371" s="226">
        <f>Q1371*H1371</f>
        <v>0</v>
      </c>
      <c r="S1371" s="226">
        <v>0</v>
      </c>
      <c r="T1371" s="226">
        <f>S1371*H1371</f>
        <v>0</v>
      </c>
      <c r="U1371" s="227" t="s">
        <v>1</v>
      </c>
      <c r="V1371" s="38"/>
      <c r="W1371" s="38"/>
      <c r="X1371" s="38"/>
      <c r="Y1371" s="38"/>
      <c r="Z1371" s="38"/>
      <c r="AA1371" s="38"/>
      <c r="AB1371" s="38"/>
      <c r="AC1371" s="38"/>
      <c r="AD1371" s="38"/>
      <c r="AE1371" s="38"/>
      <c r="AR1371" s="228" t="s">
        <v>265</v>
      </c>
      <c r="AT1371" s="228" t="s">
        <v>148</v>
      </c>
      <c r="AU1371" s="228" t="s">
        <v>154</v>
      </c>
      <c r="AY1371" s="17" t="s">
        <v>146</v>
      </c>
      <c r="BE1371" s="229">
        <f>IF(N1371="základní",J1371,0)</f>
        <v>0</v>
      </c>
      <c r="BF1371" s="229">
        <f>IF(N1371="snížená",J1371,0)</f>
        <v>0</v>
      </c>
      <c r="BG1371" s="229">
        <f>IF(N1371="zákl. přenesená",J1371,0)</f>
        <v>0</v>
      </c>
      <c r="BH1371" s="229">
        <f>IF(N1371="sníž. přenesená",J1371,0)</f>
        <v>0</v>
      </c>
      <c r="BI1371" s="229">
        <f>IF(N1371="nulová",J1371,0)</f>
        <v>0</v>
      </c>
      <c r="BJ1371" s="17" t="s">
        <v>154</v>
      </c>
      <c r="BK1371" s="229">
        <f>ROUND(I1371*H1371,2)</f>
        <v>0</v>
      </c>
      <c r="BL1371" s="17" t="s">
        <v>265</v>
      </c>
      <c r="BM1371" s="228" t="s">
        <v>1713</v>
      </c>
    </row>
    <row r="1372" s="2" customFormat="1">
      <c r="A1372" s="38"/>
      <c r="B1372" s="39"/>
      <c r="C1372" s="40"/>
      <c r="D1372" s="230" t="s">
        <v>156</v>
      </c>
      <c r="E1372" s="40"/>
      <c r="F1372" s="231" t="s">
        <v>1714</v>
      </c>
      <c r="G1372" s="40"/>
      <c r="H1372" s="40"/>
      <c r="I1372" s="232"/>
      <c r="J1372" s="40"/>
      <c r="K1372" s="40"/>
      <c r="L1372" s="44"/>
      <c r="M1372" s="233"/>
      <c r="N1372" s="234"/>
      <c r="O1372" s="91"/>
      <c r="P1372" s="91"/>
      <c r="Q1372" s="91"/>
      <c r="R1372" s="91"/>
      <c r="S1372" s="91"/>
      <c r="T1372" s="91"/>
      <c r="U1372" s="92"/>
      <c r="V1372" s="38"/>
      <c r="W1372" s="38"/>
      <c r="X1372" s="38"/>
      <c r="Y1372" s="38"/>
      <c r="Z1372" s="38"/>
      <c r="AA1372" s="38"/>
      <c r="AB1372" s="38"/>
      <c r="AC1372" s="38"/>
      <c r="AD1372" s="38"/>
      <c r="AE1372" s="38"/>
      <c r="AT1372" s="17" t="s">
        <v>156</v>
      </c>
      <c r="AU1372" s="17" t="s">
        <v>154</v>
      </c>
    </row>
    <row r="1373" s="2" customFormat="1">
      <c r="A1373" s="38"/>
      <c r="B1373" s="39"/>
      <c r="C1373" s="40"/>
      <c r="D1373" s="235" t="s">
        <v>158</v>
      </c>
      <c r="E1373" s="40"/>
      <c r="F1373" s="236" t="s">
        <v>1715</v>
      </c>
      <c r="G1373" s="40"/>
      <c r="H1373" s="40"/>
      <c r="I1373" s="232"/>
      <c r="J1373" s="40"/>
      <c r="K1373" s="40"/>
      <c r="L1373" s="44"/>
      <c r="M1373" s="233"/>
      <c r="N1373" s="234"/>
      <c r="O1373" s="91"/>
      <c r="P1373" s="91"/>
      <c r="Q1373" s="91"/>
      <c r="R1373" s="91"/>
      <c r="S1373" s="91"/>
      <c r="T1373" s="91"/>
      <c r="U1373" s="92"/>
      <c r="V1373" s="38"/>
      <c r="W1373" s="38"/>
      <c r="X1373" s="38"/>
      <c r="Y1373" s="38"/>
      <c r="Z1373" s="38"/>
      <c r="AA1373" s="38"/>
      <c r="AB1373" s="38"/>
      <c r="AC1373" s="38"/>
      <c r="AD1373" s="38"/>
      <c r="AE1373" s="38"/>
      <c r="AT1373" s="17" t="s">
        <v>158</v>
      </c>
      <c r="AU1373" s="17" t="s">
        <v>154</v>
      </c>
    </row>
    <row r="1374" s="13" customFormat="1">
      <c r="A1374" s="13"/>
      <c r="B1374" s="237"/>
      <c r="C1374" s="238"/>
      <c r="D1374" s="230" t="s">
        <v>160</v>
      </c>
      <c r="E1374" s="239" t="s">
        <v>1</v>
      </c>
      <c r="F1374" s="240" t="s">
        <v>1694</v>
      </c>
      <c r="G1374" s="238"/>
      <c r="H1374" s="239" t="s">
        <v>1</v>
      </c>
      <c r="I1374" s="241"/>
      <c r="J1374" s="238"/>
      <c r="K1374" s="238"/>
      <c r="L1374" s="242"/>
      <c r="M1374" s="243"/>
      <c r="N1374" s="244"/>
      <c r="O1374" s="244"/>
      <c r="P1374" s="244"/>
      <c r="Q1374" s="244"/>
      <c r="R1374" s="244"/>
      <c r="S1374" s="244"/>
      <c r="T1374" s="244"/>
      <c r="U1374" s="245"/>
      <c r="V1374" s="13"/>
      <c r="W1374" s="13"/>
      <c r="X1374" s="13"/>
      <c r="Y1374" s="13"/>
      <c r="Z1374" s="13"/>
      <c r="AA1374" s="13"/>
      <c r="AB1374" s="13"/>
      <c r="AC1374" s="13"/>
      <c r="AD1374" s="13"/>
      <c r="AE1374" s="13"/>
      <c r="AT1374" s="246" t="s">
        <v>160</v>
      </c>
      <c r="AU1374" s="246" t="s">
        <v>154</v>
      </c>
      <c r="AV1374" s="13" t="s">
        <v>81</v>
      </c>
      <c r="AW1374" s="13" t="s">
        <v>30</v>
      </c>
      <c r="AX1374" s="13" t="s">
        <v>73</v>
      </c>
      <c r="AY1374" s="246" t="s">
        <v>146</v>
      </c>
    </row>
    <row r="1375" s="14" customFormat="1">
      <c r="A1375" s="14"/>
      <c r="B1375" s="247"/>
      <c r="C1375" s="248"/>
      <c r="D1375" s="230" t="s">
        <v>160</v>
      </c>
      <c r="E1375" s="249" t="s">
        <v>1</v>
      </c>
      <c r="F1375" s="250" t="s">
        <v>154</v>
      </c>
      <c r="G1375" s="248"/>
      <c r="H1375" s="251">
        <v>2</v>
      </c>
      <c r="I1375" s="252"/>
      <c r="J1375" s="248"/>
      <c r="K1375" s="248"/>
      <c r="L1375" s="253"/>
      <c r="M1375" s="254"/>
      <c r="N1375" s="255"/>
      <c r="O1375" s="255"/>
      <c r="P1375" s="255"/>
      <c r="Q1375" s="255"/>
      <c r="R1375" s="255"/>
      <c r="S1375" s="255"/>
      <c r="T1375" s="255"/>
      <c r="U1375" s="256"/>
      <c r="V1375" s="14"/>
      <c r="W1375" s="14"/>
      <c r="X1375" s="14"/>
      <c r="Y1375" s="14"/>
      <c r="Z1375" s="14"/>
      <c r="AA1375" s="14"/>
      <c r="AB1375" s="14"/>
      <c r="AC1375" s="14"/>
      <c r="AD1375" s="14"/>
      <c r="AE1375" s="14"/>
      <c r="AT1375" s="257" t="s">
        <v>160</v>
      </c>
      <c r="AU1375" s="257" t="s">
        <v>154</v>
      </c>
      <c r="AV1375" s="14" t="s">
        <v>154</v>
      </c>
      <c r="AW1375" s="14" t="s">
        <v>30</v>
      </c>
      <c r="AX1375" s="14" t="s">
        <v>73</v>
      </c>
      <c r="AY1375" s="257" t="s">
        <v>146</v>
      </c>
    </row>
    <row r="1376" s="15" customFormat="1">
      <c r="A1376" s="15"/>
      <c r="B1376" s="258"/>
      <c r="C1376" s="259"/>
      <c r="D1376" s="230" t="s">
        <v>160</v>
      </c>
      <c r="E1376" s="260" t="s">
        <v>1</v>
      </c>
      <c r="F1376" s="261" t="s">
        <v>163</v>
      </c>
      <c r="G1376" s="259"/>
      <c r="H1376" s="262">
        <v>2</v>
      </c>
      <c r="I1376" s="263"/>
      <c r="J1376" s="259"/>
      <c r="K1376" s="259"/>
      <c r="L1376" s="264"/>
      <c r="M1376" s="265"/>
      <c r="N1376" s="266"/>
      <c r="O1376" s="266"/>
      <c r="P1376" s="266"/>
      <c r="Q1376" s="266"/>
      <c r="R1376" s="266"/>
      <c r="S1376" s="266"/>
      <c r="T1376" s="266"/>
      <c r="U1376" s="267"/>
      <c r="V1376" s="15"/>
      <c r="W1376" s="15"/>
      <c r="X1376" s="15"/>
      <c r="Y1376" s="15"/>
      <c r="Z1376" s="15"/>
      <c r="AA1376" s="15"/>
      <c r="AB1376" s="15"/>
      <c r="AC1376" s="15"/>
      <c r="AD1376" s="15"/>
      <c r="AE1376" s="15"/>
      <c r="AT1376" s="268" t="s">
        <v>160</v>
      </c>
      <c r="AU1376" s="268" t="s">
        <v>154</v>
      </c>
      <c r="AV1376" s="15" t="s">
        <v>153</v>
      </c>
      <c r="AW1376" s="15" t="s">
        <v>30</v>
      </c>
      <c r="AX1376" s="15" t="s">
        <v>81</v>
      </c>
      <c r="AY1376" s="268" t="s">
        <v>146</v>
      </c>
    </row>
    <row r="1377" s="2" customFormat="1" ht="16.5" customHeight="1">
      <c r="A1377" s="38"/>
      <c r="B1377" s="39"/>
      <c r="C1377" s="269" t="s">
        <v>1716</v>
      </c>
      <c r="D1377" s="269" t="s">
        <v>289</v>
      </c>
      <c r="E1377" s="270" t="s">
        <v>1717</v>
      </c>
      <c r="F1377" s="271" t="s">
        <v>1718</v>
      </c>
      <c r="G1377" s="272" t="s">
        <v>268</v>
      </c>
      <c r="H1377" s="273">
        <v>2</v>
      </c>
      <c r="I1377" s="274"/>
      <c r="J1377" s="275">
        <f>ROUND(I1377*H1377,2)</f>
        <v>0</v>
      </c>
      <c r="K1377" s="271" t="s">
        <v>152</v>
      </c>
      <c r="L1377" s="276"/>
      <c r="M1377" s="277" t="s">
        <v>1</v>
      </c>
      <c r="N1377" s="278" t="s">
        <v>39</v>
      </c>
      <c r="O1377" s="91"/>
      <c r="P1377" s="226">
        <f>O1377*H1377</f>
        <v>0</v>
      </c>
      <c r="Q1377" s="226">
        <v>0.00020000000000000001</v>
      </c>
      <c r="R1377" s="226">
        <f>Q1377*H1377</f>
        <v>0.00040000000000000002</v>
      </c>
      <c r="S1377" s="226">
        <v>0</v>
      </c>
      <c r="T1377" s="226">
        <f>S1377*H1377</f>
        <v>0</v>
      </c>
      <c r="U1377" s="227" t="s">
        <v>1</v>
      </c>
      <c r="V1377" s="38"/>
      <c r="W1377" s="38"/>
      <c r="X1377" s="38"/>
      <c r="Y1377" s="38"/>
      <c r="Z1377" s="38"/>
      <c r="AA1377" s="38"/>
      <c r="AB1377" s="38"/>
      <c r="AC1377" s="38"/>
      <c r="AD1377" s="38"/>
      <c r="AE1377" s="38"/>
      <c r="AR1377" s="228" t="s">
        <v>384</v>
      </c>
      <c r="AT1377" s="228" t="s">
        <v>289</v>
      </c>
      <c r="AU1377" s="228" t="s">
        <v>154</v>
      </c>
      <c r="AY1377" s="17" t="s">
        <v>146</v>
      </c>
      <c r="BE1377" s="229">
        <f>IF(N1377="základní",J1377,0)</f>
        <v>0</v>
      </c>
      <c r="BF1377" s="229">
        <f>IF(N1377="snížená",J1377,0)</f>
        <v>0</v>
      </c>
      <c r="BG1377" s="229">
        <f>IF(N1377="zákl. přenesená",J1377,0)</f>
        <v>0</v>
      </c>
      <c r="BH1377" s="229">
        <f>IF(N1377="sníž. přenesená",J1377,0)</f>
        <v>0</v>
      </c>
      <c r="BI1377" s="229">
        <f>IF(N1377="nulová",J1377,0)</f>
        <v>0</v>
      </c>
      <c r="BJ1377" s="17" t="s">
        <v>154</v>
      </c>
      <c r="BK1377" s="229">
        <f>ROUND(I1377*H1377,2)</f>
        <v>0</v>
      </c>
      <c r="BL1377" s="17" t="s">
        <v>265</v>
      </c>
      <c r="BM1377" s="228" t="s">
        <v>1719</v>
      </c>
    </row>
    <row r="1378" s="2" customFormat="1">
      <c r="A1378" s="38"/>
      <c r="B1378" s="39"/>
      <c r="C1378" s="40"/>
      <c r="D1378" s="230" t="s">
        <v>156</v>
      </c>
      <c r="E1378" s="40"/>
      <c r="F1378" s="231" t="s">
        <v>1718</v>
      </c>
      <c r="G1378" s="40"/>
      <c r="H1378" s="40"/>
      <c r="I1378" s="232"/>
      <c r="J1378" s="40"/>
      <c r="K1378" s="40"/>
      <c r="L1378" s="44"/>
      <c r="M1378" s="233"/>
      <c r="N1378" s="234"/>
      <c r="O1378" s="91"/>
      <c r="P1378" s="91"/>
      <c r="Q1378" s="91"/>
      <c r="R1378" s="91"/>
      <c r="S1378" s="91"/>
      <c r="T1378" s="91"/>
      <c r="U1378" s="92"/>
      <c r="V1378" s="38"/>
      <c r="W1378" s="38"/>
      <c r="X1378" s="38"/>
      <c r="Y1378" s="38"/>
      <c r="Z1378" s="38"/>
      <c r="AA1378" s="38"/>
      <c r="AB1378" s="38"/>
      <c r="AC1378" s="38"/>
      <c r="AD1378" s="38"/>
      <c r="AE1378" s="38"/>
      <c r="AT1378" s="17" t="s">
        <v>156</v>
      </c>
      <c r="AU1378" s="17" t="s">
        <v>154</v>
      </c>
    </row>
    <row r="1379" s="2" customFormat="1" ht="24.15" customHeight="1">
      <c r="A1379" s="38"/>
      <c r="B1379" s="39"/>
      <c r="C1379" s="217" t="s">
        <v>1720</v>
      </c>
      <c r="D1379" s="217" t="s">
        <v>148</v>
      </c>
      <c r="E1379" s="218" t="s">
        <v>1721</v>
      </c>
      <c r="F1379" s="219" t="s">
        <v>1722</v>
      </c>
      <c r="G1379" s="220" t="s">
        <v>1723</v>
      </c>
      <c r="H1379" s="221">
        <v>356.42500000000001</v>
      </c>
      <c r="I1379" s="222"/>
      <c r="J1379" s="223">
        <f>ROUND(I1379*H1379,2)</f>
        <v>0</v>
      </c>
      <c r="K1379" s="219" t="s">
        <v>152</v>
      </c>
      <c r="L1379" s="44"/>
      <c r="M1379" s="224" t="s">
        <v>1</v>
      </c>
      <c r="N1379" s="225" t="s">
        <v>39</v>
      </c>
      <c r="O1379" s="91"/>
      <c r="P1379" s="226">
        <f>O1379*H1379</f>
        <v>0</v>
      </c>
      <c r="Q1379" s="226">
        <v>6.9999999999999994E-05</v>
      </c>
      <c r="R1379" s="226">
        <f>Q1379*H1379</f>
        <v>0.02494975</v>
      </c>
      <c r="S1379" s="226">
        <v>0</v>
      </c>
      <c r="T1379" s="226">
        <f>S1379*H1379</f>
        <v>0</v>
      </c>
      <c r="U1379" s="227" t="s">
        <v>1</v>
      </c>
      <c r="V1379" s="38"/>
      <c r="W1379" s="38"/>
      <c r="X1379" s="38"/>
      <c r="Y1379" s="38"/>
      <c r="Z1379" s="38"/>
      <c r="AA1379" s="38"/>
      <c r="AB1379" s="38"/>
      <c r="AC1379" s="38"/>
      <c r="AD1379" s="38"/>
      <c r="AE1379" s="38"/>
      <c r="AR1379" s="228" t="s">
        <v>265</v>
      </c>
      <c r="AT1379" s="228" t="s">
        <v>148</v>
      </c>
      <c r="AU1379" s="228" t="s">
        <v>154</v>
      </c>
      <c r="AY1379" s="17" t="s">
        <v>146</v>
      </c>
      <c r="BE1379" s="229">
        <f>IF(N1379="základní",J1379,0)</f>
        <v>0</v>
      </c>
      <c r="BF1379" s="229">
        <f>IF(N1379="snížená",J1379,0)</f>
        <v>0</v>
      </c>
      <c r="BG1379" s="229">
        <f>IF(N1379="zákl. přenesená",J1379,0)</f>
        <v>0</v>
      </c>
      <c r="BH1379" s="229">
        <f>IF(N1379="sníž. přenesená",J1379,0)</f>
        <v>0</v>
      </c>
      <c r="BI1379" s="229">
        <f>IF(N1379="nulová",J1379,0)</f>
        <v>0</v>
      </c>
      <c r="BJ1379" s="17" t="s">
        <v>154</v>
      </c>
      <c r="BK1379" s="229">
        <f>ROUND(I1379*H1379,2)</f>
        <v>0</v>
      </c>
      <c r="BL1379" s="17" t="s">
        <v>265</v>
      </c>
      <c r="BM1379" s="228" t="s">
        <v>1724</v>
      </c>
    </row>
    <row r="1380" s="2" customFormat="1">
      <c r="A1380" s="38"/>
      <c r="B1380" s="39"/>
      <c r="C1380" s="40"/>
      <c r="D1380" s="230" t="s">
        <v>156</v>
      </c>
      <c r="E1380" s="40"/>
      <c r="F1380" s="231" t="s">
        <v>1725</v>
      </c>
      <c r="G1380" s="40"/>
      <c r="H1380" s="40"/>
      <c r="I1380" s="232"/>
      <c r="J1380" s="40"/>
      <c r="K1380" s="40"/>
      <c r="L1380" s="44"/>
      <c r="M1380" s="233"/>
      <c r="N1380" s="234"/>
      <c r="O1380" s="91"/>
      <c r="P1380" s="91"/>
      <c r="Q1380" s="91"/>
      <c r="R1380" s="91"/>
      <c r="S1380" s="91"/>
      <c r="T1380" s="91"/>
      <c r="U1380" s="92"/>
      <c r="V1380" s="38"/>
      <c r="W1380" s="38"/>
      <c r="X1380" s="38"/>
      <c r="Y1380" s="38"/>
      <c r="Z1380" s="38"/>
      <c r="AA1380" s="38"/>
      <c r="AB1380" s="38"/>
      <c r="AC1380" s="38"/>
      <c r="AD1380" s="38"/>
      <c r="AE1380" s="38"/>
      <c r="AT1380" s="17" t="s">
        <v>156</v>
      </c>
      <c r="AU1380" s="17" t="s">
        <v>154</v>
      </c>
    </row>
    <row r="1381" s="2" customFormat="1">
      <c r="A1381" s="38"/>
      <c r="B1381" s="39"/>
      <c r="C1381" s="40"/>
      <c r="D1381" s="235" t="s">
        <v>158</v>
      </c>
      <c r="E1381" s="40"/>
      <c r="F1381" s="236" t="s">
        <v>1726</v>
      </c>
      <c r="G1381" s="40"/>
      <c r="H1381" s="40"/>
      <c r="I1381" s="232"/>
      <c r="J1381" s="40"/>
      <c r="K1381" s="40"/>
      <c r="L1381" s="44"/>
      <c r="M1381" s="233"/>
      <c r="N1381" s="234"/>
      <c r="O1381" s="91"/>
      <c r="P1381" s="91"/>
      <c r="Q1381" s="91"/>
      <c r="R1381" s="91"/>
      <c r="S1381" s="91"/>
      <c r="T1381" s="91"/>
      <c r="U1381" s="92"/>
      <c r="V1381" s="38"/>
      <c r="W1381" s="38"/>
      <c r="X1381" s="38"/>
      <c r="Y1381" s="38"/>
      <c r="Z1381" s="38"/>
      <c r="AA1381" s="38"/>
      <c r="AB1381" s="38"/>
      <c r="AC1381" s="38"/>
      <c r="AD1381" s="38"/>
      <c r="AE1381" s="38"/>
      <c r="AT1381" s="17" t="s">
        <v>158</v>
      </c>
      <c r="AU1381" s="17" t="s">
        <v>154</v>
      </c>
    </row>
    <row r="1382" s="13" customFormat="1">
      <c r="A1382" s="13"/>
      <c r="B1382" s="237"/>
      <c r="C1382" s="238"/>
      <c r="D1382" s="230" t="s">
        <v>160</v>
      </c>
      <c r="E1382" s="239" t="s">
        <v>1</v>
      </c>
      <c r="F1382" s="240" t="s">
        <v>1727</v>
      </c>
      <c r="G1382" s="238"/>
      <c r="H1382" s="239" t="s">
        <v>1</v>
      </c>
      <c r="I1382" s="241"/>
      <c r="J1382" s="238"/>
      <c r="K1382" s="238"/>
      <c r="L1382" s="242"/>
      <c r="M1382" s="243"/>
      <c r="N1382" s="244"/>
      <c r="O1382" s="244"/>
      <c r="P1382" s="244"/>
      <c r="Q1382" s="244"/>
      <c r="R1382" s="244"/>
      <c r="S1382" s="244"/>
      <c r="T1382" s="244"/>
      <c r="U1382" s="245"/>
      <c r="V1382" s="13"/>
      <c r="W1382" s="13"/>
      <c r="X1382" s="13"/>
      <c r="Y1382" s="13"/>
      <c r="Z1382" s="13"/>
      <c r="AA1382" s="13"/>
      <c r="AB1382" s="13"/>
      <c r="AC1382" s="13"/>
      <c r="AD1382" s="13"/>
      <c r="AE1382" s="13"/>
      <c r="AT1382" s="246" t="s">
        <v>160</v>
      </c>
      <c r="AU1382" s="246" t="s">
        <v>154</v>
      </c>
      <c r="AV1382" s="13" t="s">
        <v>81</v>
      </c>
      <c r="AW1382" s="13" t="s">
        <v>30</v>
      </c>
      <c r="AX1382" s="13" t="s">
        <v>73</v>
      </c>
      <c r="AY1382" s="246" t="s">
        <v>146</v>
      </c>
    </row>
    <row r="1383" s="14" customFormat="1">
      <c r="A1383" s="14"/>
      <c r="B1383" s="247"/>
      <c r="C1383" s="248"/>
      <c r="D1383" s="230" t="s">
        <v>160</v>
      </c>
      <c r="E1383" s="249" t="s">
        <v>1</v>
      </c>
      <c r="F1383" s="250" t="s">
        <v>1728</v>
      </c>
      <c r="G1383" s="248"/>
      <c r="H1383" s="251">
        <v>245.73599999999999</v>
      </c>
      <c r="I1383" s="252"/>
      <c r="J1383" s="248"/>
      <c r="K1383" s="248"/>
      <c r="L1383" s="253"/>
      <c r="M1383" s="254"/>
      <c r="N1383" s="255"/>
      <c r="O1383" s="255"/>
      <c r="P1383" s="255"/>
      <c r="Q1383" s="255"/>
      <c r="R1383" s="255"/>
      <c r="S1383" s="255"/>
      <c r="T1383" s="255"/>
      <c r="U1383" s="256"/>
      <c r="V1383" s="14"/>
      <c r="W1383" s="14"/>
      <c r="X1383" s="14"/>
      <c r="Y1383" s="14"/>
      <c r="Z1383" s="14"/>
      <c r="AA1383" s="14"/>
      <c r="AB1383" s="14"/>
      <c r="AC1383" s="14"/>
      <c r="AD1383" s="14"/>
      <c r="AE1383" s="14"/>
      <c r="AT1383" s="257" t="s">
        <v>160</v>
      </c>
      <c r="AU1383" s="257" t="s">
        <v>154</v>
      </c>
      <c r="AV1383" s="14" t="s">
        <v>154</v>
      </c>
      <c r="AW1383" s="14" t="s">
        <v>30</v>
      </c>
      <c r="AX1383" s="14" t="s">
        <v>73</v>
      </c>
      <c r="AY1383" s="257" t="s">
        <v>146</v>
      </c>
    </row>
    <row r="1384" s="14" customFormat="1">
      <c r="A1384" s="14"/>
      <c r="B1384" s="247"/>
      <c r="C1384" s="248"/>
      <c r="D1384" s="230" t="s">
        <v>160</v>
      </c>
      <c r="E1384" s="249" t="s">
        <v>1</v>
      </c>
      <c r="F1384" s="250" t="s">
        <v>1729</v>
      </c>
      <c r="G1384" s="248"/>
      <c r="H1384" s="251">
        <v>54.008000000000003</v>
      </c>
      <c r="I1384" s="252"/>
      <c r="J1384" s="248"/>
      <c r="K1384" s="248"/>
      <c r="L1384" s="253"/>
      <c r="M1384" s="254"/>
      <c r="N1384" s="255"/>
      <c r="O1384" s="255"/>
      <c r="P1384" s="255"/>
      <c r="Q1384" s="255"/>
      <c r="R1384" s="255"/>
      <c r="S1384" s="255"/>
      <c r="T1384" s="255"/>
      <c r="U1384" s="256"/>
      <c r="V1384" s="14"/>
      <c r="W1384" s="14"/>
      <c r="X1384" s="14"/>
      <c r="Y1384" s="14"/>
      <c r="Z1384" s="14"/>
      <c r="AA1384" s="14"/>
      <c r="AB1384" s="14"/>
      <c r="AC1384" s="14"/>
      <c r="AD1384" s="14"/>
      <c r="AE1384" s="14"/>
      <c r="AT1384" s="257" t="s">
        <v>160</v>
      </c>
      <c r="AU1384" s="257" t="s">
        <v>154</v>
      </c>
      <c r="AV1384" s="14" t="s">
        <v>154</v>
      </c>
      <c r="AW1384" s="14" t="s">
        <v>30</v>
      </c>
      <c r="AX1384" s="14" t="s">
        <v>73</v>
      </c>
      <c r="AY1384" s="257" t="s">
        <v>146</v>
      </c>
    </row>
    <row r="1385" s="13" customFormat="1">
      <c r="A1385" s="13"/>
      <c r="B1385" s="237"/>
      <c r="C1385" s="238"/>
      <c r="D1385" s="230" t="s">
        <v>160</v>
      </c>
      <c r="E1385" s="239" t="s">
        <v>1</v>
      </c>
      <c r="F1385" s="240" t="s">
        <v>1730</v>
      </c>
      <c r="G1385" s="238"/>
      <c r="H1385" s="239" t="s">
        <v>1</v>
      </c>
      <c r="I1385" s="241"/>
      <c r="J1385" s="238"/>
      <c r="K1385" s="238"/>
      <c r="L1385" s="242"/>
      <c r="M1385" s="243"/>
      <c r="N1385" s="244"/>
      <c r="O1385" s="244"/>
      <c r="P1385" s="244"/>
      <c r="Q1385" s="244"/>
      <c r="R1385" s="244"/>
      <c r="S1385" s="244"/>
      <c r="T1385" s="244"/>
      <c r="U1385" s="245"/>
      <c r="V1385" s="13"/>
      <c r="W1385" s="13"/>
      <c r="X1385" s="13"/>
      <c r="Y1385" s="13"/>
      <c r="Z1385" s="13"/>
      <c r="AA1385" s="13"/>
      <c r="AB1385" s="13"/>
      <c r="AC1385" s="13"/>
      <c r="AD1385" s="13"/>
      <c r="AE1385" s="13"/>
      <c r="AT1385" s="246" t="s">
        <v>160</v>
      </c>
      <c r="AU1385" s="246" t="s">
        <v>154</v>
      </c>
      <c r="AV1385" s="13" t="s">
        <v>81</v>
      </c>
      <c r="AW1385" s="13" t="s">
        <v>30</v>
      </c>
      <c r="AX1385" s="13" t="s">
        <v>73</v>
      </c>
      <c r="AY1385" s="246" t="s">
        <v>146</v>
      </c>
    </row>
    <row r="1386" s="14" customFormat="1">
      <c r="A1386" s="14"/>
      <c r="B1386" s="247"/>
      <c r="C1386" s="248"/>
      <c r="D1386" s="230" t="s">
        <v>160</v>
      </c>
      <c r="E1386" s="249" t="s">
        <v>1</v>
      </c>
      <c r="F1386" s="250" t="s">
        <v>1731</v>
      </c>
      <c r="G1386" s="248"/>
      <c r="H1386" s="251">
        <v>10.191000000000001</v>
      </c>
      <c r="I1386" s="252"/>
      <c r="J1386" s="248"/>
      <c r="K1386" s="248"/>
      <c r="L1386" s="253"/>
      <c r="M1386" s="254"/>
      <c r="N1386" s="255"/>
      <c r="O1386" s="255"/>
      <c r="P1386" s="255"/>
      <c r="Q1386" s="255"/>
      <c r="R1386" s="255"/>
      <c r="S1386" s="255"/>
      <c r="T1386" s="255"/>
      <c r="U1386" s="256"/>
      <c r="V1386" s="14"/>
      <c r="W1386" s="14"/>
      <c r="X1386" s="14"/>
      <c r="Y1386" s="14"/>
      <c r="Z1386" s="14"/>
      <c r="AA1386" s="14"/>
      <c r="AB1386" s="14"/>
      <c r="AC1386" s="14"/>
      <c r="AD1386" s="14"/>
      <c r="AE1386" s="14"/>
      <c r="AT1386" s="257" t="s">
        <v>160</v>
      </c>
      <c r="AU1386" s="257" t="s">
        <v>154</v>
      </c>
      <c r="AV1386" s="14" t="s">
        <v>154</v>
      </c>
      <c r="AW1386" s="14" t="s">
        <v>30</v>
      </c>
      <c r="AX1386" s="14" t="s">
        <v>73</v>
      </c>
      <c r="AY1386" s="257" t="s">
        <v>146</v>
      </c>
    </row>
    <row r="1387" s="13" customFormat="1">
      <c r="A1387" s="13"/>
      <c r="B1387" s="237"/>
      <c r="C1387" s="238"/>
      <c r="D1387" s="230" t="s">
        <v>160</v>
      </c>
      <c r="E1387" s="239" t="s">
        <v>1</v>
      </c>
      <c r="F1387" s="240" t="s">
        <v>1732</v>
      </c>
      <c r="G1387" s="238"/>
      <c r="H1387" s="239" t="s">
        <v>1</v>
      </c>
      <c r="I1387" s="241"/>
      <c r="J1387" s="238"/>
      <c r="K1387" s="238"/>
      <c r="L1387" s="242"/>
      <c r="M1387" s="243"/>
      <c r="N1387" s="244"/>
      <c r="O1387" s="244"/>
      <c r="P1387" s="244"/>
      <c r="Q1387" s="244"/>
      <c r="R1387" s="244"/>
      <c r="S1387" s="244"/>
      <c r="T1387" s="244"/>
      <c r="U1387" s="245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/>
      <c r="AT1387" s="246" t="s">
        <v>160</v>
      </c>
      <c r="AU1387" s="246" t="s">
        <v>154</v>
      </c>
      <c r="AV1387" s="13" t="s">
        <v>81</v>
      </c>
      <c r="AW1387" s="13" t="s">
        <v>30</v>
      </c>
      <c r="AX1387" s="13" t="s">
        <v>73</v>
      </c>
      <c r="AY1387" s="246" t="s">
        <v>146</v>
      </c>
    </row>
    <row r="1388" s="14" customFormat="1">
      <c r="A1388" s="14"/>
      <c r="B1388" s="247"/>
      <c r="C1388" s="248"/>
      <c r="D1388" s="230" t="s">
        <v>160</v>
      </c>
      <c r="E1388" s="249" t="s">
        <v>1</v>
      </c>
      <c r="F1388" s="250" t="s">
        <v>1733</v>
      </c>
      <c r="G1388" s="248"/>
      <c r="H1388" s="251">
        <v>46.490000000000002</v>
      </c>
      <c r="I1388" s="252"/>
      <c r="J1388" s="248"/>
      <c r="K1388" s="248"/>
      <c r="L1388" s="253"/>
      <c r="M1388" s="254"/>
      <c r="N1388" s="255"/>
      <c r="O1388" s="255"/>
      <c r="P1388" s="255"/>
      <c r="Q1388" s="255"/>
      <c r="R1388" s="255"/>
      <c r="S1388" s="255"/>
      <c r="T1388" s="255"/>
      <c r="U1388" s="256"/>
      <c r="V1388" s="14"/>
      <c r="W1388" s="14"/>
      <c r="X1388" s="14"/>
      <c r="Y1388" s="14"/>
      <c r="Z1388" s="14"/>
      <c r="AA1388" s="14"/>
      <c r="AB1388" s="14"/>
      <c r="AC1388" s="14"/>
      <c r="AD1388" s="14"/>
      <c r="AE1388" s="14"/>
      <c r="AT1388" s="257" t="s">
        <v>160</v>
      </c>
      <c r="AU1388" s="257" t="s">
        <v>154</v>
      </c>
      <c r="AV1388" s="14" t="s">
        <v>154</v>
      </c>
      <c r="AW1388" s="14" t="s">
        <v>30</v>
      </c>
      <c r="AX1388" s="14" t="s">
        <v>73</v>
      </c>
      <c r="AY1388" s="257" t="s">
        <v>146</v>
      </c>
    </row>
    <row r="1389" s="15" customFormat="1">
      <c r="A1389" s="15"/>
      <c r="B1389" s="258"/>
      <c r="C1389" s="259"/>
      <c r="D1389" s="230" t="s">
        <v>160</v>
      </c>
      <c r="E1389" s="260" t="s">
        <v>1</v>
      </c>
      <c r="F1389" s="261" t="s">
        <v>163</v>
      </c>
      <c r="G1389" s="259"/>
      <c r="H1389" s="262">
        <v>356.42500000000001</v>
      </c>
      <c r="I1389" s="263"/>
      <c r="J1389" s="259"/>
      <c r="K1389" s="259"/>
      <c r="L1389" s="264"/>
      <c r="M1389" s="265"/>
      <c r="N1389" s="266"/>
      <c r="O1389" s="266"/>
      <c r="P1389" s="266"/>
      <c r="Q1389" s="266"/>
      <c r="R1389" s="266"/>
      <c r="S1389" s="266"/>
      <c r="T1389" s="266"/>
      <c r="U1389" s="267"/>
      <c r="V1389" s="15"/>
      <c r="W1389" s="15"/>
      <c r="X1389" s="15"/>
      <c r="Y1389" s="15"/>
      <c r="Z1389" s="15"/>
      <c r="AA1389" s="15"/>
      <c r="AB1389" s="15"/>
      <c r="AC1389" s="15"/>
      <c r="AD1389" s="15"/>
      <c r="AE1389" s="15"/>
      <c r="AT1389" s="268" t="s">
        <v>160</v>
      </c>
      <c r="AU1389" s="268" t="s">
        <v>154</v>
      </c>
      <c r="AV1389" s="15" t="s">
        <v>153</v>
      </c>
      <c r="AW1389" s="15" t="s">
        <v>30</v>
      </c>
      <c r="AX1389" s="15" t="s">
        <v>81</v>
      </c>
      <c r="AY1389" s="268" t="s">
        <v>146</v>
      </c>
    </row>
    <row r="1390" s="2" customFormat="1" ht="16.5" customHeight="1">
      <c r="A1390" s="38"/>
      <c r="B1390" s="39"/>
      <c r="C1390" s="269" t="s">
        <v>1734</v>
      </c>
      <c r="D1390" s="269" t="s">
        <v>289</v>
      </c>
      <c r="E1390" s="270" t="s">
        <v>1735</v>
      </c>
      <c r="F1390" s="271" t="s">
        <v>1736</v>
      </c>
      <c r="G1390" s="272" t="s">
        <v>1723</v>
      </c>
      <c r="H1390" s="273">
        <v>356.42500000000001</v>
      </c>
      <c r="I1390" s="274"/>
      <c r="J1390" s="275">
        <f>ROUND(I1390*H1390,2)</f>
        <v>0</v>
      </c>
      <c r="K1390" s="271" t="s">
        <v>1</v>
      </c>
      <c r="L1390" s="276"/>
      <c r="M1390" s="277" t="s">
        <v>1</v>
      </c>
      <c r="N1390" s="278" t="s">
        <v>39</v>
      </c>
      <c r="O1390" s="91"/>
      <c r="P1390" s="226">
        <f>O1390*H1390</f>
        <v>0</v>
      </c>
      <c r="Q1390" s="226">
        <v>0.001</v>
      </c>
      <c r="R1390" s="226">
        <f>Q1390*H1390</f>
        <v>0.35642499999999999</v>
      </c>
      <c r="S1390" s="226">
        <v>0</v>
      </c>
      <c r="T1390" s="226">
        <f>S1390*H1390</f>
        <v>0</v>
      </c>
      <c r="U1390" s="227" t="s">
        <v>1</v>
      </c>
      <c r="V1390" s="38"/>
      <c r="W1390" s="38"/>
      <c r="X1390" s="38"/>
      <c r="Y1390" s="38"/>
      <c r="Z1390" s="38"/>
      <c r="AA1390" s="38"/>
      <c r="AB1390" s="38"/>
      <c r="AC1390" s="38"/>
      <c r="AD1390" s="38"/>
      <c r="AE1390" s="38"/>
      <c r="AR1390" s="228" t="s">
        <v>384</v>
      </c>
      <c r="AT1390" s="228" t="s">
        <v>289</v>
      </c>
      <c r="AU1390" s="228" t="s">
        <v>154</v>
      </c>
      <c r="AY1390" s="17" t="s">
        <v>146</v>
      </c>
      <c r="BE1390" s="229">
        <f>IF(N1390="základní",J1390,0)</f>
        <v>0</v>
      </c>
      <c r="BF1390" s="229">
        <f>IF(N1390="snížená",J1390,0)</f>
        <v>0</v>
      </c>
      <c r="BG1390" s="229">
        <f>IF(N1390="zákl. přenesená",J1390,0)</f>
        <v>0</v>
      </c>
      <c r="BH1390" s="229">
        <f>IF(N1390="sníž. přenesená",J1390,0)</f>
        <v>0</v>
      </c>
      <c r="BI1390" s="229">
        <f>IF(N1390="nulová",J1390,0)</f>
        <v>0</v>
      </c>
      <c r="BJ1390" s="17" t="s">
        <v>154</v>
      </c>
      <c r="BK1390" s="229">
        <f>ROUND(I1390*H1390,2)</f>
        <v>0</v>
      </c>
      <c r="BL1390" s="17" t="s">
        <v>265</v>
      </c>
      <c r="BM1390" s="228" t="s">
        <v>1737</v>
      </c>
    </row>
    <row r="1391" s="2" customFormat="1">
      <c r="A1391" s="38"/>
      <c r="B1391" s="39"/>
      <c r="C1391" s="40"/>
      <c r="D1391" s="230" t="s">
        <v>156</v>
      </c>
      <c r="E1391" s="40"/>
      <c r="F1391" s="231" t="s">
        <v>1736</v>
      </c>
      <c r="G1391" s="40"/>
      <c r="H1391" s="40"/>
      <c r="I1391" s="232"/>
      <c r="J1391" s="40"/>
      <c r="K1391" s="40"/>
      <c r="L1391" s="44"/>
      <c r="M1391" s="233"/>
      <c r="N1391" s="234"/>
      <c r="O1391" s="91"/>
      <c r="P1391" s="91"/>
      <c r="Q1391" s="91"/>
      <c r="R1391" s="91"/>
      <c r="S1391" s="91"/>
      <c r="T1391" s="91"/>
      <c r="U1391" s="92"/>
      <c r="V1391" s="38"/>
      <c r="W1391" s="38"/>
      <c r="X1391" s="38"/>
      <c r="Y1391" s="38"/>
      <c r="Z1391" s="38"/>
      <c r="AA1391" s="38"/>
      <c r="AB1391" s="38"/>
      <c r="AC1391" s="38"/>
      <c r="AD1391" s="38"/>
      <c r="AE1391" s="38"/>
      <c r="AT1391" s="17" t="s">
        <v>156</v>
      </c>
      <c r="AU1391" s="17" t="s">
        <v>154</v>
      </c>
    </row>
    <row r="1392" s="2" customFormat="1" ht="24.15" customHeight="1">
      <c r="A1392" s="38"/>
      <c r="B1392" s="39"/>
      <c r="C1392" s="217" t="s">
        <v>1738</v>
      </c>
      <c r="D1392" s="217" t="s">
        <v>148</v>
      </c>
      <c r="E1392" s="218" t="s">
        <v>1739</v>
      </c>
      <c r="F1392" s="219" t="s">
        <v>1740</v>
      </c>
      <c r="G1392" s="220" t="s">
        <v>1723</v>
      </c>
      <c r="H1392" s="221">
        <v>1973.828</v>
      </c>
      <c r="I1392" s="222"/>
      <c r="J1392" s="223">
        <f>ROUND(I1392*H1392,2)</f>
        <v>0</v>
      </c>
      <c r="K1392" s="219" t="s">
        <v>152</v>
      </c>
      <c r="L1392" s="44"/>
      <c r="M1392" s="224" t="s">
        <v>1</v>
      </c>
      <c r="N1392" s="225" t="s">
        <v>39</v>
      </c>
      <c r="O1392" s="91"/>
      <c r="P1392" s="226">
        <f>O1392*H1392</f>
        <v>0</v>
      </c>
      <c r="Q1392" s="226">
        <v>5.0000000000000002E-05</v>
      </c>
      <c r="R1392" s="226">
        <f>Q1392*H1392</f>
        <v>0.098691399999999999</v>
      </c>
      <c r="S1392" s="226">
        <v>0</v>
      </c>
      <c r="T1392" s="226">
        <f>S1392*H1392</f>
        <v>0</v>
      </c>
      <c r="U1392" s="227" t="s">
        <v>1</v>
      </c>
      <c r="V1392" s="38"/>
      <c r="W1392" s="38"/>
      <c r="X1392" s="38"/>
      <c r="Y1392" s="38"/>
      <c r="Z1392" s="38"/>
      <c r="AA1392" s="38"/>
      <c r="AB1392" s="38"/>
      <c r="AC1392" s="38"/>
      <c r="AD1392" s="38"/>
      <c r="AE1392" s="38"/>
      <c r="AR1392" s="228" t="s">
        <v>265</v>
      </c>
      <c r="AT1392" s="228" t="s">
        <v>148</v>
      </c>
      <c r="AU1392" s="228" t="s">
        <v>154</v>
      </c>
      <c r="AY1392" s="17" t="s">
        <v>146</v>
      </c>
      <c r="BE1392" s="229">
        <f>IF(N1392="základní",J1392,0)</f>
        <v>0</v>
      </c>
      <c r="BF1392" s="229">
        <f>IF(N1392="snížená",J1392,0)</f>
        <v>0</v>
      </c>
      <c r="BG1392" s="229">
        <f>IF(N1392="zákl. přenesená",J1392,0)</f>
        <v>0</v>
      </c>
      <c r="BH1392" s="229">
        <f>IF(N1392="sníž. přenesená",J1392,0)</f>
        <v>0</v>
      </c>
      <c r="BI1392" s="229">
        <f>IF(N1392="nulová",J1392,0)</f>
        <v>0</v>
      </c>
      <c r="BJ1392" s="17" t="s">
        <v>154</v>
      </c>
      <c r="BK1392" s="229">
        <f>ROUND(I1392*H1392,2)</f>
        <v>0</v>
      </c>
      <c r="BL1392" s="17" t="s">
        <v>265</v>
      </c>
      <c r="BM1392" s="228" t="s">
        <v>1741</v>
      </c>
    </row>
    <row r="1393" s="2" customFormat="1">
      <c r="A1393" s="38"/>
      <c r="B1393" s="39"/>
      <c r="C1393" s="40"/>
      <c r="D1393" s="230" t="s">
        <v>156</v>
      </c>
      <c r="E1393" s="40"/>
      <c r="F1393" s="231" t="s">
        <v>1742</v>
      </c>
      <c r="G1393" s="40"/>
      <c r="H1393" s="40"/>
      <c r="I1393" s="232"/>
      <c r="J1393" s="40"/>
      <c r="K1393" s="40"/>
      <c r="L1393" s="44"/>
      <c r="M1393" s="233"/>
      <c r="N1393" s="234"/>
      <c r="O1393" s="91"/>
      <c r="P1393" s="91"/>
      <c r="Q1393" s="91"/>
      <c r="R1393" s="91"/>
      <c r="S1393" s="91"/>
      <c r="T1393" s="91"/>
      <c r="U1393" s="92"/>
      <c r="V1393" s="38"/>
      <c r="W1393" s="38"/>
      <c r="X1393" s="38"/>
      <c r="Y1393" s="38"/>
      <c r="Z1393" s="38"/>
      <c r="AA1393" s="38"/>
      <c r="AB1393" s="38"/>
      <c r="AC1393" s="38"/>
      <c r="AD1393" s="38"/>
      <c r="AE1393" s="38"/>
      <c r="AT1393" s="17" t="s">
        <v>156</v>
      </c>
      <c r="AU1393" s="17" t="s">
        <v>154</v>
      </c>
    </row>
    <row r="1394" s="2" customFormat="1">
      <c r="A1394" s="38"/>
      <c r="B1394" s="39"/>
      <c r="C1394" s="40"/>
      <c r="D1394" s="235" t="s">
        <v>158</v>
      </c>
      <c r="E1394" s="40"/>
      <c r="F1394" s="236" t="s">
        <v>1743</v>
      </c>
      <c r="G1394" s="40"/>
      <c r="H1394" s="40"/>
      <c r="I1394" s="232"/>
      <c r="J1394" s="40"/>
      <c r="K1394" s="40"/>
      <c r="L1394" s="44"/>
      <c r="M1394" s="233"/>
      <c r="N1394" s="234"/>
      <c r="O1394" s="91"/>
      <c r="P1394" s="91"/>
      <c r="Q1394" s="91"/>
      <c r="R1394" s="91"/>
      <c r="S1394" s="91"/>
      <c r="T1394" s="91"/>
      <c r="U1394" s="92"/>
      <c r="V1394" s="38"/>
      <c r="W1394" s="38"/>
      <c r="X1394" s="38"/>
      <c r="Y1394" s="38"/>
      <c r="Z1394" s="38"/>
      <c r="AA1394" s="38"/>
      <c r="AB1394" s="38"/>
      <c r="AC1394" s="38"/>
      <c r="AD1394" s="38"/>
      <c r="AE1394" s="38"/>
      <c r="AT1394" s="17" t="s">
        <v>158</v>
      </c>
      <c r="AU1394" s="17" t="s">
        <v>154</v>
      </c>
    </row>
    <row r="1395" s="13" customFormat="1">
      <c r="A1395" s="13"/>
      <c r="B1395" s="237"/>
      <c r="C1395" s="238"/>
      <c r="D1395" s="230" t="s">
        <v>160</v>
      </c>
      <c r="E1395" s="239" t="s">
        <v>1</v>
      </c>
      <c r="F1395" s="240" t="s">
        <v>1744</v>
      </c>
      <c r="G1395" s="238"/>
      <c r="H1395" s="239" t="s">
        <v>1</v>
      </c>
      <c r="I1395" s="241"/>
      <c r="J1395" s="238"/>
      <c r="K1395" s="238"/>
      <c r="L1395" s="242"/>
      <c r="M1395" s="243"/>
      <c r="N1395" s="244"/>
      <c r="O1395" s="244"/>
      <c r="P1395" s="244"/>
      <c r="Q1395" s="244"/>
      <c r="R1395" s="244"/>
      <c r="S1395" s="244"/>
      <c r="T1395" s="244"/>
      <c r="U1395" s="245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T1395" s="246" t="s">
        <v>160</v>
      </c>
      <c r="AU1395" s="246" t="s">
        <v>154</v>
      </c>
      <c r="AV1395" s="13" t="s">
        <v>81</v>
      </c>
      <c r="AW1395" s="13" t="s">
        <v>30</v>
      </c>
      <c r="AX1395" s="13" t="s">
        <v>73</v>
      </c>
      <c r="AY1395" s="246" t="s">
        <v>146</v>
      </c>
    </row>
    <row r="1396" s="13" customFormat="1">
      <c r="A1396" s="13"/>
      <c r="B1396" s="237"/>
      <c r="C1396" s="238"/>
      <c r="D1396" s="230" t="s">
        <v>160</v>
      </c>
      <c r="E1396" s="239" t="s">
        <v>1</v>
      </c>
      <c r="F1396" s="240" t="s">
        <v>1745</v>
      </c>
      <c r="G1396" s="238"/>
      <c r="H1396" s="239" t="s">
        <v>1</v>
      </c>
      <c r="I1396" s="241"/>
      <c r="J1396" s="238"/>
      <c r="K1396" s="238"/>
      <c r="L1396" s="242"/>
      <c r="M1396" s="243"/>
      <c r="N1396" s="244"/>
      <c r="O1396" s="244"/>
      <c r="P1396" s="244"/>
      <c r="Q1396" s="244"/>
      <c r="R1396" s="244"/>
      <c r="S1396" s="244"/>
      <c r="T1396" s="244"/>
      <c r="U1396" s="245"/>
      <c r="V1396" s="13"/>
      <c r="W1396" s="13"/>
      <c r="X1396" s="13"/>
      <c r="Y1396" s="13"/>
      <c r="Z1396" s="13"/>
      <c r="AA1396" s="13"/>
      <c r="AB1396" s="13"/>
      <c r="AC1396" s="13"/>
      <c r="AD1396" s="13"/>
      <c r="AE1396" s="13"/>
      <c r="AT1396" s="246" t="s">
        <v>160</v>
      </c>
      <c r="AU1396" s="246" t="s">
        <v>154</v>
      </c>
      <c r="AV1396" s="13" t="s">
        <v>81</v>
      </c>
      <c r="AW1396" s="13" t="s">
        <v>30</v>
      </c>
      <c r="AX1396" s="13" t="s">
        <v>73</v>
      </c>
      <c r="AY1396" s="246" t="s">
        <v>146</v>
      </c>
    </row>
    <row r="1397" s="14" customFormat="1">
      <c r="A1397" s="14"/>
      <c r="B1397" s="247"/>
      <c r="C1397" s="248"/>
      <c r="D1397" s="230" t="s">
        <v>160</v>
      </c>
      <c r="E1397" s="249" t="s">
        <v>1</v>
      </c>
      <c r="F1397" s="250" t="s">
        <v>1746</v>
      </c>
      <c r="G1397" s="248"/>
      <c r="H1397" s="251">
        <v>268.33199999999999</v>
      </c>
      <c r="I1397" s="252"/>
      <c r="J1397" s="248"/>
      <c r="K1397" s="248"/>
      <c r="L1397" s="253"/>
      <c r="M1397" s="254"/>
      <c r="N1397" s="255"/>
      <c r="O1397" s="255"/>
      <c r="P1397" s="255"/>
      <c r="Q1397" s="255"/>
      <c r="R1397" s="255"/>
      <c r="S1397" s="255"/>
      <c r="T1397" s="255"/>
      <c r="U1397" s="256"/>
      <c r="V1397" s="14"/>
      <c r="W1397" s="14"/>
      <c r="X1397" s="14"/>
      <c r="Y1397" s="14"/>
      <c r="Z1397" s="14"/>
      <c r="AA1397" s="14"/>
      <c r="AB1397" s="14"/>
      <c r="AC1397" s="14"/>
      <c r="AD1397" s="14"/>
      <c r="AE1397" s="14"/>
      <c r="AT1397" s="257" t="s">
        <v>160</v>
      </c>
      <c r="AU1397" s="257" t="s">
        <v>154</v>
      </c>
      <c r="AV1397" s="14" t="s">
        <v>154</v>
      </c>
      <c r="AW1397" s="14" t="s">
        <v>30</v>
      </c>
      <c r="AX1397" s="14" t="s">
        <v>73</v>
      </c>
      <c r="AY1397" s="257" t="s">
        <v>146</v>
      </c>
    </row>
    <row r="1398" s="13" customFormat="1">
      <c r="A1398" s="13"/>
      <c r="B1398" s="237"/>
      <c r="C1398" s="238"/>
      <c r="D1398" s="230" t="s">
        <v>160</v>
      </c>
      <c r="E1398" s="239" t="s">
        <v>1</v>
      </c>
      <c r="F1398" s="240" t="s">
        <v>1747</v>
      </c>
      <c r="G1398" s="238"/>
      <c r="H1398" s="239" t="s">
        <v>1</v>
      </c>
      <c r="I1398" s="241"/>
      <c r="J1398" s="238"/>
      <c r="K1398" s="238"/>
      <c r="L1398" s="242"/>
      <c r="M1398" s="243"/>
      <c r="N1398" s="244"/>
      <c r="O1398" s="244"/>
      <c r="P1398" s="244"/>
      <c r="Q1398" s="244"/>
      <c r="R1398" s="244"/>
      <c r="S1398" s="244"/>
      <c r="T1398" s="244"/>
      <c r="U1398" s="245"/>
      <c r="V1398" s="13"/>
      <c r="W1398" s="13"/>
      <c r="X1398" s="13"/>
      <c r="Y1398" s="13"/>
      <c r="Z1398" s="13"/>
      <c r="AA1398" s="13"/>
      <c r="AB1398" s="13"/>
      <c r="AC1398" s="13"/>
      <c r="AD1398" s="13"/>
      <c r="AE1398" s="13"/>
      <c r="AT1398" s="246" t="s">
        <v>160</v>
      </c>
      <c r="AU1398" s="246" t="s">
        <v>154</v>
      </c>
      <c r="AV1398" s="13" t="s">
        <v>81</v>
      </c>
      <c r="AW1398" s="13" t="s">
        <v>30</v>
      </c>
      <c r="AX1398" s="13" t="s">
        <v>73</v>
      </c>
      <c r="AY1398" s="246" t="s">
        <v>146</v>
      </c>
    </row>
    <row r="1399" s="14" customFormat="1">
      <c r="A1399" s="14"/>
      <c r="B1399" s="247"/>
      <c r="C1399" s="248"/>
      <c r="D1399" s="230" t="s">
        <v>160</v>
      </c>
      <c r="E1399" s="249" t="s">
        <v>1</v>
      </c>
      <c r="F1399" s="250" t="s">
        <v>1748</v>
      </c>
      <c r="G1399" s="248"/>
      <c r="H1399" s="251">
        <v>122.56</v>
      </c>
      <c r="I1399" s="252"/>
      <c r="J1399" s="248"/>
      <c r="K1399" s="248"/>
      <c r="L1399" s="253"/>
      <c r="M1399" s="254"/>
      <c r="N1399" s="255"/>
      <c r="O1399" s="255"/>
      <c r="P1399" s="255"/>
      <c r="Q1399" s="255"/>
      <c r="R1399" s="255"/>
      <c r="S1399" s="255"/>
      <c r="T1399" s="255"/>
      <c r="U1399" s="256"/>
      <c r="V1399" s="14"/>
      <c r="W1399" s="14"/>
      <c r="X1399" s="14"/>
      <c r="Y1399" s="14"/>
      <c r="Z1399" s="14"/>
      <c r="AA1399" s="14"/>
      <c r="AB1399" s="14"/>
      <c r="AC1399" s="14"/>
      <c r="AD1399" s="14"/>
      <c r="AE1399" s="14"/>
      <c r="AT1399" s="257" t="s">
        <v>160</v>
      </c>
      <c r="AU1399" s="257" t="s">
        <v>154</v>
      </c>
      <c r="AV1399" s="14" t="s">
        <v>154</v>
      </c>
      <c r="AW1399" s="14" t="s">
        <v>30</v>
      </c>
      <c r="AX1399" s="14" t="s">
        <v>73</v>
      </c>
      <c r="AY1399" s="257" t="s">
        <v>146</v>
      </c>
    </row>
    <row r="1400" s="13" customFormat="1">
      <c r="A1400" s="13"/>
      <c r="B1400" s="237"/>
      <c r="C1400" s="238"/>
      <c r="D1400" s="230" t="s">
        <v>160</v>
      </c>
      <c r="E1400" s="239" t="s">
        <v>1</v>
      </c>
      <c r="F1400" s="240" t="s">
        <v>1749</v>
      </c>
      <c r="G1400" s="238"/>
      <c r="H1400" s="239" t="s">
        <v>1</v>
      </c>
      <c r="I1400" s="241"/>
      <c r="J1400" s="238"/>
      <c r="K1400" s="238"/>
      <c r="L1400" s="242"/>
      <c r="M1400" s="243"/>
      <c r="N1400" s="244"/>
      <c r="O1400" s="244"/>
      <c r="P1400" s="244"/>
      <c r="Q1400" s="244"/>
      <c r="R1400" s="244"/>
      <c r="S1400" s="244"/>
      <c r="T1400" s="244"/>
      <c r="U1400" s="245"/>
      <c r="V1400" s="13"/>
      <c r="W1400" s="13"/>
      <c r="X1400" s="13"/>
      <c r="Y1400" s="13"/>
      <c r="Z1400" s="13"/>
      <c r="AA1400" s="13"/>
      <c r="AB1400" s="13"/>
      <c r="AC1400" s="13"/>
      <c r="AD1400" s="13"/>
      <c r="AE1400" s="13"/>
      <c r="AT1400" s="246" t="s">
        <v>160</v>
      </c>
      <c r="AU1400" s="246" t="s">
        <v>154</v>
      </c>
      <c r="AV1400" s="13" t="s">
        <v>81</v>
      </c>
      <c r="AW1400" s="13" t="s">
        <v>30</v>
      </c>
      <c r="AX1400" s="13" t="s">
        <v>73</v>
      </c>
      <c r="AY1400" s="246" t="s">
        <v>146</v>
      </c>
    </row>
    <row r="1401" s="14" customFormat="1">
      <c r="A1401" s="14"/>
      <c r="B1401" s="247"/>
      <c r="C1401" s="248"/>
      <c r="D1401" s="230" t="s">
        <v>160</v>
      </c>
      <c r="E1401" s="249" t="s">
        <v>1</v>
      </c>
      <c r="F1401" s="250" t="s">
        <v>1750</v>
      </c>
      <c r="G1401" s="248"/>
      <c r="H1401" s="251">
        <v>734.16899999999998</v>
      </c>
      <c r="I1401" s="252"/>
      <c r="J1401" s="248"/>
      <c r="K1401" s="248"/>
      <c r="L1401" s="253"/>
      <c r="M1401" s="254"/>
      <c r="N1401" s="255"/>
      <c r="O1401" s="255"/>
      <c r="P1401" s="255"/>
      <c r="Q1401" s="255"/>
      <c r="R1401" s="255"/>
      <c r="S1401" s="255"/>
      <c r="T1401" s="255"/>
      <c r="U1401" s="256"/>
      <c r="V1401" s="14"/>
      <c r="W1401" s="14"/>
      <c r="X1401" s="14"/>
      <c r="Y1401" s="14"/>
      <c r="Z1401" s="14"/>
      <c r="AA1401" s="14"/>
      <c r="AB1401" s="14"/>
      <c r="AC1401" s="14"/>
      <c r="AD1401" s="14"/>
      <c r="AE1401" s="14"/>
      <c r="AT1401" s="257" t="s">
        <v>160</v>
      </c>
      <c r="AU1401" s="257" t="s">
        <v>154</v>
      </c>
      <c r="AV1401" s="14" t="s">
        <v>154</v>
      </c>
      <c r="AW1401" s="14" t="s">
        <v>30</v>
      </c>
      <c r="AX1401" s="14" t="s">
        <v>73</v>
      </c>
      <c r="AY1401" s="257" t="s">
        <v>146</v>
      </c>
    </row>
    <row r="1402" s="13" customFormat="1">
      <c r="A1402" s="13"/>
      <c r="B1402" s="237"/>
      <c r="C1402" s="238"/>
      <c r="D1402" s="230" t="s">
        <v>160</v>
      </c>
      <c r="E1402" s="239" t="s">
        <v>1</v>
      </c>
      <c r="F1402" s="240" t="s">
        <v>1751</v>
      </c>
      <c r="G1402" s="238"/>
      <c r="H1402" s="239" t="s">
        <v>1</v>
      </c>
      <c r="I1402" s="241"/>
      <c r="J1402" s="238"/>
      <c r="K1402" s="238"/>
      <c r="L1402" s="242"/>
      <c r="M1402" s="243"/>
      <c r="N1402" s="244"/>
      <c r="O1402" s="244"/>
      <c r="P1402" s="244"/>
      <c r="Q1402" s="244"/>
      <c r="R1402" s="244"/>
      <c r="S1402" s="244"/>
      <c r="T1402" s="244"/>
      <c r="U1402" s="245"/>
      <c r="V1402" s="13"/>
      <c r="W1402" s="13"/>
      <c r="X1402" s="13"/>
      <c r="Y1402" s="13"/>
      <c r="Z1402" s="13"/>
      <c r="AA1402" s="13"/>
      <c r="AB1402" s="13"/>
      <c r="AC1402" s="13"/>
      <c r="AD1402" s="13"/>
      <c r="AE1402" s="13"/>
      <c r="AT1402" s="246" t="s">
        <v>160</v>
      </c>
      <c r="AU1402" s="246" t="s">
        <v>154</v>
      </c>
      <c r="AV1402" s="13" t="s">
        <v>81</v>
      </c>
      <c r="AW1402" s="13" t="s">
        <v>30</v>
      </c>
      <c r="AX1402" s="13" t="s">
        <v>73</v>
      </c>
      <c r="AY1402" s="246" t="s">
        <v>146</v>
      </c>
    </row>
    <row r="1403" s="14" customFormat="1">
      <c r="A1403" s="14"/>
      <c r="B1403" s="247"/>
      <c r="C1403" s="248"/>
      <c r="D1403" s="230" t="s">
        <v>160</v>
      </c>
      <c r="E1403" s="249" t="s">
        <v>1</v>
      </c>
      <c r="F1403" s="250" t="s">
        <v>1752</v>
      </c>
      <c r="G1403" s="248"/>
      <c r="H1403" s="251">
        <v>5.4119999999999999</v>
      </c>
      <c r="I1403" s="252"/>
      <c r="J1403" s="248"/>
      <c r="K1403" s="248"/>
      <c r="L1403" s="253"/>
      <c r="M1403" s="254"/>
      <c r="N1403" s="255"/>
      <c r="O1403" s="255"/>
      <c r="P1403" s="255"/>
      <c r="Q1403" s="255"/>
      <c r="R1403" s="255"/>
      <c r="S1403" s="255"/>
      <c r="T1403" s="255"/>
      <c r="U1403" s="256"/>
      <c r="V1403" s="14"/>
      <c r="W1403" s="14"/>
      <c r="X1403" s="14"/>
      <c r="Y1403" s="14"/>
      <c r="Z1403" s="14"/>
      <c r="AA1403" s="14"/>
      <c r="AB1403" s="14"/>
      <c r="AC1403" s="14"/>
      <c r="AD1403" s="14"/>
      <c r="AE1403" s="14"/>
      <c r="AT1403" s="257" t="s">
        <v>160</v>
      </c>
      <c r="AU1403" s="257" t="s">
        <v>154</v>
      </c>
      <c r="AV1403" s="14" t="s">
        <v>154</v>
      </c>
      <c r="AW1403" s="14" t="s">
        <v>30</v>
      </c>
      <c r="AX1403" s="14" t="s">
        <v>73</v>
      </c>
      <c r="AY1403" s="257" t="s">
        <v>146</v>
      </c>
    </row>
    <row r="1404" s="13" customFormat="1">
      <c r="A1404" s="13"/>
      <c r="B1404" s="237"/>
      <c r="C1404" s="238"/>
      <c r="D1404" s="230" t="s">
        <v>160</v>
      </c>
      <c r="E1404" s="239" t="s">
        <v>1</v>
      </c>
      <c r="F1404" s="240" t="s">
        <v>1753</v>
      </c>
      <c r="G1404" s="238"/>
      <c r="H1404" s="239" t="s">
        <v>1</v>
      </c>
      <c r="I1404" s="241"/>
      <c r="J1404" s="238"/>
      <c r="K1404" s="238"/>
      <c r="L1404" s="242"/>
      <c r="M1404" s="243"/>
      <c r="N1404" s="244"/>
      <c r="O1404" s="244"/>
      <c r="P1404" s="244"/>
      <c r="Q1404" s="244"/>
      <c r="R1404" s="244"/>
      <c r="S1404" s="244"/>
      <c r="T1404" s="244"/>
      <c r="U1404" s="245"/>
      <c r="V1404" s="13"/>
      <c r="W1404" s="13"/>
      <c r="X1404" s="13"/>
      <c r="Y1404" s="13"/>
      <c r="Z1404" s="13"/>
      <c r="AA1404" s="13"/>
      <c r="AB1404" s="13"/>
      <c r="AC1404" s="13"/>
      <c r="AD1404" s="13"/>
      <c r="AE1404" s="13"/>
      <c r="AT1404" s="246" t="s">
        <v>160</v>
      </c>
      <c r="AU1404" s="246" t="s">
        <v>154</v>
      </c>
      <c r="AV1404" s="13" t="s">
        <v>81</v>
      </c>
      <c r="AW1404" s="13" t="s">
        <v>30</v>
      </c>
      <c r="AX1404" s="13" t="s">
        <v>73</v>
      </c>
      <c r="AY1404" s="246" t="s">
        <v>146</v>
      </c>
    </row>
    <row r="1405" s="14" customFormat="1">
      <c r="A1405" s="14"/>
      <c r="B1405" s="247"/>
      <c r="C1405" s="248"/>
      <c r="D1405" s="230" t="s">
        <v>160</v>
      </c>
      <c r="E1405" s="249" t="s">
        <v>1</v>
      </c>
      <c r="F1405" s="250" t="s">
        <v>1754</v>
      </c>
      <c r="G1405" s="248"/>
      <c r="H1405" s="251">
        <v>34.009999999999998</v>
      </c>
      <c r="I1405" s="252"/>
      <c r="J1405" s="248"/>
      <c r="K1405" s="248"/>
      <c r="L1405" s="253"/>
      <c r="M1405" s="254"/>
      <c r="N1405" s="255"/>
      <c r="O1405" s="255"/>
      <c r="P1405" s="255"/>
      <c r="Q1405" s="255"/>
      <c r="R1405" s="255"/>
      <c r="S1405" s="255"/>
      <c r="T1405" s="255"/>
      <c r="U1405" s="256"/>
      <c r="V1405" s="14"/>
      <c r="W1405" s="14"/>
      <c r="X1405" s="14"/>
      <c r="Y1405" s="14"/>
      <c r="Z1405" s="14"/>
      <c r="AA1405" s="14"/>
      <c r="AB1405" s="14"/>
      <c r="AC1405" s="14"/>
      <c r="AD1405" s="14"/>
      <c r="AE1405" s="14"/>
      <c r="AT1405" s="257" t="s">
        <v>160</v>
      </c>
      <c r="AU1405" s="257" t="s">
        <v>154</v>
      </c>
      <c r="AV1405" s="14" t="s">
        <v>154</v>
      </c>
      <c r="AW1405" s="14" t="s">
        <v>30</v>
      </c>
      <c r="AX1405" s="14" t="s">
        <v>73</v>
      </c>
      <c r="AY1405" s="257" t="s">
        <v>146</v>
      </c>
    </row>
    <row r="1406" s="13" customFormat="1">
      <c r="A1406" s="13"/>
      <c r="B1406" s="237"/>
      <c r="C1406" s="238"/>
      <c r="D1406" s="230" t="s">
        <v>160</v>
      </c>
      <c r="E1406" s="239" t="s">
        <v>1</v>
      </c>
      <c r="F1406" s="240" t="s">
        <v>1755</v>
      </c>
      <c r="G1406" s="238"/>
      <c r="H1406" s="239" t="s">
        <v>1</v>
      </c>
      <c r="I1406" s="241"/>
      <c r="J1406" s="238"/>
      <c r="K1406" s="238"/>
      <c r="L1406" s="242"/>
      <c r="M1406" s="243"/>
      <c r="N1406" s="244"/>
      <c r="O1406" s="244"/>
      <c r="P1406" s="244"/>
      <c r="Q1406" s="244"/>
      <c r="R1406" s="244"/>
      <c r="S1406" s="244"/>
      <c r="T1406" s="244"/>
      <c r="U1406" s="245"/>
      <c r="V1406" s="13"/>
      <c r="W1406" s="13"/>
      <c r="X1406" s="13"/>
      <c r="Y1406" s="13"/>
      <c r="Z1406" s="13"/>
      <c r="AA1406" s="13"/>
      <c r="AB1406" s="13"/>
      <c r="AC1406" s="13"/>
      <c r="AD1406" s="13"/>
      <c r="AE1406" s="13"/>
      <c r="AT1406" s="246" t="s">
        <v>160</v>
      </c>
      <c r="AU1406" s="246" t="s">
        <v>154</v>
      </c>
      <c r="AV1406" s="13" t="s">
        <v>81</v>
      </c>
      <c r="AW1406" s="13" t="s">
        <v>30</v>
      </c>
      <c r="AX1406" s="13" t="s">
        <v>73</v>
      </c>
      <c r="AY1406" s="246" t="s">
        <v>146</v>
      </c>
    </row>
    <row r="1407" s="14" customFormat="1">
      <c r="A1407" s="14"/>
      <c r="B1407" s="247"/>
      <c r="C1407" s="248"/>
      <c r="D1407" s="230" t="s">
        <v>160</v>
      </c>
      <c r="E1407" s="249" t="s">
        <v>1</v>
      </c>
      <c r="F1407" s="250" t="s">
        <v>1756</v>
      </c>
      <c r="G1407" s="248"/>
      <c r="H1407" s="251">
        <v>63.585000000000001</v>
      </c>
      <c r="I1407" s="252"/>
      <c r="J1407" s="248"/>
      <c r="K1407" s="248"/>
      <c r="L1407" s="253"/>
      <c r="M1407" s="254"/>
      <c r="N1407" s="255"/>
      <c r="O1407" s="255"/>
      <c r="P1407" s="255"/>
      <c r="Q1407" s="255"/>
      <c r="R1407" s="255"/>
      <c r="S1407" s="255"/>
      <c r="T1407" s="255"/>
      <c r="U1407" s="256"/>
      <c r="V1407" s="14"/>
      <c r="W1407" s="14"/>
      <c r="X1407" s="14"/>
      <c r="Y1407" s="14"/>
      <c r="Z1407" s="14"/>
      <c r="AA1407" s="14"/>
      <c r="AB1407" s="14"/>
      <c r="AC1407" s="14"/>
      <c r="AD1407" s="14"/>
      <c r="AE1407" s="14"/>
      <c r="AT1407" s="257" t="s">
        <v>160</v>
      </c>
      <c r="AU1407" s="257" t="s">
        <v>154</v>
      </c>
      <c r="AV1407" s="14" t="s">
        <v>154</v>
      </c>
      <c r="AW1407" s="14" t="s">
        <v>30</v>
      </c>
      <c r="AX1407" s="14" t="s">
        <v>73</v>
      </c>
      <c r="AY1407" s="257" t="s">
        <v>146</v>
      </c>
    </row>
    <row r="1408" s="14" customFormat="1">
      <c r="A1408" s="14"/>
      <c r="B1408" s="247"/>
      <c r="C1408" s="248"/>
      <c r="D1408" s="230" t="s">
        <v>160</v>
      </c>
      <c r="E1408" s="249" t="s">
        <v>1</v>
      </c>
      <c r="F1408" s="250" t="s">
        <v>1757</v>
      </c>
      <c r="G1408" s="248"/>
      <c r="H1408" s="251">
        <v>21.195</v>
      </c>
      <c r="I1408" s="252"/>
      <c r="J1408" s="248"/>
      <c r="K1408" s="248"/>
      <c r="L1408" s="253"/>
      <c r="M1408" s="254"/>
      <c r="N1408" s="255"/>
      <c r="O1408" s="255"/>
      <c r="P1408" s="255"/>
      <c r="Q1408" s="255"/>
      <c r="R1408" s="255"/>
      <c r="S1408" s="255"/>
      <c r="T1408" s="255"/>
      <c r="U1408" s="256"/>
      <c r="V1408" s="14"/>
      <c r="W1408" s="14"/>
      <c r="X1408" s="14"/>
      <c r="Y1408" s="14"/>
      <c r="Z1408" s="14"/>
      <c r="AA1408" s="14"/>
      <c r="AB1408" s="14"/>
      <c r="AC1408" s="14"/>
      <c r="AD1408" s="14"/>
      <c r="AE1408" s="14"/>
      <c r="AT1408" s="257" t="s">
        <v>160</v>
      </c>
      <c r="AU1408" s="257" t="s">
        <v>154</v>
      </c>
      <c r="AV1408" s="14" t="s">
        <v>154</v>
      </c>
      <c r="AW1408" s="14" t="s">
        <v>30</v>
      </c>
      <c r="AX1408" s="14" t="s">
        <v>73</v>
      </c>
      <c r="AY1408" s="257" t="s">
        <v>146</v>
      </c>
    </row>
    <row r="1409" s="13" customFormat="1">
      <c r="A1409" s="13"/>
      <c r="B1409" s="237"/>
      <c r="C1409" s="238"/>
      <c r="D1409" s="230" t="s">
        <v>160</v>
      </c>
      <c r="E1409" s="239" t="s">
        <v>1</v>
      </c>
      <c r="F1409" s="240" t="s">
        <v>1758</v>
      </c>
      <c r="G1409" s="238"/>
      <c r="H1409" s="239" t="s">
        <v>1</v>
      </c>
      <c r="I1409" s="241"/>
      <c r="J1409" s="238"/>
      <c r="K1409" s="238"/>
      <c r="L1409" s="242"/>
      <c r="M1409" s="243"/>
      <c r="N1409" s="244"/>
      <c r="O1409" s="244"/>
      <c r="P1409" s="244"/>
      <c r="Q1409" s="244"/>
      <c r="R1409" s="244"/>
      <c r="S1409" s="244"/>
      <c r="T1409" s="244"/>
      <c r="U1409" s="245"/>
      <c r="V1409" s="13"/>
      <c r="W1409" s="13"/>
      <c r="X1409" s="13"/>
      <c r="Y1409" s="13"/>
      <c r="Z1409" s="13"/>
      <c r="AA1409" s="13"/>
      <c r="AB1409" s="13"/>
      <c r="AC1409" s="13"/>
      <c r="AD1409" s="13"/>
      <c r="AE1409" s="13"/>
      <c r="AT1409" s="246" t="s">
        <v>160</v>
      </c>
      <c r="AU1409" s="246" t="s">
        <v>154</v>
      </c>
      <c r="AV1409" s="13" t="s">
        <v>81</v>
      </c>
      <c r="AW1409" s="13" t="s">
        <v>30</v>
      </c>
      <c r="AX1409" s="13" t="s">
        <v>73</v>
      </c>
      <c r="AY1409" s="246" t="s">
        <v>146</v>
      </c>
    </row>
    <row r="1410" s="13" customFormat="1">
      <c r="A1410" s="13"/>
      <c r="B1410" s="237"/>
      <c r="C1410" s="238"/>
      <c r="D1410" s="230" t="s">
        <v>160</v>
      </c>
      <c r="E1410" s="239" t="s">
        <v>1</v>
      </c>
      <c r="F1410" s="240" t="s">
        <v>1759</v>
      </c>
      <c r="G1410" s="238"/>
      <c r="H1410" s="239" t="s">
        <v>1</v>
      </c>
      <c r="I1410" s="241"/>
      <c r="J1410" s="238"/>
      <c r="K1410" s="238"/>
      <c r="L1410" s="242"/>
      <c r="M1410" s="243"/>
      <c r="N1410" s="244"/>
      <c r="O1410" s="244"/>
      <c r="P1410" s="244"/>
      <c r="Q1410" s="244"/>
      <c r="R1410" s="244"/>
      <c r="S1410" s="244"/>
      <c r="T1410" s="244"/>
      <c r="U1410" s="245"/>
      <c r="V1410" s="13"/>
      <c r="W1410" s="13"/>
      <c r="X1410" s="13"/>
      <c r="Y1410" s="13"/>
      <c r="Z1410" s="13"/>
      <c r="AA1410" s="13"/>
      <c r="AB1410" s="13"/>
      <c r="AC1410" s="13"/>
      <c r="AD1410" s="13"/>
      <c r="AE1410" s="13"/>
      <c r="AT1410" s="246" t="s">
        <v>160</v>
      </c>
      <c r="AU1410" s="246" t="s">
        <v>154</v>
      </c>
      <c r="AV1410" s="13" t="s">
        <v>81</v>
      </c>
      <c r="AW1410" s="13" t="s">
        <v>30</v>
      </c>
      <c r="AX1410" s="13" t="s">
        <v>73</v>
      </c>
      <c r="AY1410" s="246" t="s">
        <v>146</v>
      </c>
    </row>
    <row r="1411" s="14" customFormat="1">
      <c r="A1411" s="14"/>
      <c r="B1411" s="247"/>
      <c r="C1411" s="248"/>
      <c r="D1411" s="230" t="s">
        <v>160</v>
      </c>
      <c r="E1411" s="249" t="s">
        <v>1</v>
      </c>
      <c r="F1411" s="250" t="s">
        <v>1760</v>
      </c>
      <c r="G1411" s="248"/>
      <c r="H1411" s="251">
        <v>357.95999999999998</v>
      </c>
      <c r="I1411" s="252"/>
      <c r="J1411" s="248"/>
      <c r="K1411" s="248"/>
      <c r="L1411" s="253"/>
      <c r="M1411" s="254"/>
      <c r="N1411" s="255"/>
      <c r="O1411" s="255"/>
      <c r="P1411" s="255"/>
      <c r="Q1411" s="255"/>
      <c r="R1411" s="255"/>
      <c r="S1411" s="255"/>
      <c r="T1411" s="255"/>
      <c r="U1411" s="256"/>
      <c r="V1411" s="14"/>
      <c r="W1411" s="14"/>
      <c r="X1411" s="14"/>
      <c r="Y1411" s="14"/>
      <c r="Z1411" s="14"/>
      <c r="AA1411" s="14"/>
      <c r="AB1411" s="14"/>
      <c r="AC1411" s="14"/>
      <c r="AD1411" s="14"/>
      <c r="AE1411" s="14"/>
      <c r="AT1411" s="257" t="s">
        <v>160</v>
      </c>
      <c r="AU1411" s="257" t="s">
        <v>154</v>
      </c>
      <c r="AV1411" s="14" t="s">
        <v>154</v>
      </c>
      <c r="AW1411" s="14" t="s">
        <v>30</v>
      </c>
      <c r="AX1411" s="14" t="s">
        <v>73</v>
      </c>
      <c r="AY1411" s="257" t="s">
        <v>146</v>
      </c>
    </row>
    <row r="1412" s="13" customFormat="1">
      <c r="A1412" s="13"/>
      <c r="B1412" s="237"/>
      <c r="C1412" s="238"/>
      <c r="D1412" s="230" t="s">
        <v>160</v>
      </c>
      <c r="E1412" s="239" t="s">
        <v>1</v>
      </c>
      <c r="F1412" s="240" t="s">
        <v>1761</v>
      </c>
      <c r="G1412" s="238"/>
      <c r="H1412" s="239" t="s">
        <v>1</v>
      </c>
      <c r="I1412" s="241"/>
      <c r="J1412" s="238"/>
      <c r="K1412" s="238"/>
      <c r="L1412" s="242"/>
      <c r="M1412" s="243"/>
      <c r="N1412" s="244"/>
      <c r="O1412" s="244"/>
      <c r="P1412" s="244"/>
      <c r="Q1412" s="244"/>
      <c r="R1412" s="244"/>
      <c r="S1412" s="244"/>
      <c r="T1412" s="244"/>
      <c r="U1412" s="245"/>
      <c r="V1412" s="13"/>
      <c r="W1412" s="13"/>
      <c r="X1412" s="13"/>
      <c r="Y1412" s="13"/>
      <c r="Z1412" s="13"/>
      <c r="AA1412" s="13"/>
      <c r="AB1412" s="13"/>
      <c r="AC1412" s="13"/>
      <c r="AD1412" s="13"/>
      <c r="AE1412" s="13"/>
      <c r="AT1412" s="246" t="s">
        <v>160</v>
      </c>
      <c r="AU1412" s="246" t="s">
        <v>154</v>
      </c>
      <c r="AV1412" s="13" t="s">
        <v>81</v>
      </c>
      <c r="AW1412" s="13" t="s">
        <v>30</v>
      </c>
      <c r="AX1412" s="13" t="s">
        <v>73</v>
      </c>
      <c r="AY1412" s="246" t="s">
        <v>146</v>
      </c>
    </row>
    <row r="1413" s="13" customFormat="1">
      <c r="A1413" s="13"/>
      <c r="B1413" s="237"/>
      <c r="C1413" s="238"/>
      <c r="D1413" s="230" t="s">
        <v>160</v>
      </c>
      <c r="E1413" s="239" t="s">
        <v>1</v>
      </c>
      <c r="F1413" s="240" t="s">
        <v>1762</v>
      </c>
      <c r="G1413" s="238"/>
      <c r="H1413" s="239" t="s">
        <v>1</v>
      </c>
      <c r="I1413" s="241"/>
      <c r="J1413" s="238"/>
      <c r="K1413" s="238"/>
      <c r="L1413" s="242"/>
      <c r="M1413" s="243"/>
      <c r="N1413" s="244"/>
      <c r="O1413" s="244"/>
      <c r="P1413" s="244"/>
      <c r="Q1413" s="244"/>
      <c r="R1413" s="244"/>
      <c r="S1413" s="244"/>
      <c r="T1413" s="244"/>
      <c r="U1413" s="245"/>
      <c r="V1413" s="13"/>
      <c r="W1413" s="13"/>
      <c r="X1413" s="13"/>
      <c r="Y1413" s="13"/>
      <c r="Z1413" s="13"/>
      <c r="AA1413" s="13"/>
      <c r="AB1413" s="13"/>
      <c r="AC1413" s="13"/>
      <c r="AD1413" s="13"/>
      <c r="AE1413" s="13"/>
      <c r="AT1413" s="246" t="s">
        <v>160</v>
      </c>
      <c r="AU1413" s="246" t="s">
        <v>154</v>
      </c>
      <c r="AV1413" s="13" t="s">
        <v>81</v>
      </c>
      <c r="AW1413" s="13" t="s">
        <v>30</v>
      </c>
      <c r="AX1413" s="13" t="s">
        <v>73</v>
      </c>
      <c r="AY1413" s="246" t="s">
        <v>146</v>
      </c>
    </row>
    <row r="1414" s="14" customFormat="1">
      <c r="A1414" s="14"/>
      <c r="B1414" s="247"/>
      <c r="C1414" s="248"/>
      <c r="D1414" s="230" t="s">
        <v>160</v>
      </c>
      <c r="E1414" s="249" t="s">
        <v>1</v>
      </c>
      <c r="F1414" s="250" t="s">
        <v>1763</v>
      </c>
      <c r="G1414" s="248"/>
      <c r="H1414" s="251">
        <v>86.802000000000007</v>
      </c>
      <c r="I1414" s="252"/>
      <c r="J1414" s="248"/>
      <c r="K1414" s="248"/>
      <c r="L1414" s="253"/>
      <c r="M1414" s="254"/>
      <c r="N1414" s="255"/>
      <c r="O1414" s="255"/>
      <c r="P1414" s="255"/>
      <c r="Q1414" s="255"/>
      <c r="R1414" s="255"/>
      <c r="S1414" s="255"/>
      <c r="T1414" s="255"/>
      <c r="U1414" s="256"/>
      <c r="V1414" s="14"/>
      <c r="W1414" s="14"/>
      <c r="X1414" s="14"/>
      <c r="Y1414" s="14"/>
      <c r="Z1414" s="14"/>
      <c r="AA1414" s="14"/>
      <c r="AB1414" s="14"/>
      <c r="AC1414" s="14"/>
      <c r="AD1414" s="14"/>
      <c r="AE1414" s="14"/>
      <c r="AT1414" s="257" t="s">
        <v>160</v>
      </c>
      <c r="AU1414" s="257" t="s">
        <v>154</v>
      </c>
      <c r="AV1414" s="14" t="s">
        <v>154</v>
      </c>
      <c r="AW1414" s="14" t="s">
        <v>30</v>
      </c>
      <c r="AX1414" s="14" t="s">
        <v>73</v>
      </c>
      <c r="AY1414" s="257" t="s">
        <v>146</v>
      </c>
    </row>
    <row r="1415" s="13" customFormat="1">
      <c r="A1415" s="13"/>
      <c r="B1415" s="237"/>
      <c r="C1415" s="238"/>
      <c r="D1415" s="230" t="s">
        <v>160</v>
      </c>
      <c r="E1415" s="239" t="s">
        <v>1</v>
      </c>
      <c r="F1415" s="240" t="s">
        <v>1764</v>
      </c>
      <c r="G1415" s="238"/>
      <c r="H1415" s="239" t="s">
        <v>1</v>
      </c>
      <c r="I1415" s="241"/>
      <c r="J1415" s="238"/>
      <c r="K1415" s="238"/>
      <c r="L1415" s="242"/>
      <c r="M1415" s="243"/>
      <c r="N1415" s="244"/>
      <c r="O1415" s="244"/>
      <c r="P1415" s="244"/>
      <c r="Q1415" s="244"/>
      <c r="R1415" s="244"/>
      <c r="S1415" s="244"/>
      <c r="T1415" s="244"/>
      <c r="U1415" s="245"/>
      <c r="V1415" s="13"/>
      <c r="W1415" s="13"/>
      <c r="X1415" s="13"/>
      <c r="Y1415" s="13"/>
      <c r="Z1415" s="13"/>
      <c r="AA1415" s="13"/>
      <c r="AB1415" s="13"/>
      <c r="AC1415" s="13"/>
      <c r="AD1415" s="13"/>
      <c r="AE1415" s="13"/>
      <c r="AT1415" s="246" t="s">
        <v>160</v>
      </c>
      <c r="AU1415" s="246" t="s">
        <v>154</v>
      </c>
      <c r="AV1415" s="13" t="s">
        <v>81</v>
      </c>
      <c r="AW1415" s="13" t="s">
        <v>30</v>
      </c>
      <c r="AX1415" s="13" t="s">
        <v>73</v>
      </c>
      <c r="AY1415" s="246" t="s">
        <v>146</v>
      </c>
    </row>
    <row r="1416" s="14" customFormat="1">
      <c r="A1416" s="14"/>
      <c r="B1416" s="247"/>
      <c r="C1416" s="248"/>
      <c r="D1416" s="230" t="s">
        <v>160</v>
      </c>
      <c r="E1416" s="249" t="s">
        <v>1</v>
      </c>
      <c r="F1416" s="250" t="s">
        <v>1765</v>
      </c>
      <c r="G1416" s="248"/>
      <c r="H1416" s="251">
        <v>22.347000000000001</v>
      </c>
      <c r="I1416" s="252"/>
      <c r="J1416" s="248"/>
      <c r="K1416" s="248"/>
      <c r="L1416" s="253"/>
      <c r="M1416" s="254"/>
      <c r="N1416" s="255"/>
      <c r="O1416" s="255"/>
      <c r="P1416" s="255"/>
      <c r="Q1416" s="255"/>
      <c r="R1416" s="255"/>
      <c r="S1416" s="255"/>
      <c r="T1416" s="255"/>
      <c r="U1416" s="256"/>
      <c r="V1416" s="14"/>
      <c r="W1416" s="14"/>
      <c r="X1416" s="14"/>
      <c r="Y1416" s="14"/>
      <c r="Z1416" s="14"/>
      <c r="AA1416" s="14"/>
      <c r="AB1416" s="14"/>
      <c r="AC1416" s="14"/>
      <c r="AD1416" s="14"/>
      <c r="AE1416" s="14"/>
      <c r="AT1416" s="257" t="s">
        <v>160</v>
      </c>
      <c r="AU1416" s="257" t="s">
        <v>154</v>
      </c>
      <c r="AV1416" s="14" t="s">
        <v>154</v>
      </c>
      <c r="AW1416" s="14" t="s">
        <v>30</v>
      </c>
      <c r="AX1416" s="14" t="s">
        <v>73</v>
      </c>
      <c r="AY1416" s="257" t="s">
        <v>146</v>
      </c>
    </row>
    <row r="1417" s="13" customFormat="1">
      <c r="A1417" s="13"/>
      <c r="B1417" s="237"/>
      <c r="C1417" s="238"/>
      <c r="D1417" s="230" t="s">
        <v>160</v>
      </c>
      <c r="E1417" s="239" t="s">
        <v>1</v>
      </c>
      <c r="F1417" s="240" t="s">
        <v>1732</v>
      </c>
      <c r="G1417" s="238"/>
      <c r="H1417" s="239" t="s">
        <v>1</v>
      </c>
      <c r="I1417" s="241"/>
      <c r="J1417" s="238"/>
      <c r="K1417" s="238"/>
      <c r="L1417" s="242"/>
      <c r="M1417" s="243"/>
      <c r="N1417" s="244"/>
      <c r="O1417" s="244"/>
      <c r="P1417" s="244"/>
      <c r="Q1417" s="244"/>
      <c r="R1417" s="244"/>
      <c r="S1417" s="244"/>
      <c r="T1417" s="244"/>
      <c r="U1417" s="245"/>
      <c r="V1417" s="13"/>
      <c r="W1417" s="13"/>
      <c r="X1417" s="13"/>
      <c r="Y1417" s="13"/>
      <c r="Z1417" s="13"/>
      <c r="AA1417" s="13"/>
      <c r="AB1417" s="13"/>
      <c r="AC1417" s="13"/>
      <c r="AD1417" s="13"/>
      <c r="AE1417" s="13"/>
      <c r="AT1417" s="246" t="s">
        <v>160</v>
      </c>
      <c r="AU1417" s="246" t="s">
        <v>154</v>
      </c>
      <c r="AV1417" s="13" t="s">
        <v>81</v>
      </c>
      <c r="AW1417" s="13" t="s">
        <v>30</v>
      </c>
      <c r="AX1417" s="13" t="s">
        <v>73</v>
      </c>
      <c r="AY1417" s="246" t="s">
        <v>146</v>
      </c>
    </row>
    <row r="1418" s="14" customFormat="1">
      <c r="A1418" s="14"/>
      <c r="B1418" s="247"/>
      <c r="C1418" s="248"/>
      <c r="D1418" s="230" t="s">
        <v>160</v>
      </c>
      <c r="E1418" s="249" t="s">
        <v>1</v>
      </c>
      <c r="F1418" s="250" t="s">
        <v>1766</v>
      </c>
      <c r="G1418" s="248"/>
      <c r="H1418" s="251">
        <v>257.45600000000002</v>
      </c>
      <c r="I1418" s="252"/>
      <c r="J1418" s="248"/>
      <c r="K1418" s="248"/>
      <c r="L1418" s="253"/>
      <c r="M1418" s="254"/>
      <c r="N1418" s="255"/>
      <c r="O1418" s="255"/>
      <c r="P1418" s="255"/>
      <c r="Q1418" s="255"/>
      <c r="R1418" s="255"/>
      <c r="S1418" s="255"/>
      <c r="T1418" s="255"/>
      <c r="U1418" s="256"/>
      <c r="V1418" s="14"/>
      <c r="W1418" s="14"/>
      <c r="X1418" s="14"/>
      <c r="Y1418" s="14"/>
      <c r="Z1418" s="14"/>
      <c r="AA1418" s="14"/>
      <c r="AB1418" s="14"/>
      <c r="AC1418" s="14"/>
      <c r="AD1418" s="14"/>
      <c r="AE1418" s="14"/>
      <c r="AT1418" s="257" t="s">
        <v>160</v>
      </c>
      <c r="AU1418" s="257" t="s">
        <v>154</v>
      </c>
      <c r="AV1418" s="14" t="s">
        <v>154</v>
      </c>
      <c r="AW1418" s="14" t="s">
        <v>30</v>
      </c>
      <c r="AX1418" s="14" t="s">
        <v>73</v>
      </c>
      <c r="AY1418" s="257" t="s">
        <v>146</v>
      </c>
    </row>
    <row r="1419" s="15" customFormat="1">
      <c r="A1419" s="15"/>
      <c r="B1419" s="258"/>
      <c r="C1419" s="259"/>
      <c r="D1419" s="230" t="s">
        <v>160</v>
      </c>
      <c r="E1419" s="260" t="s">
        <v>1</v>
      </c>
      <c r="F1419" s="261" t="s">
        <v>163</v>
      </c>
      <c r="G1419" s="259"/>
      <c r="H1419" s="262">
        <v>1973.828</v>
      </c>
      <c r="I1419" s="263"/>
      <c r="J1419" s="259"/>
      <c r="K1419" s="259"/>
      <c r="L1419" s="264"/>
      <c r="M1419" s="265"/>
      <c r="N1419" s="266"/>
      <c r="O1419" s="266"/>
      <c r="P1419" s="266"/>
      <c r="Q1419" s="266"/>
      <c r="R1419" s="266"/>
      <c r="S1419" s="266"/>
      <c r="T1419" s="266"/>
      <c r="U1419" s="267"/>
      <c r="V1419" s="15"/>
      <c r="W1419" s="15"/>
      <c r="X1419" s="15"/>
      <c r="Y1419" s="15"/>
      <c r="Z1419" s="15"/>
      <c r="AA1419" s="15"/>
      <c r="AB1419" s="15"/>
      <c r="AC1419" s="15"/>
      <c r="AD1419" s="15"/>
      <c r="AE1419" s="15"/>
      <c r="AT1419" s="268" t="s">
        <v>160</v>
      </c>
      <c r="AU1419" s="268" t="s">
        <v>154</v>
      </c>
      <c r="AV1419" s="15" t="s">
        <v>153</v>
      </c>
      <c r="AW1419" s="15" t="s">
        <v>30</v>
      </c>
      <c r="AX1419" s="15" t="s">
        <v>81</v>
      </c>
      <c r="AY1419" s="268" t="s">
        <v>146</v>
      </c>
    </row>
    <row r="1420" s="2" customFormat="1" ht="24.15" customHeight="1">
      <c r="A1420" s="38"/>
      <c r="B1420" s="39"/>
      <c r="C1420" s="269" t="s">
        <v>1767</v>
      </c>
      <c r="D1420" s="269" t="s">
        <v>289</v>
      </c>
      <c r="E1420" s="270" t="s">
        <v>1768</v>
      </c>
      <c r="F1420" s="271" t="s">
        <v>1769</v>
      </c>
      <c r="G1420" s="272" t="s">
        <v>1723</v>
      </c>
      <c r="H1420" s="273">
        <v>1973.828</v>
      </c>
      <c r="I1420" s="274"/>
      <c r="J1420" s="275">
        <f>ROUND(I1420*H1420,2)</f>
        <v>0</v>
      </c>
      <c r="K1420" s="271" t="s">
        <v>1</v>
      </c>
      <c r="L1420" s="276"/>
      <c r="M1420" s="277" t="s">
        <v>1</v>
      </c>
      <c r="N1420" s="278" t="s">
        <v>39</v>
      </c>
      <c r="O1420" s="91"/>
      <c r="P1420" s="226">
        <f>O1420*H1420</f>
        <v>0</v>
      </c>
      <c r="Q1420" s="226">
        <v>0.001</v>
      </c>
      <c r="R1420" s="226">
        <f>Q1420*H1420</f>
        <v>1.9738279999999999</v>
      </c>
      <c r="S1420" s="226">
        <v>0</v>
      </c>
      <c r="T1420" s="226">
        <f>S1420*H1420</f>
        <v>0</v>
      </c>
      <c r="U1420" s="227" t="s">
        <v>1</v>
      </c>
      <c r="V1420" s="38"/>
      <c r="W1420" s="38"/>
      <c r="X1420" s="38"/>
      <c r="Y1420" s="38"/>
      <c r="Z1420" s="38"/>
      <c r="AA1420" s="38"/>
      <c r="AB1420" s="38"/>
      <c r="AC1420" s="38"/>
      <c r="AD1420" s="38"/>
      <c r="AE1420" s="38"/>
      <c r="AR1420" s="228" t="s">
        <v>384</v>
      </c>
      <c r="AT1420" s="228" t="s">
        <v>289</v>
      </c>
      <c r="AU1420" s="228" t="s">
        <v>154</v>
      </c>
      <c r="AY1420" s="17" t="s">
        <v>146</v>
      </c>
      <c r="BE1420" s="229">
        <f>IF(N1420="základní",J1420,0)</f>
        <v>0</v>
      </c>
      <c r="BF1420" s="229">
        <f>IF(N1420="snížená",J1420,0)</f>
        <v>0</v>
      </c>
      <c r="BG1420" s="229">
        <f>IF(N1420="zákl. přenesená",J1420,0)</f>
        <v>0</v>
      </c>
      <c r="BH1420" s="229">
        <f>IF(N1420="sníž. přenesená",J1420,0)</f>
        <v>0</v>
      </c>
      <c r="BI1420" s="229">
        <f>IF(N1420="nulová",J1420,0)</f>
        <v>0</v>
      </c>
      <c r="BJ1420" s="17" t="s">
        <v>154</v>
      </c>
      <c r="BK1420" s="229">
        <f>ROUND(I1420*H1420,2)</f>
        <v>0</v>
      </c>
      <c r="BL1420" s="17" t="s">
        <v>265</v>
      </c>
      <c r="BM1420" s="228" t="s">
        <v>1770</v>
      </c>
    </row>
    <row r="1421" s="2" customFormat="1">
      <c r="A1421" s="38"/>
      <c r="B1421" s="39"/>
      <c r="C1421" s="40"/>
      <c r="D1421" s="230" t="s">
        <v>156</v>
      </c>
      <c r="E1421" s="40"/>
      <c r="F1421" s="231" t="s">
        <v>1769</v>
      </c>
      <c r="G1421" s="40"/>
      <c r="H1421" s="40"/>
      <c r="I1421" s="232"/>
      <c r="J1421" s="40"/>
      <c r="K1421" s="40"/>
      <c r="L1421" s="44"/>
      <c r="M1421" s="233"/>
      <c r="N1421" s="234"/>
      <c r="O1421" s="91"/>
      <c r="P1421" s="91"/>
      <c r="Q1421" s="91"/>
      <c r="R1421" s="91"/>
      <c r="S1421" s="91"/>
      <c r="T1421" s="91"/>
      <c r="U1421" s="92"/>
      <c r="V1421" s="38"/>
      <c r="W1421" s="38"/>
      <c r="X1421" s="38"/>
      <c r="Y1421" s="38"/>
      <c r="Z1421" s="38"/>
      <c r="AA1421" s="38"/>
      <c r="AB1421" s="38"/>
      <c r="AC1421" s="38"/>
      <c r="AD1421" s="38"/>
      <c r="AE1421" s="38"/>
      <c r="AT1421" s="17" t="s">
        <v>156</v>
      </c>
      <c r="AU1421" s="17" t="s">
        <v>154</v>
      </c>
    </row>
    <row r="1422" s="2" customFormat="1" ht="24.15" customHeight="1">
      <c r="A1422" s="38"/>
      <c r="B1422" s="39"/>
      <c r="C1422" s="217" t="s">
        <v>1771</v>
      </c>
      <c r="D1422" s="217" t="s">
        <v>148</v>
      </c>
      <c r="E1422" s="218" t="s">
        <v>1772</v>
      </c>
      <c r="F1422" s="219" t="s">
        <v>1773</v>
      </c>
      <c r="G1422" s="220" t="s">
        <v>207</v>
      </c>
      <c r="H1422" s="221">
        <v>5.3929999999999998</v>
      </c>
      <c r="I1422" s="222"/>
      <c r="J1422" s="223">
        <f>ROUND(I1422*H1422,2)</f>
        <v>0</v>
      </c>
      <c r="K1422" s="219" t="s">
        <v>152</v>
      </c>
      <c r="L1422" s="44"/>
      <c r="M1422" s="224" t="s">
        <v>1</v>
      </c>
      <c r="N1422" s="225" t="s">
        <v>39</v>
      </c>
      <c r="O1422" s="91"/>
      <c r="P1422" s="226">
        <f>O1422*H1422</f>
        <v>0</v>
      </c>
      <c r="Q1422" s="226">
        <v>0</v>
      </c>
      <c r="R1422" s="226">
        <f>Q1422*H1422</f>
        <v>0</v>
      </c>
      <c r="S1422" s="226">
        <v>0</v>
      </c>
      <c r="T1422" s="226">
        <f>S1422*H1422</f>
        <v>0</v>
      </c>
      <c r="U1422" s="227" t="s">
        <v>1</v>
      </c>
      <c r="V1422" s="38"/>
      <c r="W1422" s="38"/>
      <c r="X1422" s="38"/>
      <c r="Y1422" s="38"/>
      <c r="Z1422" s="38"/>
      <c r="AA1422" s="38"/>
      <c r="AB1422" s="38"/>
      <c r="AC1422" s="38"/>
      <c r="AD1422" s="38"/>
      <c r="AE1422" s="38"/>
      <c r="AR1422" s="228" t="s">
        <v>265</v>
      </c>
      <c r="AT1422" s="228" t="s">
        <v>148</v>
      </c>
      <c r="AU1422" s="228" t="s">
        <v>154</v>
      </c>
      <c r="AY1422" s="17" t="s">
        <v>146</v>
      </c>
      <c r="BE1422" s="229">
        <f>IF(N1422="základní",J1422,0)</f>
        <v>0</v>
      </c>
      <c r="BF1422" s="229">
        <f>IF(N1422="snížená",J1422,0)</f>
        <v>0</v>
      </c>
      <c r="BG1422" s="229">
        <f>IF(N1422="zákl. přenesená",J1422,0)</f>
        <v>0</v>
      </c>
      <c r="BH1422" s="229">
        <f>IF(N1422="sníž. přenesená",J1422,0)</f>
        <v>0</v>
      </c>
      <c r="BI1422" s="229">
        <f>IF(N1422="nulová",J1422,0)</f>
        <v>0</v>
      </c>
      <c r="BJ1422" s="17" t="s">
        <v>154</v>
      </c>
      <c r="BK1422" s="229">
        <f>ROUND(I1422*H1422,2)</f>
        <v>0</v>
      </c>
      <c r="BL1422" s="17" t="s">
        <v>265</v>
      </c>
      <c r="BM1422" s="228" t="s">
        <v>1774</v>
      </c>
    </row>
    <row r="1423" s="2" customFormat="1">
      <c r="A1423" s="38"/>
      <c r="B1423" s="39"/>
      <c r="C1423" s="40"/>
      <c r="D1423" s="230" t="s">
        <v>156</v>
      </c>
      <c r="E1423" s="40"/>
      <c r="F1423" s="231" t="s">
        <v>1775</v>
      </c>
      <c r="G1423" s="40"/>
      <c r="H1423" s="40"/>
      <c r="I1423" s="232"/>
      <c r="J1423" s="40"/>
      <c r="K1423" s="40"/>
      <c r="L1423" s="44"/>
      <c r="M1423" s="233"/>
      <c r="N1423" s="234"/>
      <c r="O1423" s="91"/>
      <c r="P1423" s="91"/>
      <c r="Q1423" s="91"/>
      <c r="R1423" s="91"/>
      <c r="S1423" s="91"/>
      <c r="T1423" s="91"/>
      <c r="U1423" s="92"/>
      <c r="V1423" s="38"/>
      <c r="W1423" s="38"/>
      <c r="X1423" s="38"/>
      <c r="Y1423" s="38"/>
      <c r="Z1423" s="38"/>
      <c r="AA1423" s="38"/>
      <c r="AB1423" s="38"/>
      <c r="AC1423" s="38"/>
      <c r="AD1423" s="38"/>
      <c r="AE1423" s="38"/>
      <c r="AT1423" s="17" t="s">
        <v>156</v>
      </c>
      <c r="AU1423" s="17" t="s">
        <v>154</v>
      </c>
    </row>
    <row r="1424" s="2" customFormat="1">
      <c r="A1424" s="38"/>
      <c r="B1424" s="39"/>
      <c r="C1424" s="40"/>
      <c r="D1424" s="235" t="s">
        <v>158</v>
      </c>
      <c r="E1424" s="40"/>
      <c r="F1424" s="236" t="s">
        <v>1776</v>
      </c>
      <c r="G1424" s="40"/>
      <c r="H1424" s="40"/>
      <c r="I1424" s="232"/>
      <c r="J1424" s="40"/>
      <c r="K1424" s="40"/>
      <c r="L1424" s="44"/>
      <c r="M1424" s="233"/>
      <c r="N1424" s="234"/>
      <c r="O1424" s="91"/>
      <c r="P1424" s="91"/>
      <c r="Q1424" s="91"/>
      <c r="R1424" s="91"/>
      <c r="S1424" s="91"/>
      <c r="T1424" s="91"/>
      <c r="U1424" s="92"/>
      <c r="V1424" s="38"/>
      <c r="W1424" s="38"/>
      <c r="X1424" s="38"/>
      <c r="Y1424" s="38"/>
      <c r="Z1424" s="38"/>
      <c r="AA1424" s="38"/>
      <c r="AB1424" s="38"/>
      <c r="AC1424" s="38"/>
      <c r="AD1424" s="38"/>
      <c r="AE1424" s="38"/>
      <c r="AT1424" s="17" t="s">
        <v>158</v>
      </c>
      <c r="AU1424" s="17" t="s">
        <v>154</v>
      </c>
    </row>
    <row r="1425" s="12" customFormat="1" ht="22.8" customHeight="1">
      <c r="A1425" s="12"/>
      <c r="B1425" s="201"/>
      <c r="C1425" s="202"/>
      <c r="D1425" s="203" t="s">
        <v>72</v>
      </c>
      <c r="E1425" s="215" t="s">
        <v>1777</v>
      </c>
      <c r="F1425" s="215" t="s">
        <v>1778</v>
      </c>
      <c r="G1425" s="202"/>
      <c r="H1425" s="202"/>
      <c r="I1425" s="205"/>
      <c r="J1425" s="216">
        <f>BK1425</f>
        <v>0</v>
      </c>
      <c r="K1425" s="202"/>
      <c r="L1425" s="207"/>
      <c r="M1425" s="208"/>
      <c r="N1425" s="209"/>
      <c r="O1425" s="209"/>
      <c r="P1425" s="210">
        <f>SUM(P1426:P1501)</f>
        <v>0</v>
      </c>
      <c r="Q1425" s="209"/>
      <c r="R1425" s="210">
        <f>SUM(R1426:R1501)</f>
        <v>2.0851619800000001</v>
      </c>
      <c r="S1425" s="209"/>
      <c r="T1425" s="210">
        <f>SUM(T1426:T1501)</f>
        <v>0</v>
      </c>
      <c r="U1425" s="211"/>
      <c r="V1425" s="12"/>
      <c r="W1425" s="12"/>
      <c r="X1425" s="12"/>
      <c r="Y1425" s="12"/>
      <c r="Z1425" s="12"/>
      <c r="AA1425" s="12"/>
      <c r="AB1425" s="12"/>
      <c r="AC1425" s="12"/>
      <c r="AD1425" s="12"/>
      <c r="AE1425" s="12"/>
      <c r="AR1425" s="212" t="s">
        <v>154</v>
      </c>
      <c r="AT1425" s="213" t="s">
        <v>72</v>
      </c>
      <c r="AU1425" s="213" t="s">
        <v>81</v>
      </c>
      <c r="AY1425" s="212" t="s">
        <v>146</v>
      </c>
      <c r="BK1425" s="214">
        <f>SUM(BK1426:BK1501)</f>
        <v>0</v>
      </c>
    </row>
    <row r="1426" s="2" customFormat="1" ht="16.5" customHeight="1">
      <c r="A1426" s="38"/>
      <c r="B1426" s="39"/>
      <c r="C1426" s="217" t="s">
        <v>1779</v>
      </c>
      <c r="D1426" s="217" t="s">
        <v>148</v>
      </c>
      <c r="E1426" s="218" t="s">
        <v>1780</v>
      </c>
      <c r="F1426" s="219" t="s">
        <v>1781</v>
      </c>
      <c r="G1426" s="220" t="s">
        <v>228</v>
      </c>
      <c r="H1426" s="221">
        <v>51.984999999999999</v>
      </c>
      <c r="I1426" s="222"/>
      <c r="J1426" s="223">
        <f>ROUND(I1426*H1426,2)</f>
        <v>0</v>
      </c>
      <c r="K1426" s="219" t="s">
        <v>152</v>
      </c>
      <c r="L1426" s="44"/>
      <c r="M1426" s="224" t="s">
        <v>1</v>
      </c>
      <c r="N1426" s="225" t="s">
        <v>39</v>
      </c>
      <c r="O1426" s="91"/>
      <c r="P1426" s="226">
        <f>O1426*H1426</f>
        <v>0</v>
      </c>
      <c r="Q1426" s="226">
        <v>0.00029999999999999997</v>
      </c>
      <c r="R1426" s="226">
        <f>Q1426*H1426</f>
        <v>0.015595499999999998</v>
      </c>
      <c r="S1426" s="226">
        <v>0</v>
      </c>
      <c r="T1426" s="226">
        <f>S1426*H1426</f>
        <v>0</v>
      </c>
      <c r="U1426" s="227" t="s">
        <v>1</v>
      </c>
      <c r="V1426" s="38"/>
      <c r="W1426" s="38"/>
      <c r="X1426" s="38"/>
      <c r="Y1426" s="38"/>
      <c r="Z1426" s="38"/>
      <c r="AA1426" s="38"/>
      <c r="AB1426" s="38"/>
      <c r="AC1426" s="38"/>
      <c r="AD1426" s="38"/>
      <c r="AE1426" s="38"/>
      <c r="AR1426" s="228" t="s">
        <v>265</v>
      </c>
      <c r="AT1426" s="228" t="s">
        <v>148</v>
      </c>
      <c r="AU1426" s="228" t="s">
        <v>154</v>
      </c>
      <c r="AY1426" s="17" t="s">
        <v>146</v>
      </c>
      <c r="BE1426" s="229">
        <f>IF(N1426="základní",J1426,0)</f>
        <v>0</v>
      </c>
      <c r="BF1426" s="229">
        <f>IF(N1426="snížená",J1426,0)</f>
        <v>0</v>
      </c>
      <c r="BG1426" s="229">
        <f>IF(N1426="zákl. přenesená",J1426,0)</f>
        <v>0</v>
      </c>
      <c r="BH1426" s="229">
        <f>IF(N1426="sníž. přenesená",J1426,0)</f>
        <v>0</v>
      </c>
      <c r="BI1426" s="229">
        <f>IF(N1426="nulová",J1426,0)</f>
        <v>0</v>
      </c>
      <c r="BJ1426" s="17" t="s">
        <v>154</v>
      </c>
      <c r="BK1426" s="229">
        <f>ROUND(I1426*H1426,2)</f>
        <v>0</v>
      </c>
      <c r="BL1426" s="17" t="s">
        <v>265</v>
      </c>
      <c r="BM1426" s="228" t="s">
        <v>1782</v>
      </c>
    </row>
    <row r="1427" s="2" customFormat="1">
      <c r="A1427" s="38"/>
      <c r="B1427" s="39"/>
      <c r="C1427" s="40"/>
      <c r="D1427" s="230" t="s">
        <v>156</v>
      </c>
      <c r="E1427" s="40"/>
      <c r="F1427" s="231" t="s">
        <v>1783</v>
      </c>
      <c r="G1427" s="40"/>
      <c r="H1427" s="40"/>
      <c r="I1427" s="232"/>
      <c r="J1427" s="40"/>
      <c r="K1427" s="40"/>
      <c r="L1427" s="44"/>
      <c r="M1427" s="233"/>
      <c r="N1427" s="234"/>
      <c r="O1427" s="91"/>
      <c r="P1427" s="91"/>
      <c r="Q1427" s="91"/>
      <c r="R1427" s="91"/>
      <c r="S1427" s="91"/>
      <c r="T1427" s="91"/>
      <c r="U1427" s="92"/>
      <c r="V1427" s="38"/>
      <c r="W1427" s="38"/>
      <c r="X1427" s="38"/>
      <c r="Y1427" s="38"/>
      <c r="Z1427" s="38"/>
      <c r="AA1427" s="38"/>
      <c r="AB1427" s="38"/>
      <c r="AC1427" s="38"/>
      <c r="AD1427" s="38"/>
      <c r="AE1427" s="38"/>
      <c r="AT1427" s="17" t="s">
        <v>156</v>
      </c>
      <c r="AU1427" s="17" t="s">
        <v>154</v>
      </c>
    </row>
    <row r="1428" s="2" customFormat="1">
      <c r="A1428" s="38"/>
      <c r="B1428" s="39"/>
      <c r="C1428" s="40"/>
      <c r="D1428" s="235" t="s">
        <v>158</v>
      </c>
      <c r="E1428" s="40"/>
      <c r="F1428" s="236" t="s">
        <v>1784</v>
      </c>
      <c r="G1428" s="40"/>
      <c r="H1428" s="40"/>
      <c r="I1428" s="232"/>
      <c r="J1428" s="40"/>
      <c r="K1428" s="40"/>
      <c r="L1428" s="44"/>
      <c r="M1428" s="233"/>
      <c r="N1428" s="234"/>
      <c r="O1428" s="91"/>
      <c r="P1428" s="91"/>
      <c r="Q1428" s="91"/>
      <c r="R1428" s="91"/>
      <c r="S1428" s="91"/>
      <c r="T1428" s="91"/>
      <c r="U1428" s="92"/>
      <c r="V1428" s="38"/>
      <c r="W1428" s="38"/>
      <c r="X1428" s="38"/>
      <c r="Y1428" s="38"/>
      <c r="Z1428" s="38"/>
      <c r="AA1428" s="38"/>
      <c r="AB1428" s="38"/>
      <c r="AC1428" s="38"/>
      <c r="AD1428" s="38"/>
      <c r="AE1428" s="38"/>
      <c r="AT1428" s="17" t="s">
        <v>158</v>
      </c>
      <c r="AU1428" s="17" t="s">
        <v>154</v>
      </c>
    </row>
    <row r="1429" s="13" customFormat="1">
      <c r="A1429" s="13"/>
      <c r="B1429" s="237"/>
      <c r="C1429" s="238"/>
      <c r="D1429" s="230" t="s">
        <v>160</v>
      </c>
      <c r="E1429" s="239" t="s">
        <v>1</v>
      </c>
      <c r="F1429" s="240" t="s">
        <v>1785</v>
      </c>
      <c r="G1429" s="238"/>
      <c r="H1429" s="239" t="s">
        <v>1</v>
      </c>
      <c r="I1429" s="241"/>
      <c r="J1429" s="238"/>
      <c r="K1429" s="238"/>
      <c r="L1429" s="242"/>
      <c r="M1429" s="243"/>
      <c r="N1429" s="244"/>
      <c r="O1429" s="244"/>
      <c r="P1429" s="244"/>
      <c r="Q1429" s="244"/>
      <c r="R1429" s="244"/>
      <c r="S1429" s="244"/>
      <c r="T1429" s="244"/>
      <c r="U1429" s="245"/>
      <c r="V1429" s="13"/>
      <c r="W1429" s="13"/>
      <c r="X1429" s="13"/>
      <c r="Y1429" s="13"/>
      <c r="Z1429" s="13"/>
      <c r="AA1429" s="13"/>
      <c r="AB1429" s="13"/>
      <c r="AC1429" s="13"/>
      <c r="AD1429" s="13"/>
      <c r="AE1429" s="13"/>
      <c r="AT1429" s="246" t="s">
        <v>160</v>
      </c>
      <c r="AU1429" s="246" t="s">
        <v>154</v>
      </c>
      <c r="AV1429" s="13" t="s">
        <v>81</v>
      </c>
      <c r="AW1429" s="13" t="s">
        <v>30</v>
      </c>
      <c r="AX1429" s="13" t="s">
        <v>73</v>
      </c>
      <c r="AY1429" s="246" t="s">
        <v>146</v>
      </c>
    </row>
    <row r="1430" s="14" customFormat="1">
      <c r="A1430" s="14"/>
      <c r="B1430" s="247"/>
      <c r="C1430" s="248"/>
      <c r="D1430" s="230" t="s">
        <v>160</v>
      </c>
      <c r="E1430" s="249" t="s">
        <v>1</v>
      </c>
      <c r="F1430" s="250" t="s">
        <v>873</v>
      </c>
      <c r="G1430" s="248"/>
      <c r="H1430" s="251">
        <v>3.6749999999999998</v>
      </c>
      <c r="I1430" s="252"/>
      <c r="J1430" s="248"/>
      <c r="K1430" s="248"/>
      <c r="L1430" s="253"/>
      <c r="M1430" s="254"/>
      <c r="N1430" s="255"/>
      <c r="O1430" s="255"/>
      <c r="P1430" s="255"/>
      <c r="Q1430" s="255"/>
      <c r="R1430" s="255"/>
      <c r="S1430" s="255"/>
      <c r="T1430" s="255"/>
      <c r="U1430" s="256"/>
      <c r="V1430" s="14"/>
      <c r="W1430" s="14"/>
      <c r="X1430" s="14"/>
      <c r="Y1430" s="14"/>
      <c r="Z1430" s="14"/>
      <c r="AA1430" s="14"/>
      <c r="AB1430" s="14"/>
      <c r="AC1430" s="14"/>
      <c r="AD1430" s="14"/>
      <c r="AE1430" s="14"/>
      <c r="AT1430" s="257" t="s">
        <v>160</v>
      </c>
      <c r="AU1430" s="257" t="s">
        <v>154</v>
      </c>
      <c r="AV1430" s="14" t="s">
        <v>154</v>
      </c>
      <c r="AW1430" s="14" t="s">
        <v>30</v>
      </c>
      <c r="AX1430" s="14" t="s">
        <v>73</v>
      </c>
      <c r="AY1430" s="257" t="s">
        <v>146</v>
      </c>
    </row>
    <row r="1431" s="13" customFormat="1">
      <c r="A1431" s="13"/>
      <c r="B1431" s="237"/>
      <c r="C1431" s="238"/>
      <c r="D1431" s="230" t="s">
        <v>160</v>
      </c>
      <c r="E1431" s="239" t="s">
        <v>1</v>
      </c>
      <c r="F1431" s="240" t="s">
        <v>874</v>
      </c>
      <c r="G1431" s="238"/>
      <c r="H1431" s="239" t="s">
        <v>1</v>
      </c>
      <c r="I1431" s="241"/>
      <c r="J1431" s="238"/>
      <c r="K1431" s="238"/>
      <c r="L1431" s="242"/>
      <c r="M1431" s="243"/>
      <c r="N1431" s="244"/>
      <c r="O1431" s="244"/>
      <c r="P1431" s="244"/>
      <c r="Q1431" s="244"/>
      <c r="R1431" s="244"/>
      <c r="S1431" s="244"/>
      <c r="T1431" s="244"/>
      <c r="U1431" s="245"/>
      <c r="V1431" s="13"/>
      <c r="W1431" s="13"/>
      <c r="X1431" s="13"/>
      <c r="Y1431" s="13"/>
      <c r="Z1431" s="13"/>
      <c r="AA1431" s="13"/>
      <c r="AB1431" s="13"/>
      <c r="AC1431" s="13"/>
      <c r="AD1431" s="13"/>
      <c r="AE1431" s="13"/>
      <c r="AT1431" s="246" t="s">
        <v>160</v>
      </c>
      <c r="AU1431" s="246" t="s">
        <v>154</v>
      </c>
      <c r="AV1431" s="13" t="s">
        <v>81</v>
      </c>
      <c r="AW1431" s="13" t="s">
        <v>30</v>
      </c>
      <c r="AX1431" s="13" t="s">
        <v>73</v>
      </c>
      <c r="AY1431" s="246" t="s">
        <v>146</v>
      </c>
    </row>
    <row r="1432" s="14" customFormat="1">
      <c r="A1432" s="14"/>
      <c r="B1432" s="247"/>
      <c r="C1432" s="248"/>
      <c r="D1432" s="230" t="s">
        <v>160</v>
      </c>
      <c r="E1432" s="249" t="s">
        <v>1</v>
      </c>
      <c r="F1432" s="250" t="s">
        <v>1786</v>
      </c>
      <c r="G1432" s="248"/>
      <c r="H1432" s="251">
        <v>6.7199999999999998</v>
      </c>
      <c r="I1432" s="252"/>
      <c r="J1432" s="248"/>
      <c r="K1432" s="248"/>
      <c r="L1432" s="253"/>
      <c r="M1432" s="254"/>
      <c r="N1432" s="255"/>
      <c r="O1432" s="255"/>
      <c r="P1432" s="255"/>
      <c r="Q1432" s="255"/>
      <c r="R1432" s="255"/>
      <c r="S1432" s="255"/>
      <c r="T1432" s="255"/>
      <c r="U1432" s="256"/>
      <c r="V1432" s="14"/>
      <c r="W1432" s="14"/>
      <c r="X1432" s="14"/>
      <c r="Y1432" s="14"/>
      <c r="Z1432" s="14"/>
      <c r="AA1432" s="14"/>
      <c r="AB1432" s="14"/>
      <c r="AC1432" s="14"/>
      <c r="AD1432" s="14"/>
      <c r="AE1432" s="14"/>
      <c r="AT1432" s="257" t="s">
        <v>160</v>
      </c>
      <c r="AU1432" s="257" t="s">
        <v>154</v>
      </c>
      <c r="AV1432" s="14" t="s">
        <v>154</v>
      </c>
      <c r="AW1432" s="14" t="s">
        <v>30</v>
      </c>
      <c r="AX1432" s="14" t="s">
        <v>73</v>
      </c>
      <c r="AY1432" s="257" t="s">
        <v>146</v>
      </c>
    </row>
    <row r="1433" s="13" customFormat="1">
      <c r="A1433" s="13"/>
      <c r="B1433" s="237"/>
      <c r="C1433" s="238"/>
      <c r="D1433" s="230" t="s">
        <v>160</v>
      </c>
      <c r="E1433" s="239" t="s">
        <v>1</v>
      </c>
      <c r="F1433" s="240" t="s">
        <v>559</v>
      </c>
      <c r="G1433" s="238"/>
      <c r="H1433" s="239" t="s">
        <v>1</v>
      </c>
      <c r="I1433" s="241"/>
      <c r="J1433" s="238"/>
      <c r="K1433" s="238"/>
      <c r="L1433" s="242"/>
      <c r="M1433" s="243"/>
      <c r="N1433" s="244"/>
      <c r="O1433" s="244"/>
      <c r="P1433" s="244"/>
      <c r="Q1433" s="244"/>
      <c r="R1433" s="244"/>
      <c r="S1433" s="244"/>
      <c r="T1433" s="244"/>
      <c r="U1433" s="245"/>
      <c r="V1433" s="13"/>
      <c r="W1433" s="13"/>
      <c r="X1433" s="13"/>
      <c r="Y1433" s="13"/>
      <c r="Z1433" s="13"/>
      <c r="AA1433" s="13"/>
      <c r="AB1433" s="13"/>
      <c r="AC1433" s="13"/>
      <c r="AD1433" s="13"/>
      <c r="AE1433" s="13"/>
      <c r="AT1433" s="246" t="s">
        <v>160</v>
      </c>
      <c r="AU1433" s="246" t="s">
        <v>154</v>
      </c>
      <c r="AV1433" s="13" t="s">
        <v>81</v>
      </c>
      <c r="AW1433" s="13" t="s">
        <v>30</v>
      </c>
      <c r="AX1433" s="13" t="s">
        <v>73</v>
      </c>
      <c r="AY1433" s="246" t="s">
        <v>146</v>
      </c>
    </row>
    <row r="1434" s="14" customFormat="1">
      <c r="A1434" s="14"/>
      <c r="B1434" s="247"/>
      <c r="C1434" s="248"/>
      <c r="D1434" s="230" t="s">
        <v>160</v>
      </c>
      <c r="E1434" s="249" t="s">
        <v>1</v>
      </c>
      <c r="F1434" s="250" t="s">
        <v>876</v>
      </c>
      <c r="G1434" s="248"/>
      <c r="H1434" s="251">
        <v>5.5700000000000003</v>
      </c>
      <c r="I1434" s="252"/>
      <c r="J1434" s="248"/>
      <c r="K1434" s="248"/>
      <c r="L1434" s="253"/>
      <c r="M1434" s="254"/>
      <c r="N1434" s="255"/>
      <c r="O1434" s="255"/>
      <c r="P1434" s="255"/>
      <c r="Q1434" s="255"/>
      <c r="R1434" s="255"/>
      <c r="S1434" s="255"/>
      <c r="T1434" s="255"/>
      <c r="U1434" s="256"/>
      <c r="V1434" s="14"/>
      <c r="W1434" s="14"/>
      <c r="X1434" s="14"/>
      <c r="Y1434" s="14"/>
      <c r="Z1434" s="14"/>
      <c r="AA1434" s="14"/>
      <c r="AB1434" s="14"/>
      <c r="AC1434" s="14"/>
      <c r="AD1434" s="14"/>
      <c r="AE1434" s="14"/>
      <c r="AT1434" s="257" t="s">
        <v>160</v>
      </c>
      <c r="AU1434" s="257" t="s">
        <v>154</v>
      </c>
      <c r="AV1434" s="14" t="s">
        <v>154</v>
      </c>
      <c r="AW1434" s="14" t="s">
        <v>30</v>
      </c>
      <c r="AX1434" s="14" t="s">
        <v>73</v>
      </c>
      <c r="AY1434" s="257" t="s">
        <v>146</v>
      </c>
    </row>
    <row r="1435" s="13" customFormat="1">
      <c r="A1435" s="13"/>
      <c r="B1435" s="237"/>
      <c r="C1435" s="238"/>
      <c r="D1435" s="230" t="s">
        <v>160</v>
      </c>
      <c r="E1435" s="239" t="s">
        <v>1</v>
      </c>
      <c r="F1435" s="240" t="s">
        <v>1787</v>
      </c>
      <c r="G1435" s="238"/>
      <c r="H1435" s="239" t="s">
        <v>1</v>
      </c>
      <c r="I1435" s="241"/>
      <c r="J1435" s="238"/>
      <c r="K1435" s="238"/>
      <c r="L1435" s="242"/>
      <c r="M1435" s="243"/>
      <c r="N1435" s="244"/>
      <c r="O1435" s="244"/>
      <c r="P1435" s="244"/>
      <c r="Q1435" s="244"/>
      <c r="R1435" s="244"/>
      <c r="S1435" s="244"/>
      <c r="T1435" s="244"/>
      <c r="U1435" s="245"/>
      <c r="V1435" s="13"/>
      <c r="W1435" s="13"/>
      <c r="X1435" s="13"/>
      <c r="Y1435" s="13"/>
      <c r="Z1435" s="13"/>
      <c r="AA1435" s="13"/>
      <c r="AB1435" s="13"/>
      <c r="AC1435" s="13"/>
      <c r="AD1435" s="13"/>
      <c r="AE1435" s="13"/>
      <c r="AT1435" s="246" t="s">
        <v>160</v>
      </c>
      <c r="AU1435" s="246" t="s">
        <v>154</v>
      </c>
      <c r="AV1435" s="13" t="s">
        <v>81</v>
      </c>
      <c r="AW1435" s="13" t="s">
        <v>30</v>
      </c>
      <c r="AX1435" s="13" t="s">
        <v>73</v>
      </c>
      <c r="AY1435" s="246" t="s">
        <v>146</v>
      </c>
    </row>
    <row r="1436" s="14" customFormat="1">
      <c r="A1436" s="14"/>
      <c r="B1436" s="247"/>
      <c r="C1436" s="248"/>
      <c r="D1436" s="230" t="s">
        <v>160</v>
      </c>
      <c r="E1436" s="249" t="s">
        <v>1</v>
      </c>
      <c r="F1436" s="250" t="s">
        <v>1788</v>
      </c>
      <c r="G1436" s="248"/>
      <c r="H1436" s="251">
        <v>36.020000000000003</v>
      </c>
      <c r="I1436" s="252"/>
      <c r="J1436" s="248"/>
      <c r="K1436" s="248"/>
      <c r="L1436" s="253"/>
      <c r="M1436" s="254"/>
      <c r="N1436" s="255"/>
      <c r="O1436" s="255"/>
      <c r="P1436" s="255"/>
      <c r="Q1436" s="255"/>
      <c r="R1436" s="255"/>
      <c r="S1436" s="255"/>
      <c r="T1436" s="255"/>
      <c r="U1436" s="256"/>
      <c r="V1436" s="14"/>
      <c r="W1436" s="14"/>
      <c r="X1436" s="14"/>
      <c r="Y1436" s="14"/>
      <c r="Z1436" s="14"/>
      <c r="AA1436" s="14"/>
      <c r="AB1436" s="14"/>
      <c r="AC1436" s="14"/>
      <c r="AD1436" s="14"/>
      <c r="AE1436" s="14"/>
      <c r="AT1436" s="257" t="s">
        <v>160</v>
      </c>
      <c r="AU1436" s="257" t="s">
        <v>154</v>
      </c>
      <c r="AV1436" s="14" t="s">
        <v>154</v>
      </c>
      <c r="AW1436" s="14" t="s">
        <v>30</v>
      </c>
      <c r="AX1436" s="14" t="s">
        <v>73</v>
      </c>
      <c r="AY1436" s="257" t="s">
        <v>146</v>
      </c>
    </row>
    <row r="1437" s="15" customFormat="1">
      <c r="A1437" s="15"/>
      <c r="B1437" s="258"/>
      <c r="C1437" s="259"/>
      <c r="D1437" s="230" t="s">
        <v>160</v>
      </c>
      <c r="E1437" s="260" t="s">
        <v>1</v>
      </c>
      <c r="F1437" s="261" t="s">
        <v>163</v>
      </c>
      <c r="G1437" s="259"/>
      <c r="H1437" s="262">
        <v>51.984999999999999</v>
      </c>
      <c r="I1437" s="263"/>
      <c r="J1437" s="259"/>
      <c r="K1437" s="259"/>
      <c r="L1437" s="264"/>
      <c r="M1437" s="265"/>
      <c r="N1437" s="266"/>
      <c r="O1437" s="266"/>
      <c r="P1437" s="266"/>
      <c r="Q1437" s="266"/>
      <c r="R1437" s="266"/>
      <c r="S1437" s="266"/>
      <c r="T1437" s="266"/>
      <c r="U1437" s="267"/>
      <c r="V1437" s="15"/>
      <c r="W1437" s="15"/>
      <c r="X1437" s="15"/>
      <c r="Y1437" s="15"/>
      <c r="Z1437" s="15"/>
      <c r="AA1437" s="15"/>
      <c r="AB1437" s="15"/>
      <c r="AC1437" s="15"/>
      <c r="AD1437" s="15"/>
      <c r="AE1437" s="15"/>
      <c r="AT1437" s="268" t="s">
        <v>160</v>
      </c>
      <c r="AU1437" s="268" t="s">
        <v>154</v>
      </c>
      <c r="AV1437" s="15" t="s">
        <v>153</v>
      </c>
      <c r="AW1437" s="15" t="s">
        <v>30</v>
      </c>
      <c r="AX1437" s="15" t="s">
        <v>81</v>
      </c>
      <c r="AY1437" s="268" t="s">
        <v>146</v>
      </c>
    </row>
    <row r="1438" s="2" customFormat="1" ht="24.15" customHeight="1">
      <c r="A1438" s="38"/>
      <c r="B1438" s="39"/>
      <c r="C1438" s="217" t="s">
        <v>1789</v>
      </c>
      <c r="D1438" s="217" t="s">
        <v>148</v>
      </c>
      <c r="E1438" s="218" t="s">
        <v>1790</v>
      </c>
      <c r="F1438" s="219" t="s">
        <v>1791</v>
      </c>
      <c r="G1438" s="220" t="s">
        <v>228</v>
      </c>
      <c r="H1438" s="221">
        <v>51.984999999999999</v>
      </c>
      <c r="I1438" s="222"/>
      <c r="J1438" s="223">
        <f>ROUND(I1438*H1438,2)</f>
        <v>0</v>
      </c>
      <c r="K1438" s="219" t="s">
        <v>152</v>
      </c>
      <c r="L1438" s="44"/>
      <c r="M1438" s="224" t="s">
        <v>1</v>
      </c>
      <c r="N1438" s="225" t="s">
        <v>39</v>
      </c>
      <c r="O1438" s="91"/>
      <c r="P1438" s="226">
        <f>O1438*H1438</f>
        <v>0</v>
      </c>
      <c r="Q1438" s="226">
        <v>0.0074999999999999997</v>
      </c>
      <c r="R1438" s="226">
        <f>Q1438*H1438</f>
        <v>0.3898875</v>
      </c>
      <c r="S1438" s="226">
        <v>0</v>
      </c>
      <c r="T1438" s="226">
        <f>S1438*H1438</f>
        <v>0</v>
      </c>
      <c r="U1438" s="227" t="s">
        <v>1</v>
      </c>
      <c r="V1438" s="38"/>
      <c r="W1438" s="38"/>
      <c r="X1438" s="38"/>
      <c r="Y1438" s="38"/>
      <c r="Z1438" s="38"/>
      <c r="AA1438" s="38"/>
      <c r="AB1438" s="38"/>
      <c r="AC1438" s="38"/>
      <c r="AD1438" s="38"/>
      <c r="AE1438" s="38"/>
      <c r="AR1438" s="228" t="s">
        <v>265</v>
      </c>
      <c r="AT1438" s="228" t="s">
        <v>148</v>
      </c>
      <c r="AU1438" s="228" t="s">
        <v>154</v>
      </c>
      <c r="AY1438" s="17" t="s">
        <v>146</v>
      </c>
      <c r="BE1438" s="229">
        <f>IF(N1438="základní",J1438,0)</f>
        <v>0</v>
      </c>
      <c r="BF1438" s="229">
        <f>IF(N1438="snížená",J1438,0)</f>
        <v>0</v>
      </c>
      <c r="BG1438" s="229">
        <f>IF(N1438="zákl. přenesená",J1438,0)</f>
        <v>0</v>
      </c>
      <c r="BH1438" s="229">
        <f>IF(N1438="sníž. přenesená",J1438,0)</f>
        <v>0</v>
      </c>
      <c r="BI1438" s="229">
        <f>IF(N1438="nulová",J1438,0)</f>
        <v>0</v>
      </c>
      <c r="BJ1438" s="17" t="s">
        <v>154</v>
      </c>
      <c r="BK1438" s="229">
        <f>ROUND(I1438*H1438,2)</f>
        <v>0</v>
      </c>
      <c r="BL1438" s="17" t="s">
        <v>265</v>
      </c>
      <c r="BM1438" s="228" t="s">
        <v>1792</v>
      </c>
    </row>
    <row r="1439" s="2" customFormat="1">
      <c r="A1439" s="38"/>
      <c r="B1439" s="39"/>
      <c r="C1439" s="40"/>
      <c r="D1439" s="230" t="s">
        <v>156</v>
      </c>
      <c r="E1439" s="40"/>
      <c r="F1439" s="231" t="s">
        <v>1793</v>
      </c>
      <c r="G1439" s="40"/>
      <c r="H1439" s="40"/>
      <c r="I1439" s="232"/>
      <c r="J1439" s="40"/>
      <c r="K1439" s="40"/>
      <c r="L1439" s="44"/>
      <c r="M1439" s="233"/>
      <c r="N1439" s="234"/>
      <c r="O1439" s="91"/>
      <c r="P1439" s="91"/>
      <c r="Q1439" s="91"/>
      <c r="R1439" s="91"/>
      <c r="S1439" s="91"/>
      <c r="T1439" s="91"/>
      <c r="U1439" s="92"/>
      <c r="V1439" s="38"/>
      <c r="W1439" s="38"/>
      <c r="X1439" s="38"/>
      <c r="Y1439" s="38"/>
      <c r="Z1439" s="38"/>
      <c r="AA1439" s="38"/>
      <c r="AB1439" s="38"/>
      <c r="AC1439" s="38"/>
      <c r="AD1439" s="38"/>
      <c r="AE1439" s="38"/>
      <c r="AT1439" s="17" t="s">
        <v>156</v>
      </c>
      <c r="AU1439" s="17" t="s">
        <v>154</v>
      </c>
    </row>
    <row r="1440" s="2" customFormat="1">
      <c r="A1440" s="38"/>
      <c r="B1440" s="39"/>
      <c r="C1440" s="40"/>
      <c r="D1440" s="235" t="s">
        <v>158</v>
      </c>
      <c r="E1440" s="40"/>
      <c r="F1440" s="236" t="s">
        <v>1794</v>
      </c>
      <c r="G1440" s="40"/>
      <c r="H1440" s="40"/>
      <c r="I1440" s="232"/>
      <c r="J1440" s="40"/>
      <c r="K1440" s="40"/>
      <c r="L1440" s="44"/>
      <c r="M1440" s="233"/>
      <c r="N1440" s="234"/>
      <c r="O1440" s="91"/>
      <c r="P1440" s="91"/>
      <c r="Q1440" s="91"/>
      <c r="R1440" s="91"/>
      <c r="S1440" s="91"/>
      <c r="T1440" s="91"/>
      <c r="U1440" s="92"/>
      <c r="V1440" s="38"/>
      <c r="W1440" s="38"/>
      <c r="X1440" s="38"/>
      <c r="Y1440" s="38"/>
      <c r="Z1440" s="38"/>
      <c r="AA1440" s="38"/>
      <c r="AB1440" s="38"/>
      <c r="AC1440" s="38"/>
      <c r="AD1440" s="38"/>
      <c r="AE1440" s="38"/>
      <c r="AT1440" s="17" t="s">
        <v>158</v>
      </c>
      <c r="AU1440" s="17" t="s">
        <v>154</v>
      </c>
    </row>
    <row r="1441" s="13" customFormat="1">
      <c r="A1441" s="13"/>
      <c r="B1441" s="237"/>
      <c r="C1441" s="238"/>
      <c r="D1441" s="230" t="s">
        <v>160</v>
      </c>
      <c r="E1441" s="239" t="s">
        <v>1</v>
      </c>
      <c r="F1441" s="240" t="s">
        <v>1785</v>
      </c>
      <c r="G1441" s="238"/>
      <c r="H1441" s="239" t="s">
        <v>1</v>
      </c>
      <c r="I1441" s="241"/>
      <c r="J1441" s="238"/>
      <c r="K1441" s="238"/>
      <c r="L1441" s="242"/>
      <c r="M1441" s="243"/>
      <c r="N1441" s="244"/>
      <c r="O1441" s="244"/>
      <c r="P1441" s="244"/>
      <c r="Q1441" s="244"/>
      <c r="R1441" s="244"/>
      <c r="S1441" s="244"/>
      <c r="T1441" s="244"/>
      <c r="U1441" s="245"/>
      <c r="V1441" s="13"/>
      <c r="W1441" s="13"/>
      <c r="X1441" s="13"/>
      <c r="Y1441" s="13"/>
      <c r="Z1441" s="13"/>
      <c r="AA1441" s="13"/>
      <c r="AB1441" s="13"/>
      <c r="AC1441" s="13"/>
      <c r="AD1441" s="13"/>
      <c r="AE1441" s="13"/>
      <c r="AT1441" s="246" t="s">
        <v>160</v>
      </c>
      <c r="AU1441" s="246" t="s">
        <v>154</v>
      </c>
      <c r="AV1441" s="13" t="s">
        <v>81</v>
      </c>
      <c r="AW1441" s="13" t="s">
        <v>30</v>
      </c>
      <c r="AX1441" s="13" t="s">
        <v>73</v>
      </c>
      <c r="AY1441" s="246" t="s">
        <v>146</v>
      </c>
    </row>
    <row r="1442" s="14" customFormat="1">
      <c r="A1442" s="14"/>
      <c r="B1442" s="247"/>
      <c r="C1442" s="248"/>
      <c r="D1442" s="230" t="s">
        <v>160</v>
      </c>
      <c r="E1442" s="249" t="s">
        <v>1</v>
      </c>
      <c r="F1442" s="250" t="s">
        <v>873</v>
      </c>
      <c r="G1442" s="248"/>
      <c r="H1442" s="251">
        <v>3.6749999999999998</v>
      </c>
      <c r="I1442" s="252"/>
      <c r="J1442" s="248"/>
      <c r="K1442" s="248"/>
      <c r="L1442" s="253"/>
      <c r="M1442" s="254"/>
      <c r="N1442" s="255"/>
      <c r="O1442" s="255"/>
      <c r="P1442" s="255"/>
      <c r="Q1442" s="255"/>
      <c r="R1442" s="255"/>
      <c r="S1442" s="255"/>
      <c r="T1442" s="255"/>
      <c r="U1442" s="256"/>
      <c r="V1442" s="14"/>
      <c r="W1442" s="14"/>
      <c r="X1442" s="14"/>
      <c r="Y1442" s="14"/>
      <c r="Z1442" s="14"/>
      <c r="AA1442" s="14"/>
      <c r="AB1442" s="14"/>
      <c r="AC1442" s="14"/>
      <c r="AD1442" s="14"/>
      <c r="AE1442" s="14"/>
      <c r="AT1442" s="257" t="s">
        <v>160</v>
      </c>
      <c r="AU1442" s="257" t="s">
        <v>154</v>
      </c>
      <c r="AV1442" s="14" t="s">
        <v>154</v>
      </c>
      <c r="AW1442" s="14" t="s">
        <v>30</v>
      </c>
      <c r="AX1442" s="14" t="s">
        <v>73</v>
      </c>
      <c r="AY1442" s="257" t="s">
        <v>146</v>
      </c>
    </row>
    <row r="1443" s="13" customFormat="1">
      <c r="A1443" s="13"/>
      <c r="B1443" s="237"/>
      <c r="C1443" s="238"/>
      <c r="D1443" s="230" t="s">
        <v>160</v>
      </c>
      <c r="E1443" s="239" t="s">
        <v>1</v>
      </c>
      <c r="F1443" s="240" t="s">
        <v>874</v>
      </c>
      <c r="G1443" s="238"/>
      <c r="H1443" s="239" t="s">
        <v>1</v>
      </c>
      <c r="I1443" s="241"/>
      <c r="J1443" s="238"/>
      <c r="K1443" s="238"/>
      <c r="L1443" s="242"/>
      <c r="M1443" s="243"/>
      <c r="N1443" s="244"/>
      <c r="O1443" s="244"/>
      <c r="P1443" s="244"/>
      <c r="Q1443" s="244"/>
      <c r="R1443" s="244"/>
      <c r="S1443" s="244"/>
      <c r="T1443" s="244"/>
      <c r="U1443" s="245"/>
      <c r="V1443" s="13"/>
      <c r="W1443" s="13"/>
      <c r="X1443" s="13"/>
      <c r="Y1443" s="13"/>
      <c r="Z1443" s="13"/>
      <c r="AA1443" s="13"/>
      <c r="AB1443" s="13"/>
      <c r="AC1443" s="13"/>
      <c r="AD1443" s="13"/>
      <c r="AE1443" s="13"/>
      <c r="AT1443" s="246" t="s">
        <v>160</v>
      </c>
      <c r="AU1443" s="246" t="s">
        <v>154</v>
      </c>
      <c r="AV1443" s="13" t="s">
        <v>81</v>
      </c>
      <c r="AW1443" s="13" t="s">
        <v>30</v>
      </c>
      <c r="AX1443" s="13" t="s">
        <v>73</v>
      </c>
      <c r="AY1443" s="246" t="s">
        <v>146</v>
      </c>
    </row>
    <row r="1444" s="14" customFormat="1">
      <c r="A1444" s="14"/>
      <c r="B1444" s="247"/>
      <c r="C1444" s="248"/>
      <c r="D1444" s="230" t="s">
        <v>160</v>
      </c>
      <c r="E1444" s="249" t="s">
        <v>1</v>
      </c>
      <c r="F1444" s="250" t="s">
        <v>1786</v>
      </c>
      <c r="G1444" s="248"/>
      <c r="H1444" s="251">
        <v>6.7199999999999998</v>
      </c>
      <c r="I1444" s="252"/>
      <c r="J1444" s="248"/>
      <c r="K1444" s="248"/>
      <c r="L1444" s="253"/>
      <c r="M1444" s="254"/>
      <c r="N1444" s="255"/>
      <c r="O1444" s="255"/>
      <c r="P1444" s="255"/>
      <c r="Q1444" s="255"/>
      <c r="R1444" s="255"/>
      <c r="S1444" s="255"/>
      <c r="T1444" s="255"/>
      <c r="U1444" s="256"/>
      <c r="V1444" s="14"/>
      <c r="W1444" s="14"/>
      <c r="X1444" s="14"/>
      <c r="Y1444" s="14"/>
      <c r="Z1444" s="14"/>
      <c r="AA1444" s="14"/>
      <c r="AB1444" s="14"/>
      <c r="AC1444" s="14"/>
      <c r="AD1444" s="14"/>
      <c r="AE1444" s="14"/>
      <c r="AT1444" s="257" t="s">
        <v>160</v>
      </c>
      <c r="AU1444" s="257" t="s">
        <v>154</v>
      </c>
      <c r="AV1444" s="14" t="s">
        <v>154</v>
      </c>
      <c r="AW1444" s="14" t="s">
        <v>30</v>
      </c>
      <c r="AX1444" s="14" t="s">
        <v>73</v>
      </c>
      <c r="AY1444" s="257" t="s">
        <v>146</v>
      </c>
    </row>
    <row r="1445" s="13" customFormat="1">
      <c r="A1445" s="13"/>
      <c r="B1445" s="237"/>
      <c r="C1445" s="238"/>
      <c r="D1445" s="230" t="s">
        <v>160</v>
      </c>
      <c r="E1445" s="239" t="s">
        <v>1</v>
      </c>
      <c r="F1445" s="240" t="s">
        <v>559</v>
      </c>
      <c r="G1445" s="238"/>
      <c r="H1445" s="239" t="s">
        <v>1</v>
      </c>
      <c r="I1445" s="241"/>
      <c r="J1445" s="238"/>
      <c r="K1445" s="238"/>
      <c r="L1445" s="242"/>
      <c r="M1445" s="243"/>
      <c r="N1445" s="244"/>
      <c r="O1445" s="244"/>
      <c r="P1445" s="244"/>
      <c r="Q1445" s="244"/>
      <c r="R1445" s="244"/>
      <c r="S1445" s="244"/>
      <c r="T1445" s="244"/>
      <c r="U1445" s="245"/>
      <c r="V1445" s="13"/>
      <c r="W1445" s="13"/>
      <c r="X1445" s="13"/>
      <c r="Y1445" s="13"/>
      <c r="Z1445" s="13"/>
      <c r="AA1445" s="13"/>
      <c r="AB1445" s="13"/>
      <c r="AC1445" s="13"/>
      <c r="AD1445" s="13"/>
      <c r="AE1445" s="13"/>
      <c r="AT1445" s="246" t="s">
        <v>160</v>
      </c>
      <c r="AU1445" s="246" t="s">
        <v>154</v>
      </c>
      <c r="AV1445" s="13" t="s">
        <v>81</v>
      </c>
      <c r="AW1445" s="13" t="s">
        <v>30</v>
      </c>
      <c r="AX1445" s="13" t="s">
        <v>73</v>
      </c>
      <c r="AY1445" s="246" t="s">
        <v>146</v>
      </c>
    </row>
    <row r="1446" s="14" customFormat="1">
      <c r="A1446" s="14"/>
      <c r="B1446" s="247"/>
      <c r="C1446" s="248"/>
      <c r="D1446" s="230" t="s">
        <v>160</v>
      </c>
      <c r="E1446" s="249" t="s">
        <v>1</v>
      </c>
      <c r="F1446" s="250" t="s">
        <v>876</v>
      </c>
      <c r="G1446" s="248"/>
      <c r="H1446" s="251">
        <v>5.5700000000000003</v>
      </c>
      <c r="I1446" s="252"/>
      <c r="J1446" s="248"/>
      <c r="K1446" s="248"/>
      <c r="L1446" s="253"/>
      <c r="M1446" s="254"/>
      <c r="N1446" s="255"/>
      <c r="O1446" s="255"/>
      <c r="P1446" s="255"/>
      <c r="Q1446" s="255"/>
      <c r="R1446" s="255"/>
      <c r="S1446" s="255"/>
      <c r="T1446" s="255"/>
      <c r="U1446" s="256"/>
      <c r="V1446" s="14"/>
      <c r="W1446" s="14"/>
      <c r="X1446" s="14"/>
      <c r="Y1446" s="14"/>
      <c r="Z1446" s="14"/>
      <c r="AA1446" s="14"/>
      <c r="AB1446" s="14"/>
      <c r="AC1446" s="14"/>
      <c r="AD1446" s="14"/>
      <c r="AE1446" s="14"/>
      <c r="AT1446" s="257" t="s">
        <v>160</v>
      </c>
      <c r="AU1446" s="257" t="s">
        <v>154</v>
      </c>
      <c r="AV1446" s="14" t="s">
        <v>154</v>
      </c>
      <c r="AW1446" s="14" t="s">
        <v>30</v>
      </c>
      <c r="AX1446" s="14" t="s">
        <v>73</v>
      </c>
      <c r="AY1446" s="257" t="s">
        <v>146</v>
      </c>
    </row>
    <row r="1447" s="13" customFormat="1">
      <c r="A1447" s="13"/>
      <c r="B1447" s="237"/>
      <c r="C1447" s="238"/>
      <c r="D1447" s="230" t="s">
        <v>160</v>
      </c>
      <c r="E1447" s="239" t="s">
        <v>1</v>
      </c>
      <c r="F1447" s="240" t="s">
        <v>1787</v>
      </c>
      <c r="G1447" s="238"/>
      <c r="H1447" s="239" t="s">
        <v>1</v>
      </c>
      <c r="I1447" s="241"/>
      <c r="J1447" s="238"/>
      <c r="K1447" s="238"/>
      <c r="L1447" s="242"/>
      <c r="M1447" s="243"/>
      <c r="N1447" s="244"/>
      <c r="O1447" s="244"/>
      <c r="P1447" s="244"/>
      <c r="Q1447" s="244"/>
      <c r="R1447" s="244"/>
      <c r="S1447" s="244"/>
      <c r="T1447" s="244"/>
      <c r="U1447" s="245"/>
      <c r="V1447" s="13"/>
      <c r="W1447" s="13"/>
      <c r="X1447" s="13"/>
      <c r="Y1447" s="13"/>
      <c r="Z1447" s="13"/>
      <c r="AA1447" s="13"/>
      <c r="AB1447" s="13"/>
      <c r="AC1447" s="13"/>
      <c r="AD1447" s="13"/>
      <c r="AE1447" s="13"/>
      <c r="AT1447" s="246" t="s">
        <v>160</v>
      </c>
      <c r="AU1447" s="246" t="s">
        <v>154</v>
      </c>
      <c r="AV1447" s="13" t="s">
        <v>81</v>
      </c>
      <c r="AW1447" s="13" t="s">
        <v>30</v>
      </c>
      <c r="AX1447" s="13" t="s">
        <v>73</v>
      </c>
      <c r="AY1447" s="246" t="s">
        <v>146</v>
      </c>
    </row>
    <row r="1448" s="14" customFormat="1">
      <c r="A1448" s="14"/>
      <c r="B1448" s="247"/>
      <c r="C1448" s="248"/>
      <c r="D1448" s="230" t="s">
        <v>160</v>
      </c>
      <c r="E1448" s="249" t="s">
        <v>1</v>
      </c>
      <c r="F1448" s="250" t="s">
        <v>1788</v>
      </c>
      <c r="G1448" s="248"/>
      <c r="H1448" s="251">
        <v>36.020000000000003</v>
      </c>
      <c r="I1448" s="252"/>
      <c r="J1448" s="248"/>
      <c r="K1448" s="248"/>
      <c r="L1448" s="253"/>
      <c r="M1448" s="254"/>
      <c r="N1448" s="255"/>
      <c r="O1448" s="255"/>
      <c r="P1448" s="255"/>
      <c r="Q1448" s="255"/>
      <c r="R1448" s="255"/>
      <c r="S1448" s="255"/>
      <c r="T1448" s="255"/>
      <c r="U1448" s="256"/>
      <c r="V1448" s="14"/>
      <c r="W1448" s="14"/>
      <c r="X1448" s="14"/>
      <c r="Y1448" s="14"/>
      <c r="Z1448" s="14"/>
      <c r="AA1448" s="14"/>
      <c r="AB1448" s="14"/>
      <c r="AC1448" s="14"/>
      <c r="AD1448" s="14"/>
      <c r="AE1448" s="14"/>
      <c r="AT1448" s="257" t="s">
        <v>160</v>
      </c>
      <c r="AU1448" s="257" t="s">
        <v>154</v>
      </c>
      <c r="AV1448" s="14" t="s">
        <v>154</v>
      </c>
      <c r="AW1448" s="14" t="s">
        <v>30</v>
      </c>
      <c r="AX1448" s="14" t="s">
        <v>73</v>
      </c>
      <c r="AY1448" s="257" t="s">
        <v>146</v>
      </c>
    </row>
    <row r="1449" s="15" customFormat="1">
      <c r="A1449" s="15"/>
      <c r="B1449" s="258"/>
      <c r="C1449" s="259"/>
      <c r="D1449" s="230" t="s">
        <v>160</v>
      </c>
      <c r="E1449" s="260" t="s">
        <v>1</v>
      </c>
      <c r="F1449" s="261" t="s">
        <v>163</v>
      </c>
      <c r="G1449" s="259"/>
      <c r="H1449" s="262">
        <v>51.984999999999999</v>
      </c>
      <c r="I1449" s="263"/>
      <c r="J1449" s="259"/>
      <c r="K1449" s="259"/>
      <c r="L1449" s="264"/>
      <c r="M1449" s="265"/>
      <c r="N1449" s="266"/>
      <c r="O1449" s="266"/>
      <c r="P1449" s="266"/>
      <c r="Q1449" s="266"/>
      <c r="R1449" s="266"/>
      <c r="S1449" s="266"/>
      <c r="T1449" s="266"/>
      <c r="U1449" s="267"/>
      <c r="V1449" s="15"/>
      <c r="W1449" s="15"/>
      <c r="X1449" s="15"/>
      <c r="Y1449" s="15"/>
      <c r="Z1449" s="15"/>
      <c r="AA1449" s="15"/>
      <c r="AB1449" s="15"/>
      <c r="AC1449" s="15"/>
      <c r="AD1449" s="15"/>
      <c r="AE1449" s="15"/>
      <c r="AT1449" s="268" t="s">
        <v>160</v>
      </c>
      <c r="AU1449" s="268" t="s">
        <v>154</v>
      </c>
      <c r="AV1449" s="15" t="s">
        <v>153</v>
      </c>
      <c r="AW1449" s="15" t="s">
        <v>30</v>
      </c>
      <c r="AX1449" s="15" t="s">
        <v>81</v>
      </c>
      <c r="AY1449" s="268" t="s">
        <v>146</v>
      </c>
    </row>
    <row r="1450" s="2" customFormat="1" ht="37.8" customHeight="1">
      <c r="A1450" s="38"/>
      <c r="B1450" s="39"/>
      <c r="C1450" s="217" t="s">
        <v>1795</v>
      </c>
      <c r="D1450" s="217" t="s">
        <v>148</v>
      </c>
      <c r="E1450" s="218" t="s">
        <v>1796</v>
      </c>
      <c r="F1450" s="219" t="s">
        <v>1797</v>
      </c>
      <c r="G1450" s="220" t="s">
        <v>260</v>
      </c>
      <c r="H1450" s="221">
        <v>24</v>
      </c>
      <c r="I1450" s="222"/>
      <c r="J1450" s="223">
        <f>ROUND(I1450*H1450,2)</f>
        <v>0</v>
      </c>
      <c r="K1450" s="219" t="s">
        <v>152</v>
      </c>
      <c r="L1450" s="44"/>
      <c r="M1450" s="224" t="s">
        <v>1</v>
      </c>
      <c r="N1450" s="225" t="s">
        <v>39</v>
      </c>
      <c r="O1450" s="91"/>
      <c r="P1450" s="226">
        <f>O1450*H1450</f>
        <v>0</v>
      </c>
      <c r="Q1450" s="226">
        <v>0.0015299999999999999</v>
      </c>
      <c r="R1450" s="226">
        <f>Q1450*H1450</f>
        <v>0.036719999999999996</v>
      </c>
      <c r="S1450" s="226">
        <v>0</v>
      </c>
      <c r="T1450" s="226">
        <f>S1450*H1450</f>
        <v>0</v>
      </c>
      <c r="U1450" s="227" t="s">
        <v>1</v>
      </c>
      <c r="V1450" s="38"/>
      <c r="W1450" s="38"/>
      <c r="X1450" s="38"/>
      <c r="Y1450" s="38"/>
      <c r="Z1450" s="38"/>
      <c r="AA1450" s="38"/>
      <c r="AB1450" s="38"/>
      <c r="AC1450" s="38"/>
      <c r="AD1450" s="38"/>
      <c r="AE1450" s="38"/>
      <c r="AR1450" s="228" t="s">
        <v>265</v>
      </c>
      <c r="AT1450" s="228" t="s">
        <v>148</v>
      </c>
      <c r="AU1450" s="228" t="s">
        <v>154</v>
      </c>
      <c r="AY1450" s="17" t="s">
        <v>146</v>
      </c>
      <c r="BE1450" s="229">
        <f>IF(N1450="základní",J1450,0)</f>
        <v>0</v>
      </c>
      <c r="BF1450" s="229">
        <f>IF(N1450="snížená",J1450,0)</f>
        <v>0</v>
      </c>
      <c r="BG1450" s="229">
        <f>IF(N1450="zákl. přenesená",J1450,0)</f>
        <v>0</v>
      </c>
      <c r="BH1450" s="229">
        <f>IF(N1450="sníž. přenesená",J1450,0)</f>
        <v>0</v>
      </c>
      <c r="BI1450" s="229">
        <f>IF(N1450="nulová",J1450,0)</f>
        <v>0</v>
      </c>
      <c r="BJ1450" s="17" t="s">
        <v>154</v>
      </c>
      <c r="BK1450" s="229">
        <f>ROUND(I1450*H1450,2)</f>
        <v>0</v>
      </c>
      <c r="BL1450" s="17" t="s">
        <v>265</v>
      </c>
      <c r="BM1450" s="228" t="s">
        <v>1798</v>
      </c>
    </row>
    <row r="1451" s="2" customFormat="1">
      <c r="A1451" s="38"/>
      <c r="B1451" s="39"/>
      <c r="C1451" s="40"/>
      <c r="D1451" s="230" t="s">
        <v>156</v>
      </c>
      <c r="E1451" s="40"/>
      <c r="F1451" s="231" t="s">
        <v>1799</v>
      </c>
      <c r="G1451" s="40"/>
      <c r="H1451" s="40"/>
      <c r="I1451" s="232"/>
      <c r="J1451" s="40"/>
      <c r="K1451" s="40"/>
      <c r="L1451" s="44"/>
      <c r="M1451" s="233"/>
      <c r="N1451" s="234"/>
      <c r="O1451" s="91"/>
      <c r="P1451" s="91"/>
      <c r="Q1451" s="91"/>
      <c r="R1451" s="91"/>
      <c r="S1451" s="91"/>
      <c r="T1451" s="91"/>
      <c r="U1451" s="92"/>
      <c r="V1451" s="38"/>
      <c r="W1451" s="38"/>
      <c r="X1451" s="38"/>
      <c r="Y1451" s="38"/>
      <c r="Z1451" s="38"/>
      <c r="AA1451" s="38"/>
      <c r="AB1451" s="38"/>
      <c r="AC1451" s="38"/>
      <c r="AD1451" s="38"/>
      <c r="AE1451" s="38"/>
      <c r="AT1451" s="17" t="s">
        <v>156</v>
      </c>
      <c r="AU1451" s="17" t="s">
        <v>154</v>
      </c>
    </row>
    <row r="1452" s="2" customFormat="1">
      <c r="A1452" s="38"/>
      <c r="B1452" s="39"/>
      <c r="C1452" s="40"/>
      <c r="D1452" s="235" t="s">
        <v>158</v>
      </c>
      <c r="E1452" s="40"/>
      <c r="F1452" s="236" t="s">
        <v>1800</v>
      </c>
      <c r="G1452" s="40"/>
      <c r="H1452" s="40"/>
      <c r="I1452" s="232"/>
      <c r="J1452" s="40"/>
      <c r="K1452" s="40"/>
      <c r="L1452" s="44"/>
      <c r="M1452" s="233"/>
      <c r="N1452" s="234"/>
      <c r="O1452" s="91"/>
      <c r="P1452" s="91"/>
      <c r="Q1452" s="91"/>
      <c r="R1452" s="91"/>
      <c r="S1452" s="91"/>
      <c r="T1452" s="91"/>
      <c r="U1452" s="92"/>
      <c r="V1452" s="38"/>
      <c r="W1452" s="38"/>
      <c r="X1452" s="38"/>
      <c r="Y1452" s="38"/>
      <c r="Z1452" s="38"/>
      <c r="AA1452" s="38"/>
      <c r="AB1452" s="38"/>
      <c r="AC1452" s="38"/>
      <c r="AD1452" s="38"/>
      <c r="AE1452" s="38"/>
      <c r="AT1452" s="17" t="s">
        <v>158</v>
      </c>
      <c r="AU1452" s="17" t="s">
        <v>154</v>
      </c>
    </row>
    <row r="1453" s="13" customFormat="1">
      <c r="A1453" s="13"/>
      <c r="B1453" s="237"/>
      <c r="C1453" s="238"/>
      <c r="D1453" s="230" t="s">
        <v>160</v>
      </c>
      <c r="E1453" s="239" t="s">
        <v>1</v>
      </c>
      <c r="F1453" s="240" t="s">
        <v>1744</v>
      </c>
      <c r="G1453" s="238"/>
      <c r="H1453" s="239" t="s">
        <v>1</v>
      </c>
      <c r="I1453" s="241"/>
      <c r="J1453" s="238"/>
      <c r="K1453" s="238"/>
      <c r="L1453" s="242"/>
      <c r="M1453" s="243"/>
      <c r="N1453" s="244"/>
      <c r="O1453" s="244"/>
      <c r="P1453" s="244"/>
      <c r="Q1453" s="244"/>
      <c r="R1453" s="244"/>
      <c r="S1453" s="244"/>
      <c r="T1453" s="244"/>
      <c r="U1453" s="245"/>
      <c r="V1453" s="13"/>
      <c r="W1453" s="13"/>
      <c r="X1453" s="13"/>
      <c r="Y1453" s="13"/>
      <c r="Z1453" s="13"/>
      <c r="AA1453" s="13"/>
      <c r="AB1453" s="13"/>
      <c r="AC1453" s="13"/>
      <c r="AD1453" s="13"/>
      <c r="AE1453" s="13"/>
      <c r="AT1453" s="246" t="s">
        <v>160</v>
      </c>
      <c r="AU1453" s="246" t="s">
        <v>154</v>
      </c>
      <c r="AV1453" s="13" t="s">
        <v>81</v>
      </c>
      <c r="AW1453" s="13" t="s">
        <v>30</v>
      </c>
      <c r="AX1453" s="13" t="s">
        <v>73</v>
      </c>
      <c r="AY1453" s="246" t="s">
        <v>146</v>
      </c>
    </row>
    <row r="1454" s="14" customFormat="1">
      <c r="A1454" s="14"/>
      <c r="B1454" s="247"/>
      <c r="C1454" s="248"/>
      <c r="D1454" s="230" t="s">
        <v>160</v>
      </c>
      <c r="E1454" s="249" t="s">
        <v>1</v>
      </c>
      <c r="F1454" s="250" t="s">
        <v>391</v>
      </c>
      <c r="G1454" s="248"/>
      <c r="H1454" s="251">
        <v>24</v>
      </c>
      <c r="I1454" s="252"/>
      <c r="J1454" s="248"/>
      <c r="K1454" s="248"/>
      <c r="L1454" s="253"/>
      <c r="M1454" s="254"/>
      <c r="N1454" s="255"/>
      <c r="O1454" s="255"/>
      <c r="P1454" s="255"/>
      <c r="Q1454" s="255"/>
      <c r="R1454" s="255"/>
      <c r="S1454" s="255"/>
      <c r="T1454" s="255"/>
      <c r="U1454" s="256"/>
      <c r="V1454" s="14"/>
      <c r="W1454" s="14"/>
      <c r="X1454" s="14"/>
      <c r="Y1454" s="14"/>
      <c r="Z1454" s="14"/>
      <c r="AA1454" s="14"/>
      <c r="AB1454" s="14"/>
      <c r="AC1454" s="14"/>
      <c r="AD1454" s="14"/>
      <c r="AE1454" s="14"/>
      <c r="AT1454" s="257" t="s">
        <v>160</v>
      </c>
      <c r="AU1454" s="257" t="s">
        <v>154</v>
      </c>
      <c r="AV1454" s="14" t="s">
        <v>154</v>
      </c>
      <c r="AW1454" s="14" t="s">
        <v>30</v>
      </c>
      <c r="AX1454" s="14" t="s">
        <v>73</v>
      </c>
      <c r="AY1454" s="257" t="s">
        <v>146</v>
      </c>
    </row>
    <row r="1455" s="15" customFormat="1">
      <c r="A1455" s="15"/>
      <c r="B1455" s="258"/>
      <c r="C1455" s="259"/>
      <c r="D1455" s="230" t="s">
        <v>160</v>
      </c>
      <c r="E1455" s="260" t="s">
        <v>1</v>
      </c>
      <c r="F1455" s="261" t="s">
        <v>163</v>
      </c>
      <c r="G1455" s="259"/>
      <c r="H1455" s="262">
        <v>24</v>
      </c>
      <c r="I1455" s="263"/>
      <c r="J1455" s="259"/>
      <c r="K1455" s="259"/>
      <c r="L1455" s="264"/>
      <c r="M1455" s="265"/>
      <c r="N1455" s="266"/>
      <c r="O1455" s="266"/>
      <c r="P1455" s="266"/>
      <c r="Q1455" s="266"/>
      <c r="R1455" s="266"/>
      <c r="S1455" s="266"/>
      <c r="T1455" s="266"/>
      <c r="U1455" s="267"/>
      <c r="V1455" s="15"/>
      <c r="W1455" s="15"/>
      <c r="X1455" s="15"/>
      <c r="Y1455" s="15"/>
      <c r="Z1455" s="15"/>
      <c r="AA1455" s="15"/>
      <c r="AB1455" s="15"/>
      <c r="AC1455" s="15"/>
      <c r="AD1455" s="15"/>
      <c r="AE1455" s="15"/>
      <c r="AT1455" s="268" t="s">
        <v>160</v>
      </c>
      <c r="AU1455" s="268" t="s">
        <v>154</v>
      </c>
      <c r="AV1455" s="15" t="s">
        <v>153</v>
      </c>
      <c r="AW1455" s="15" t="s">
        <v>30</v>
      </c>
      <c r="AX1455" s="15" t="s">
        <v>81</v>
      </c>
      <c r="AY1455" s="268" t="s">
        <v>146</v>
      </c>
    </row>
    <row r="1456" s="2" customFormat="1" ht="37.8" customHeight="1">
      <c r="A1456" s="38"/>
      <c r="B1456" s="39"/>
      <c r="C1456" s="269" t="s">
        <v>1801</v>
      </c>
      <c r="D1456" s="269" t="s">
        <v>289</v>
      </c>
      <c r="E1456" s="270" t="s">
        <v>1802</v>
      </c>
      <c r="F1456" s="271" t="s">
        <v>1803</v>
      </c>
      <c r="G1456" s="272" t="s">
        <v>260</v>
      </c>
      <c r="H1456" s="273">
        <v>26.399999999999999</v>
      </c>
      <c r="I1456" s="274"/>
      <c r="J1456" s="275">
        <f>ROUND(I1456*H1456,2)</f>
        <v>0</v>
      </c>
      <c r="K1456" s="271" t="s">
        <v>152</v>
      </c>
      <c r="L1456" s="276"/>
      <c r="M1456" s="277" t="s">
        <v>1</v>
      </c>
      <c r="N1456" s="278" t="s">
        <v>39</v>
      </c>
      <c r="O1456" s="91"/>
      <c r="P1456" s="226">
        <f>O1456*H1456</f>
        <v>0</v>
      </c>
      <c r="Q1456" s="226">
        <v>0.0066</v>
      </c>
      <c r="R1456" s="226">
        <f>Q1456*H1456</f>
        <v>0.17423999999999998</v>
      </c>
      <c r="S1456" s="226">
        <v>0</v>
      </c>
      <c r="T1456" s="226">
        <f>S1456*H1456</f>
        <v>0</v>
      </c>
      <c r="U1456" s="227" t="s">
        <v>1</v>
      </c>
      <c r="V1456" s="38"/>
      <c r="W1456" s="38"/>
      <c r="X1456" s="38"/>
      <c r="Y1456" s="38"/>
      <c r="Z1456" s="38"/>
      <c r="AA1456" s="38"/>
      <c r="AB1456" s="38"/>
      <c r="AC1456" s="38"/>
      <c r="AD1456" s="38"/>
      <c r="AE1456" s="38"/>
      <c r="AR1456" s="228" t="s">
        <v>384</v>
      </c>
      <c r="AT1456" s="228" t="s">
        <v>289</v>
      </c>
      <c r="AU1456" s="228" t="s">
        <v>154</v>
      </c>
      <c r="AY1456" s="17" t="s">
        <v>146</v>
      </c>
      <c r="BE1456" s="229">
        <f>IF(N1456="základní",J1456,0)</f>
        <v>0</v>
      </c>
      <c r="BF1456" s="229">
        <f>IF(N1456="snížená",J1456,0)</f>
        <v>0</v>
      </c>
      <c r="BG1456" s="229">
        <f>IF(N1456="zákl. přenesená",J1456,0)</f>
        <v>0</v>
      </c>
      <c r="BH1456" s="229">
        <f>IF(N1456="sníž. přenesená",J1456,0)</f>
        <v>0</v>
      </c>
      <c r="BI1456" s="229">
        <f>IF(N1456="nulová",J1456,0)</f>
        <v>0</v>
      </c>
      <c r="BJ1456" s="17" t="s">
        <v>154</v>
      </c>
      <c r="BK1456" s="229">
        <f>ROUND(I1456*H1456,2)</f>
        <v>0</v>
      </c>
      <c r="BL1456" s="17" t="s">
        <v>265</v>
      </c>
      <c r="BM1456" s="228" t="s">
        <v>1804</v>
      </c>
    </row>
    <row r="1457" s="2" customFormat="1">
      <c r="A1457" s="38"/>
      <c r="B1457" s="39"/>
      <c r="C1457" s="40"/>
      <c r="D1457" s="230" t="s">
        <v>156</v>
      </c>
      <c r="E1457" s="40"/>
      <c r="F1457" s="231" t="s">
        <v>1803</v>
      </c>
      <c r="G1457" s="40"/>
      <c r="H1457" s="40"/>
      <c r="I1457" s="232"/>
      <c r="J1457" s="40"/>
      <c r="K1457" s="40"/>
      <c r="L1457" s="44"/>
      <c r="M1457" s="233"/>
      <c r="N1457" s="234"/>
      <c r="O1457" s="91"/>
      <c r="P1457" s="91"/>
      <c r="Q1457" s="91"/>
      <c r="R1457" s="91"/>
      <c r="S1457" s="91"/>
      <c r="T1457" s="91"/>
      <c r="U1457" s="92"/>
      <c r="V1457" s="38"/>
      <c r="W1457" s="38"/>
      <c r="X1457" s="38"/>
      <c r="Y1457" s="38"/>
      <c r="Z1457" s="38"/>
      <c r="AA1457" s="38"/>
      <c r="AB1457" s="38"/>
      <c r="AC1457" s="38"/>
      <c r="AD1457" s="38"/>
      <c r="AE1457" s="38"/>
      <c r="AT1457" s="17" t="s">
        <v>156</v>
      </c>
      <c r="AU1457" s="17" t="s">
        <v>154</v>
      </c>
    </row>
    <row r="1458" s="14" customFormat="1">
      <c r="A1458" s="14"/>
      <c r="B1458" s="247"/>
      <c r="C1458" s="248"/>
      <c r="D1458" s="230" t="s">
        <v>160</v>
      </c>
      <c r="E1458" s="248"/>
      <c r="F1458" s="250" t="s">
        <v>1805</v>
      </c>
      <c r="G1458" s="248"/>
      <c r="H1458" s="251">
        <v>26.399999999999999</v>
      </c>
      <c r="I1458" s="252"/>
      <c r="J1458" s="248"/>
      <c r="K1458" s="248"/>
      <c r="L1458" s="253"/>
      <c r="M1458" s="254"/>
      <c r="N1458" s="255"/>
      <c r="O1458" s="255"/>
      <c r="P1458" s="255"/>
      <c r="Q1458" s="255"/>
      <c r="R1458" s="255"/>
      <c r="S1458" s="255"/>
      <c r="T1458" s="255"/>
      <c r="U1458" s="256"/>
      <c r="V1458" s="14"/>
      <c r="W1458" s="14"/>
      <c r="X1458" s="14"/>
      <c r="Y1458" s="14"/>
      <c r="Z1458" s="14"/>
      <c r="AA1458" s="14"/>
      <c r="AB1458" s="14"/>
      <c r="AC1458" s="14"/>
      <c r="AD1458" s="14"/>
      <c r="AE1458" s="14"/>
      <c r="AT1458" s="257" t="s">
        <v>160</v>
      </c>
      <c r="AU1458" s="257" t="s">
        <v>154</v>
      </c>
      <c r="AV1458" s="14" t="s">
        <v>154</v>
      </c>
      <c r="AW1458" s="14" t="s">
        <v>4</v>
      </c>
      <c r="AX1458" s="14" t="s">
        <v>81</v>
      </c>
      <c r="AY1458" s="257" t="s">
        <v>146</v>
      </c>
    </row>
    <row r="1459" s="2" customFormat="1" ht="37.8" customHeight="1">
      <c r="A1459" s="38"/>
      <c r="B1459" s="39"/>
      <c r="C1459" s="217" t="s">
        <v>1806</v>
      </c>
      <c r="D1459" s="217" t="s">
        <v>148</v>
      </c>
      <c r="E1459" s="218" t="s">
        <v>1807</v>
      </c>
      <c r="F1459" s="219" t="s">
        <v>1808</v>
      </c>
      <c r="G1459" s="220" t="s">
        <v>260</v>
      </c>
      <c r="H1459" s="221">
        <v>37.271999999999998</v>
      </c>
      <c r="I1459" s="222"/>
      <c r="J1459" s="223">
        <f>ROUND(I1459*H1459,2)</f>
        <v>0</v>
      </c>
      <c r="K1459" s="219" t="s">
        <v>152</v>
      </c>
      <c r="L1459" s="44"/>
      <c r="M1459" s="224" t="s">
        <v>1</v>
      </c>
      <c r="N1459" s="225" t="s">
        <v>39</v>
      </c>
      <c r="O1459" s="91"/>
      <c r="P1459" s="226">
        <f>O1459*H1459</f>
        <v>0</v>
      </c>
      <c r="Q1459" s="226">
        <v>0.00042999999999999999</v>
      </c>
      <c r="R1459" s="226">
        <f>Q1459*H1459</f>
        <v>0.01602696</v>
      </c>
      <c r="S1459" s="226">
        <v>0</v>
      </c>
      <c r="T1459" s="226">
        <f>S1459*H1459</f>
        <v>0</v>
      </c>
      <c r="U1459" s="227" t="s">
        <v>1</v>
      </c>
      <c r="V1459" s="38"/>
      <c r="W1459" s="38"/>
      <c r="X1459" s="38"/>
      <c r="Y1459" s="38"/>
      <c r="Z1459" s="38"/>
      <c r="AA1459" s="38"/>
      <c r="AB1459" s="38"/>
      <c r="AC1459" s="38"/>
      <c r="AD1459" s="38"/>
      <c r="AE1459" s="38"/>
      <c r="AR1459" s="228" t="s">
        <v>265</v>
      </c>
      <c r="AT1459" s="228" t="s">
        <v>148</v>
      </c>
      <c r="AU1459" s="228" t="s">
        <v>154</v>
      </c>
      <c r="AY1459" s="17" t="s">
        <v>146</v>
      </c>
      <c r="BE1459" s="229">
        <f>IF(N1459="základní",J1459,0)</f>
        <v>0</v>
      </c>
      <c r="BF1459" s="229">
        <f>IF(N1459="snížená",J1459,0)</f>
        <v>0</v>
      </c>
      <c r="BG1459" s="229">
        <f>IF(N1459="zákl. přenesená",J1459,0)</f>
        <v>0</v>
      </c>
      <c r="BH1459" s="229">
        <f>IF(N1459="sníž. přenesená",J1459,0)</f>
        <v>0</v>
      </c>
      <c r="BI1459" s="229">
        <f>IF(N1459="nulová",J1459,0)</f>
        <v>0</v>
      </c>
      <c r="BJ1459" s="17" t="s">
        <v>154</v>
      </c>
      <c r="BK1459" s="229">
        <f>ROUND(I1459*H1459,2)</f>
        <v>0</v>
      </c>
      <c r="BL1459" s="17" t="s">
        <v>265</v>
      </c>
      <c r="BM1459" s="228" t="s">
        <v>1809</v>
      </c>
    </row>
    <row r="1460" s="2" customFormat="1">
      <c r="A1460" s="38"/>
      <c r="B1460" s="39"/>
      <c r="C1460" s="40"/>
      <c r="D1460" s="230" t="s">
        <v>156</v>
      </c>
      <c r="E1460" s="40"/>
      <c r="F1460" s="231" t="s">
        <v>1810</v>
      </c>
      <c r="G1460" s="40"/>
      <c r="H1460" s="40"/>
      <c r="I1460" s="232"/>
      <c r="J1460" s="40"/>
      <c r="K1460" s="40"/>
      <c r="L1460" s="44"/>
      <c r="M1460" s="233"/>
      <c r="N1460" s="234"/>
      <c r="O1460" s="91"/>
      <c r="P1460" s="91"/>
      <c r="Q1460" s="91"/>
      <c r="R1460" s="91"/>
      <c r="S1460" s="91"/>
      <c r="T1460" s="91"/>
      <c r="U1460" s="92"/>
      <c r="V1460" s="38"/>
      <c r="W1460" s="38"/>
      <c r="X1460" s="38"/>
      <c r="Y1460" s="38"/>
      <c r="Z1460" s="38"/>
      <c r="AA1460" s="38"/>
      <c r="AB1460" s="38"/>
      <c r="AC1460" s="38"/>
      <c r="AD1460" s="38"/>
      <c r="AE1460" s="38"/>
      <c r="AT1460" s="17" t="s">
        <v>156</v>
      </c>
      <c r="AU1460" s="17" t="s">
        <v>154</v>
      </c>
    </row>
    <row r="1461" s="2" customFormat="1">
      <c r="A1461" s="38"/>
      <c r="B1461" s="39"/>
      <c r="C1461" s="40"/>
      <c r="D1461" s="235" t="s">
        <v>158</v>
      </c>
      <c r="E1461" s="40"/>
      <c r="F1461" s="236" t="s">
        <v>1811</v>
      </c>
      <c r="G1461" s="40"/>
      <c r="H1461" s="40"/>
      <c r="I1461" s="232"/>
      <c r="J1461" s="40"/>
      <c r="K1461" s="40"/>
      <c r="L1461" s="44"/>
      <c r="M1461" s="233"/>
      <c r="N1461" s="234"/>
      <c r="O1461" s="91"/>
      <c r="P1461" s="91"/>
      <c r="Q1461" s="91"/>
      <c r="R1461" s="91"/>
      <c r="S1461" s="91"/>
      <c r="T1461" s="91"/>
      <c r="U1461" s="92"/>
      <c r="V1461" s="38"/>
      <c r="W1461" s="38"/>
      <c r="X1461" s="38"/>
      <c r="Y1461" s="38"/>
      <c r="Z1461" s="38"/>
      <c r="AA1461" s="38"/>
      <c r="AB1461" s="38"/>
      <c r="AC1461" s="38"/>
      <c r="AD1461" s="38"/>
      <c r="AE1461" s="38"/>
      <c r="AT1461" s="17" t="s">
        <v>158</v>
      </c>
      <c r="AU1461" s="17" t="s">
        <v>154</v>
      </c>
    </row>
    <row r="1462" s="13" customFormat="1">
      <c r="A1462" s="13"/>
      <c r="B1462" s="237"/>
      <c r="C1462" s="238"/>
      <c r="D1462" s="230" t="s">
        <v>160</v>
      </c>
      <c r="E1462" s="239" t="s">
        <v>1</v>
      </c>
      <c r="F1462" s="240" t="s">
        <v>559</v>
      </c>
      <c r="G1462" s="238"/>
      <c r="H1462" s="239" t="s">
        <v>1</v>
      </c>
      <c r="I1462" s="241"/>
      <c r="J1462" s="238"/>
      <c r="K1462" s="238"/>
      <c r="L1462" s="242"/>
      <c r="M1462" s="243"/>
      <c r="N1462" s="244"/>
      <c r="O1462" s="244"/>
      <c r="P1462" s="244"/>
      <c r="Q1462" s="244"/>
      <c r="R1462" s="244"/>
      <c r="S1462" s="244"/>
      <c r="T1462" s="244"/>
      <c r="U1462" s="245"/>
      <c r="V1462" s="13"/>
      <c r="W1462" s="13"/>
      <c r="X1462" s="13"/>
      <c r="Y1462" s="13"/>
      <c r="Z1462" s="13"/>
      <c r="AA1462" s="13"/>
      <c r="AB1462" s="13"/>
      <c r="AC1462" s="13"/>
      <c r="AD1462" s="13"/>
      <c r="AE1462" s="13"/>
      <c r="AT1462" s="246" t="s">
        <v>160</v>
      </c>
      <c r="AU1462" s="246" t="s">
        <v>154</v>
      </c>
      <c r="AV1462" s="13" t="s">
        <v>81</v>
      </c>
      <c r="AW1462" s="13" t="s">
        <v>30</v>
      </c>
      <c r="AX1462" s="13" t="s">
        <v>73</v>
      </c>
      <c r="AY1462" s="246" t="s">
        <v>146</v>
      </c>
    </row>
    <row r="1463" s="14" customFormat="1">
      <c r="A1463" s="14"/>
      <c r="B1463" s="247"/>
      <c r="C1463" s="248"/>
      <c r="D1463" s="230" t="s">
        <v>160</v>
      </c>
      <c r="E1463" s="249" t="s">
        <v>1</v>
      </c>
      <c r="F1463" s="250" t="s">
        <v>1812</v>
      </c>
      <c r="G1463" s="248"/>
      <c r="H1463" s="251">
        <v>9.4199999999999999</v>
      </c>
      <c r="I1463" s="252"/>
      <c r="J1463" s="248"/>
      <c r="K1463" s="248"/>
      <c r="L1463" s="253"/>
      <c r="M1463" s="254"/>
      <c r="N1463" s="255"/>
      <c r="O1463" s="255"/>
      <c r="P1463" s="255"/>
      <c r="Q1463" s="255"/>
      <c r="R1463" s="255"/>
      <c r="S1463" s="255"/>
      <c r="T1463" s="255"/>
      <c r="U1463" s="256"/>
      <c r="V1463" s="14"/>
      <c r="W1463" s="14"/>
      <c r="X1463" s="14"/>
      <c r="Y1463" s="14"/>
      <c r="Z1463" s="14"/>
      <c r="AA1463" s="14"/>
      <c r="AB1463" s="14"/>
      <c r="AC1463" s="14"/>
      <c r="AD1463" s="14"/>
      <c r="AE1463" s="14"/>
      <c r="AT1463" s="257" t="s">
        <v>160</v>
      </c>
      <c r="AU1463" s="257" t="s">
        <v>154</v>
      </c>
      <c r="AV1463" s="14" t="s">
        <v>154</v>
      </c>
      <c r="AW1463" s="14" t="s">
        <v>30</v>
      </c>
      <c r="AX1463" s="14" t="s">
        <v>73</v>
      </c>
      <c r="AY1463" s="257" t="s">
        <v>146</v>
      </c>
    </row>
    <row r="1464" s="13" customFormat="1">
      <c r="A1464" s="13"/>
      <c r="B1464" s="237"/>
      <c r="C1464" s="238"/>
      <c r="D1464" s="230" t="s">
        <v>160</v>
      </c>
      <c r="E1464" s="239" t="s">
        <v>1</v>
      </c>
      <c r="F1464" s="240" t="s">
        <v>1813</v>
      </c>
      <c r="G1464" s="238"/>
      <c r="H1464" s="239" t="s">
        <v>1</v>
      </c>
      <c r="I1464" s="241"/>
      <c r="J1464" s="238"/>
      <c r="K1464" s="238"/>
      <c r="L1464" s="242"/>
      <c r="M1464" s="243"/>
      <c r="N1464" s="244"/>
      <c r="O1464" s="244"/>
      <c r="P1464" s="244"/>
      <c r="Q1464" s="244"/>
      <c r="R1464" s="244"/>
      <c r="S1464" s="244"/>
      <c r="T1464" s="244"/>
      <c r="U1464" s="245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T1464" s="246" t="s">
        <v>160</v>
      </c>
      <c r="AU1464" s="246" t="s">
        <v>154</v>
      </c>
      <c r="AV1464" s="13" t="s">
        <v>81</v>
      </c>
      <c r="AW1464" s="13" t="s">
        <v>30</v>
      </c>
      <c r="AX1464" s="13" t="s">
        <v>73</v>
      </c>
      <c r="AY1464" s="246" t="s">
        <v>146</v>
      </c>
    </row>
    <row r="1465" s="14" customFormat="1">
      <c r="A1465" s="14"/>
      <c r="B1465" s="247"/>
      <c r="C1465" s="248"/>
      <c r="D1465" s="230" t="s">
        <v>160</v>
      </c>
      <c r="E1465" s="249" t="s">
        <v>1</v>
      </c>
      <c r="F1465" s="250" t="s">
        <v>1814</v>
      </c>
      <c r="G1465" s="248"/>
      <c r="H1465" s="251">
        <v>10.532</v>
      </c>
      <c r="I1465" s="252"/>
      <c r="J1465" s="248"/>
      <c r="K1465" s="248"/>
      <c r="L1465" s="253"/>
      <c r="M1465" s="254"/>
      <c r="N1465" s="255"/>
      <c r="O1465" s="255"/>
      <c r="P1465" s="255"/>
      <c r="Q1465" s="255"/>
      <c r="R1465" s="255"/>
      <c r="S1465" s="255"/>
      <c r="T1465" s="255"/>
      <c r="U1465" s="256"/>
      <c r="V1465" s="14"/>
      <c r="W1465" s="14"/>
      <c r="X1465" s="14"/>
      <c r="Y1465" s="14"/>
      <c r="Z1465" s="14"/>
      <c r="AA1465" s="14"/>
      <c r="AB1465" s="14"/>
      <c r="AC1465" s="14"/>
      <c r="AD1465" s="14"/>
      <c r="AE1465" s="14"/>
      <c r="AT1465" s="257" t="s">
        <v>160</v>
      </c>
      <c r="AU1465" s="257" t="s">
        <v>154</v>
      </c>
      <c r="AV1465" s="14" t="s">
        <v>154</v>
      </c>
      <c r="AW1465" s="14" t="s">
        <v>30</v>
      </c>
      <c r="AX1465" s="14" t="s">
        <v>73</v>
      </c>
      <c r="AY1465" s="257" t="s">
        <v>146</v>
      </c>
    </row>
    <row r="1466" s="13" customFormat="1">
      <c r="A1466" s="13"/>
      <c r="B1466" s="237"/>
      <c r="C1466" s="238"/>
      <c r="D1466" s="230" t="s">
        <v>160</v>
      </c>
      <c r="E1466" s="239" t="s">
        <v>1</v>
      </c>
      <c r="F1466" s="240" t="s">
        <v>1815</v>
      </c>
      <c r="G1466" s="238"/>
      <c r="H1466" s="239" t="s">
        <v>1</v>
      </c>
      <c r="I1466" s="241"/>
      <c r="J1466" s="238"/>
      <c r="K1466" s="238"/>
      <c r="L1466" s="242"/>
      <c r="M1466" s="243"/>
      <c r="N1466" s="244"/>
      <c r="O1466" s="244"/>
      <c r="P1466" s="244"/>
      <c r="Q1466" s="244"/>
      <c r="R1466" s="244"/>
      <c r="S1466" s="244"/>
      <c r="T1466" s="244"/>
      <c r="U1466" s="245"/>
      <c r="V1466" s="13"/>
      <c r="W1466" s="13"/>
      <c r="X1466" s="13"/>
      <c r="Y1466" s="13"/>
      <c r="Z1466" s="13"/>
      <c r="AA1466" s="13"/>
      <c r="AB1466" s="13"/>
      <c r="AC1466" s="13"/>
      <c r="AD1466" s="13"/>
      <c r="AE1466" s="13"/>
      <c r="AT1466" s="246" t="s">
        <v>160</v>
      </c>
      <c r="AU1466" s="246" t="s">
        <v>154</v>
      </c>
      <c r="AV1466" s="13" t="s">
        <v>81</v>
      </c>
      <c r="AW1466" s="13" t="s">
        <v>30</v>
      </c>
      <c r="AX1466" s="13" t="s">
        <v>73</v>
      </c>
      <c r="AY1466" s="246" t="s">
        <v>146</v>
      </c>
    </row>
    <row r="1467" s="14" customFormat="1">
      <c r="A1467" s="14"/>
      <c r="B1467" s="247"/>
      <c r="C1467" s="248"/>
      <c r="D1467" s="230" t="s">
        <v>160</v>
      </c>
      <c r="E1467" s="249" t="s">
        <v>1</v>
      </c>
      <c r="F1467" s="250" t="s">
        <v>1816</v>
      </c>
      <c r="G1467" s="248"/>
      <c r="H1467" s="251">
        <v>17.32</v>
      </c>
      <c r="I1467" s="252"/>
      <c r="J1467" s="248"/>
      <c r="K1467" s="248"/>
      <c r="L1467" s="253"/>
      <c r="M1467" s="254"/>
      <c r="N1467" s="255"/>
      <c r="O1467" s="255"/>
      <c r="P1467" s="255"/>
      <c r="Q1467" s="255"/>
      <c r="R1467" s="255"/>
      <c r="S1467" s="255"/>
      <c r="T1467" s="255"/>
      <c r="U1467" s="256"/>
      <c r="V1467" s="14"/>
      <c r="W1467" s="14"/>
      <c r="X1467" s="14"/>
      <c r="Y1467" s="14"/>
      <c r="Z1467" s="14"/>
      <c r="AA1467" s="14"/>
      <c r="AB1467" s="14"/>
      <c r="AC1467" s="14"/>
      <c r="AD1467" s="14"/>
      <c r="AE1467" s="14"/>
      <c r="AT1467" s="257" t="s">
        <v>160</v>
      </c>
      <c r="AU1467" s="257" t="s">
        <v>154</v>
      </c>
      <c r="AV1467" s="14" t="s">
        <v>154</v>
      </c>
      <c r="AW1467" s="14" t="s">
        <v>30</v>
      </c>
      <c r="AX1467" s="14" t="s">
        <v>73</v>
      </c>
      <c r="AY1467" s="257" t="s">
        <v>146</v>
      </c>
    </row>
    <row r="1468" s="15" customFormat="1">
      <c r="A1468" s="15"/>
      <c r="B1468" s="258"/>
      <c r="C1468" s="259"/>
      <c r="D1468" s="230" t="s">
        <v>160</v>
      </c>
      <c r="E1468" s="260" t="s">
        <v>1</v>
      </c>
      <c r="F1468" s="261" t="s">
        <v>163</v>
      </c>
      <c r="G1468" s="259"/>
      <c r="H1468" s="262">
        <v>37.271999999999998</v>
      </c>
      <c r="I1468" s="263"/>
      <c r="J1468" s="259"/>
      <c r="K1468" s="259"/>
      <c r="L1468" s="264"/>
      <c r="M1468" s="265"/>
      <c r="N1468" s="266"/>
      <c r="O1468" s="266"/>
      <c r="P1468" s="266"/>
      <c r="Q1468" s="266"/>
      <c r="R1468" s="266"/>
      <c r="S1468" s="266"/>
      <c r="T1468" s="266"/>
      <c r="U1468" s="267"/>
      <c r="V1468" s="15"/>
      <c r="W1468" s="15"/>
      <c r="X1468" s="15"/>
      <c r="Y1468" s="15"/>
      <c r="Z1468" s="15"/>
      <c r="AA1468" s="15"/>
      <c r="AB1468" s="15"/>
      <c r="AC1468" s="15"/>
      <c r="AD1468" s="15"/>
      <c r="AE1468" s="15"/>
      <c r="AT1468" s="268" t="s">
        <v>160</v>
      </c>
      <c r="AU1468" s="268" t="s">
        <v>154</v>
      </c>
      <c r="AV1468" s="15" t="s">
        <v>153</v>
      </c>
      <c r="AW1468" s="15" t="s">
        <v>30</v>
      </c>
      <c r="AX1468" s="15" t="s">
        <v>81</v>
      </c>
      <c r="AY1468" s="268" t="s">
        <v>146</v>
      </c>
    </row>
    <row r="1469" s="2" customFormat="1" ht="24.15" customHeight="1">
      <c r="A1469" s="38"/>
      <c r="B1469" s="39"/>
      <c r="C1469" s="269" t="s">
        <v>1817</v>
      </c>
      <c r="D1469" s="269" t="s">
        <v>289</v>
      </c>
      <c r="E1469" s="270" t="s">
        <v>1818</v>
      </c>
      <c r="F1469" s="271" t="s">
        <v>1819</v>
      </c>
      <c r="G1469" s="272" t="s">
        <v>260</v>
      </c>
      <c r="H1469" s="273">
        <v>40.999000000000002</v>
      </c>
      <c r="I1469" s="274"/>
      <c r="J1469" s="275">
        <f>ROUND(I1469*H1469,2)</f>
        <v>0</v>
      </c>
      <c r="K1469" s="271" t="s">
        <v>152</v>
      </c>
      <c r="L1469" s="276"/>
      <c r="M1469" s="277" t="s">
        <v>1</v>
      </c>
      <c r="N1469" s="278" t="s">
        <v>39</v>
      </c>
      <c r="O1469" s="91"/>
      <c r="P1469" s="226">
        <f>O1469*H1469</f>
        <v>0</v>
      </c>
      <c r="Q1469" s="226">
        <v>0.00198</v>
      </c>
      <c r="R1469" s="226">
        <f>Q1469*H1469</f>
        <v>0.081178020000000004</v>
      </c>
      <c r="S1469" s="226">
        <v>0</v>
      </c>
      <c r="T1469" s="226">
        <f>S1469*H1469</f>
        <v>0</v>
      </c>
      <c r="U1469" s="227" t="s">
        <v>1</v>
      </c>
      <c r="V1469" s="38"/>
      <c r="W1469" s="38"/>
      <c r="X1469" s="38"/>
      <c r="Y1469" s="38"/>
      <c r="Z1469" s="38"/>
      <c r="AA1469" s="38"/>
      <c r="AB1469" s="38"/>
      <c r="AC1469" s="38"/>
      <c r="AD1469" s="38"/>
      <c r="AE1469" s="38"/>
      <c r="AR1469" s="228" t="s">
        <v>384</v>
      </c>
      <c r="AT1469" s="228" t="s">
        <v>289</v>
      </c>
      <c r="AU1469" s="228" t="s">
        <v>154</v>
      </c>
      <c r="AY1469" s="17" t="s">
        <v>146</v>
      </c>
      <c r="BE1469" s="229">
        <f>IF(N1469="základní",J1469,0)</f>
        <v>0</v>
      </c>
      <c r="BF1469" s="229">
        <f>IF(N1469="snížená",J1469,0)</f>
        <v>0</v>
      </c>
      <c r="BG1469" s="229">
        <f>IF(N1469="zákl. přenesená",J1469,0)</f>
        <v>0</v>
      </c>
      <c r="BH1469" s="229">
        <f>IF(N1469="sníž. přenesená",J1469,0)</f>
        <v>0</v>
      </c>
      <c r="BI1469" s="229">
        <f>IF(N1469="nulová",J1469,0)</f>
        <v>0</v>
      </c>
      <c r="BJ1469" s="17" t="s">
        <v>154</v>
      </c>
      <c r="BK1469" s="229">
        <f>ROUND(I1469*H1469,2)</f>
        <v>0</v>
      </c>
      <c r="BL1469" s="17" t="s">
        <v>265</v>
      </c>
      <c r="BM1469" s="228" t="s">
        <v>1820</v>
      </c>
    </row>
    <row r="1470" s="2" customFormat="1">
      <c r="A1470" s="38"/>
      <c r="B1470" s="39"/>
      <c r="C1470" s="40"/>
      <c r="D1470" s="230" t="s">
        <v>156</v>
      </c>
      <c r="E1470" s="40"/>
      <c r="F1470" s="231" t="s">
        <v>1819</v>
      </c>
      <c r="G1470" s="40"/>
      <c r="H1470" s="40"/>
      <c r="I1470" s="232"/>
      <c r="J1470" s="40"/>
      <c r="K1470" s="40"/>
      <c r="L1470" s="44"/>
      <c r="M1470" s="233"/>
      <c r="N1470" s="234"/>
      <c r="O1470" s="91"/>
      <c r="P1470" s="91"/>
      <c r="Q1470" s="91"/>
      <c r="R1470" s="91"/>
      <c r="S1470" s="91"/>
      <c r="T1470" s="91"/>
      <c r="U1470" s="92"/>
      <c r="V1470" s="38"/>
      <c r="W1470" s="38"/>
      <c r="X1470" s="38"/>
      <c r="Y1470" s="38"/>
      <c r="Z1470" s="38"/>
      <c r="AA1470" s="38"/>
      <c r="AB1470" s="38"/>
      <c r="AC1470" s="38"/>
      <c r="AD1470" s="38"/>
      <c r="AE1470" s="38"/>
      <c r="AT1470" s="17" t="s">
        <v>156</v>
      </c>
      <c r="AU1470" s="17" t="s">
        <v>154</v>
      </c>
    </row>
    <row r="1471" s="14" customFormat="1">
      <c r="A1471" s="14"/>
      <c r="B1471" s="247"/>
      <c r="C1471" s="248"/>
      <c r="D1471" s="230" t="s">
        <v>160</v>
      </c>
      <c r="E1471" s="248"/>
      <c r="F1471" s="250" t="s">
        <v>1821</v>
      </c>
      <c r="G1471" s="248"/>
      <c r="H1471" s="251">
        <v>40.999000000000002</v>
      </c>
      <c r="I1471" s="252"/>
      <c r="J1471" s="248"/>
      <c r="K1471" s="248"/>
      <c r="L1471" s="253"/>
      <c r="M1471" s="254"/>
      <c r="N1471" s="255"/>
      <c r="O1471" s="255"/>
      <c r="P1471" s="255"/>
      <c r="Q1471" s="255"/>
      <c r="R1471" s="255"/>
      <c r="S1471" s="255"/>
      <c r="T1471" s="255"/>
      <c r="U1471" s="256"/>
      <c r="V1471" s="14"/>
      <c r="W1471" s="14"/>
      <c r="X1471" s="14"/>
      <c r="Y1471" s="14"/>
      <c r="Z1471" s="14"/>
      <c r="AA1471" s="14"/>
      <c r="AB1471" s="14"/>
      <c r="AC1471" s="14"/>
      <c r="AD1471" s="14"/>
      <c r="AE1471" s="14"/>
      <c r="AT1471" s="257" t="s">
        <v>160</v>
      </c>
      <c r="AU1471" s="257" t="s">
        <v>154</v>
      </c>
      <c r="AV1471" s="14" t="s">
        <v>154</v>
      </c>
      <c r="AW1471" s="14" t="s">
        <v>4</v>
      </c>
      <c r="AX1471" s="14" t="s">
        <v>81</v>
      </c>
      <c r="AY1471" s="257" t="s">
        <v>146</v>
      </c>
    </row>
    <row r="1472" s="2" customFormat="1" ht="37.8" customHeight="1">
      <c r="A1472" s="38"/>
      <c r="B1472" s="39"/>
      <c r="C1472" s="217" t="s">
        <v>1822</v>
      </c>
      <c r="D1472" s="217" t="s">
        <v>148</v>
      </c>
      <c r="E1472" s="218" t="s">
        <v>1823</v>
      </c>
      <c r="F1472" s="219" t="s">
        <v>1824</v>
      </c>
      <c r="G1472" s="220" t="s">
        <v>228</v>
      </c>
      <c r="H1472" s="221">
        <v>45.265000000000001</v>
      </c>
      <c r="I1472" s="222"/>
      <c r="J1472" s="223">
        <f>ROUND(I1472*H1472,2)</f>
        <v>0</v>
      </c>
      <c r="K1472" s="219" t="s">
        <v>152</v>
      </c>
      <c r="L1472" s="44"/>
      <c r="M1472" s="224" t="s">
        <v>1</v>
      </c>
      <c r="N1472" s="225" t="s">
        <v>39</v>
      </c>
      <c r="O1472" s="91"/>
      <c r="P1472" s="226">
        <f>O1472*H1472</f>
        <v>0</v>
      </c>
      <c r="Q1472" s="226">
        <v>0.0060000000000000001</v>
      </c>
      <c r="R1472" s="226">
        <f>Q1472*H1472</f>
        <v>0.27159</v>
      </c>
      <c r="S1472" s="226">
        <v>0</v>
      </c>
      <c r="T1472" s="226">
        <f>S1472*H1472</f>
        <v>0</v>
      </c>
      <c r="U1472" s="227" t="s">
        <v>1</v>
      </c>
      <c r="V1472" s="38"/>
      <c r="W1472" s="38"/>
      <c r="X1472" s="38"/>
      <c r="Y1472" s="38"/>
      <c r="Z1472" s="38"/>
      <c r="AA1472" s="38"/>
      <c r="AB1472" s="38"/>
      <c r="AC1472" s="38"/>
      <c r="AD1472" s="38"/>
      <c r="AE1472" s="38"/>
      <c r="AR1472" s="228" t="s">
        <v>265</v>
      </c>
      <c r="AT1472" s="228" t="s">
        <v>148</v>
      </c>
      <c r="AU1472" s="228" t="s">
        <v>154</v>
      </c>
      <c r="AY1472" s="17" t="s">
        <v>146</v>
      </c>
      <c r="BE1472" s="229">
        <f>IF(N1472="základní",J1472,0)</f>
        <v>0</v>
      </c>
      <c r="BF1472" s="229">
        <f>IF(N1472="snížená",J1472,0)</f>
        <v>0</v>
      </c>
      <c r="BG1472" s="229">
        <f>IF(N1472="zákl. přenesená",J1472,0)</f>
        <v>0</v>
      </c>
      <c r="BH1472" s="229">
        <f>IF(N1472="sníž. přenesená",J1472,0)</f>
        <v>0</v>
      </c>
      <c r="BI1472" s="229">
        <f>IF(N1472="nulová",J1472,0)</f>
        <v>0</v>
      </c>
      <c r="BJ1472" s="17" t="s">
        <v>154</v>
      </c>
      <c r="BK1472" s="229">
        <f>ROUND(I1472*H1472,2)</f>
        <v>0</v>
      </c>
      <c r="BL1472" s="17" t="s">
        <v>265</v>
      </c>
      <c r="BM1472" s="228" t="s">
        <v>1825</v>
      </c>
    </row>
    <row r="1473" s="2" customFormat="1">
      <c r="A1473" s="38"/>
      <c r="B1473" s="39"/>
      <c r="C1473" s="40"/>
      <c r="D1473" s="230" t="s">
        <v>156</v>
      </c>
      <c r="E1473" s="40"/>
      <c r="F1473" s="231" t="s">
        <v>1826</v>
      </c>
      <c r="G1473" s="40"/>
      <c r="H1473" s="40"/>
      <c r="I1473" s="232"/>
      <c r="J1473" s="40"/>
      <c r="K1473" s="40"/>
      <c r="L1473" s="44"/>
      <c r="M1473" s="233"/>
      <c r="N1473" s="234"/>
      <c r="O1473" s="91"/>
      <c r="P1473" s="91"/>
      <c r="Q1473" s="91"/>
      <c r="R1473" s="91"/>
      <c r="S1473" s="91"/>
      <c r="T1473" s="91"/>
      <c r="U1473" s="92"/>
      <c r="V1473" s="38"/>
      <c r="W1473" s="38"/>
      <c r="X1473" s="38"/>
      <c r="Y1473" s="38"/>
      <c r="Z1473" s="38"/>
      <c r="AA1473" s="38"/>
      <c r="AB1473" s="38"/>
      <c r="AC1473" s="38"/>
      <c r="AD1473" s="38"/>
      <c r="AE1473" s="38"/>
      <c r="AT1473" s="17" t="s">
        <v>156</v>
      </c>
      <c r="AU1473" s="17" t="s">
        <v>154</v>
      </c>
    </row>
    <row r="1474" s="2" customFormat="1">
      <c r="A1474" s="38"/>
      <c r="B1474" s="39"/>
      <c r="C1474" s="40"/>
      <c r="D1474" s="235" t="s">
        <v>158</v>
      </c>
      <c r="E1474" s="40"/>
      <c r="F1474" s="236" t="s">
        <v>1827</v>
      </c>
      <c r="G1474" s="40"/>
      <c r="H1474" s="40"/>
      <c r="I1474" s="232"/>
      <c r="J1474" s="40"/>
      <c r="K1474" s="40"/>
      <c r="L1474" s="44"/>
      <c r="M1474" s="233"/>
      <c r="N1474" s="234"/>
      <c r="O1474" s="91"/>
      <c r="P1474" s="91"/>
      <c r="Q1474" s="91"/>
      <c r="R1474" s="91"/>
      <c r="S1474" s="91"/>
      <c r="T1474" s="91"/>
      <c r="U1474" s="92"/>
      <c r="V1474" s="38"/>
      <c r="W1474" s="38"/>
      <c r="X1474" s="38"/>
      <c r="Y1474" s="38"/>
      <c r="Z1474" s="38"/>
      <c r="AA1474" s="38"/>
      <c r="AB1474" s="38"/>
      <c r="AC1474" s="38"/>
      <c r="AD1474" s="38"/>
      <c r="AE1474" s="38"/>
      <c r="AT1474" s="17" t="s">
        <v>158</v>
      </c>
      <c r="AU1474" s="17" t="s">
        <v>154</v>
      </c>
    </row>
    <row r="1475" s="13" customFormat="1">
      <c r="A1475" s="13"/>
      <c r="B1475" s="237"/>
      <c r="C1475" s="238"/>
      <c r="D1475" s="230" t="s">
        <v>160</v>
      </c>
      <c r="E1475" s="239" t="s">
        <v>1</v>
      </c>
      <c r="F1475" s="240" t="s">
        <v>1785</v>
      </c>
      <c r="G1475" s="238"/>
      <c r="H1475" s="239" t="s">
        <v>1</v>
      </c>
      <c r="I1475" s="241"/>
      <c r="J1475" s="238"/>
      <c r="K1475" s="238"/>
      <c r="L1475" s="242"/>
      <c r="M1475" s="243"/>
      <c r="N1475" s="244"/>
      <c r="O1475" s="244"/>
      <c r="P1475" s="244"/>
      <c r="Q1475" s="244"/>
      <c r="R1475" s="244"/>
      <c r="S1475" s="244"/>
      <c r="T1475" s="244"/>
      <c r="U1475" s="245"/>
      <c r="V1475" s="13"/>
      <c r="W1475" s="13"/>
      <c r="X1475" s="13"/>
      <c r="Y1475" s="13"/>
      <c r="Z1475" s="13"/>
      <c r="AA1475" s="13"/>
      <c r="AB1475" s="13"/>
      <c r="AC1475" s="13"/>
      <c r="AD1475" s="13"/>
      <c r="AE1475" s="13"/>
      <c r="AT1475" s="246" t="s">
        <v>160</v>
      </c>
      <c r="AU1475" s="246" t="s">
        <v>154</v>
      </c>
      <c r="AV1475" s="13" t="s">
        <v>81</v>
      </c>
      <c r="AW1475" s="13" t="s">
        <v>30</v>
      </c>
      <c r="AX1475" s="13" t="s">
        <v>73</v>
      </c>
      <c r="AY1475" s="246" t="s">
        <v>146</v>
      </c>
    </row>
    <row r="1476" s="14" customFormat="1">
      <c r="A1476" s="14"/>
      <c r="B1476" s="247"/>
      <c r="C1476" s="248"/>
      <c r="D1476" s="230" t="s">
        <v>160</v>
      </c>
      <c r="E1476" s="249" t="s">
        <v>1</v>
      </c>
      <c r="F1476" s="250" t="s">
        <v>873</v>
      </c>
      <c r="G1476" s="248"/>
      <c r="H1476" s="251">
        <v>3.6749999999999998</v>
      </c>
      <c r="I1476" s="252"/>
      <c r="J1476" s="248"/>
      <c r="K1476" s="248"/>
      <c r="L1476" s="253"/>
      <c r="M1476" s="254"/>
      <c r="N1476" s="255"/>
      <c r="O1476" s="255"/>
      <c r="P1476" s="255"/>
      <c r="Q1476" s="255"/>
      <c r="R1476" s="255"/>
      <c r="S1476" s="255"/>
      <c r="T1476" s="255"/>
      <c r="U1476" s="256"/>
      <c r="V1476" s="14"/>
      <c r="W1476" s="14"/>
      <c r="X1476" s="14"/>
      <c r="Y1476" s="14"/>
      <c r="Z1476" s="14"/>
      <c r="AA1476" s="14"/>
      <c r="AB1476" s="14"/>
      <c r="AC1476" s="14"/>
      <c r="AD1476" s="14"/>
      <c r="AE1476" s="14"/>
      <c r="AT1476" s="257" t="s">
        <v>160</v>
      </c>
      <c r="AU1476" s="257" t="s">
        <v>154</v>
      </c>
      <c r="AV1476" s="14" t="s">
        <v>154</v>
      </c>
      <c r="AW1476" s="14" t="s">
        <v>30</v>
      </c>
      <c r="AX1476" s="14" t="s">
        <v>73</v>
      </c>
      <c r="AY1476" s="257" t="s">
        <v>146</v>
      </c>
    </row>
    <row r="1477" s="13" customFormat="1">
      <c r="A1477" s="13"/>
      <c r="B1477" s="237"/>
      <c r="C1477" s="238"/>
      <c r="D1477" s="230" t="s">
        <v>160</v>
      </c>
      <c r="E1477" s="239" t="s">
        <v>1</v>
      </c>
      <c r="F1477" s="240" t="s">
        <v>559</v>
      </c>
      <c r="G1477" s="238"/>
      <c r="H1477" s="239" t="s">
        <v>1</v>
      </c>
      <c r="I1477" s="241"/>
      <c r="J1477" s="238"/>
      <c r="K1477" s="238"/>
      <c r="L1477" s="242"/>
      <c r="M1477" s="243"/>
      <c r="N1477" s="244"/>
      <c r="O1477" s="244"/>
      <c r="P1477" s="244"/>
      <c r="Q1477" s="244"/>
      <c r="R1477" s="244"/>
      <c r="S1477" s="244"/>
      <c r="T1477" s="244"/>
      <c r="U1477" s="245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T1477" s="246" t="s">
        <v>160</v>
      </c>
      <c r="AU1477" s="246" t="s">
        <v>154</v>
      </c>
      <c r="AV1477" s="13" t="s">
        <v>81</v>
      </c>
      <c r="AW1477" s="13" t="s">
        <v>30</v>
      </c>
      <c r="AX1477" s="13" t="s">
        <v>73</v>
      </c>
      <c r="AY1477" s="246" t="s">
        <v>146</v>
      </c>
    </row>
    <row r="1478" s="14" customFormat="1">
      <c r="A1478" s="14"/>
      <c r="B1478" s="247"/>
      <c r="C1478" s="248"/>
      <c r="D1478" s="230" t="s">
        <v>160</v>
      </c>
      <c r="E1478" s="249" t="s">
        <v>1</v>
      </c>
      <c r="F1478" s="250" t="s">
        <v>876</v>
      </c>
      <c r="G1478" s="248"/>
      <c r="H1478" s="251">
        <v>5.5700000000000003</v>
      </c>
      <c r="I1478" s="252"/>
      <c r="J1478" s="248"/>
      <c r="K1478" s="248"/>
      <c r="L1478" s="253"/>
      <c r="M1478" s="254"/>
      <c r="N1478" s="255"/>
      <c r="O1478" s="255"/>
      <c r="P1478" s="255"/>
      <c r="Q1478" s="255"/>
      <c r="R1478" s="255"/>
      <c r="S1478" s="255"/>
      <c r="T1478" s="255"/>
      <c r="U1478" s="256"/>
      <c r="V1478" s="14"/>
      <c r="W1478" s="14"/>
      <c r="X1478" s="14"/>
      <c r="Y1478" s="14"/>
      <c r="Z1478" s="14"/>
      <c r="AA1478" s="14"/>
      <c r="AB1478" s="14"/>
      <c r="AC1478" s="14"/>
      <c r="AD1478" s="14"/>
      <c r="AE1478" s="14"/>
      <c r="AT1478" s="257" t="s">
        <v>160</v>
      </c>
      <c r="AU1478" s="257" t="s">
        <v>154</v>
      </c>
      <c r="AV1478" s="14" t="s">
        <v>154</v>
      </c>
      <c r="AW1478" s="14" t="s">
        <v>30</v>
      </c>
      <c r="AX1478" s="14" t="s">
        <v>73</v>
      </c>
      <c r="AY1478" s="257" t="s">
        <v>146</v>
      </c>
    </row>
    <row r="1479" s="13" customFormat="1">
      <c r="A1479" s="13"/>
      <c r="B1479" s="237"/>
      <c r="C1479" s="238"/>
      <c r="D1479" s="230" t="s">
        <v>160</v>
      </c>
      <c r="E1479" s="239" t="s">
        <v>1</v>
      </c>
      <c r="F1479" s="240" t="s">
        <v>1787</v>
      </c>
      <c r="G1479" s="238"/>
      <c r="H1479" s="239" t="s">
        <v>1</v>
      </c>
      <c r="I1479" s="241"/>
      <c r="J1479" s="238"/>
      <c r="K1479" s="238"/>
      <c r="L1479" s="242"/>
      <c r="M1479" s="243"/>
      <c r="N1479" s="244"/>
      <c r="O1479" s="244"/>
      <c r="P1479" s="244"/>
      <c r="Q1479" s="244"/>
      <c r="R1479" s="244"/>
      <c r="S1479" s="244"/>
      <c r="T1479" s="244"/>
      <c r="U1479" s="245"/>
      <c r="V1479" s="13"/>
      <c r="W1479" s="13"/>
      <c r="X1479" s="13"/>
      <c r="Y1479" s="13"/>
      <c r="Z1479" s="13"/>
      <c r="AA1479" s="13"/>
      <c r="AB1479" s="13"/>
      <c r="AC1479" s="13"/>
      <c r="AD1479" s="13"/>
      <c r="AE1479" s="13"/>
      <c r="AT1479" s="246" t="s">
        <v>160</v>
      </c>
      <c r="AU1479" s="246" t="s">
        <v>154</v>
      </c>
      <c r="AV1479" s="13" t="s">
        <v>81</v>
      </c>
      <c r="AW1479" s="13" t="s">
        <v>30</v>
      </c>
      <c r="AX1479" s="13" t="s">
        <v>73</v>
      </c>
      <c r="AY1479" s="246" t="s">
        <v>146</v>
      </c>
    </row>
    <row r="1480" s="14" customFormat="1">
      <c r="A1480" s="14"/>
      <c r="B1480" s="247"/>
      <c r="C1480" s="248"/>
      <c r="D1480" s="230" t="s">
        <v>160</v>
      </c>
      <c r="E1480" s="249" t="s">
        <v>1</v>
      </c>
      <c r="F1480" s="250" t="s">
        <v>1788</v>
      </c>
      <c r="G1480" s="248"/>
      <c r="H1480" s="251">
        <v>36.020000000000003</v>
      </c>
      <c r="I1480" s="252"/>
      <c r="J1480" s="248"/>
      <c r="K1480" s="248"/>
      <c r="L1480" s="253"/>
      <c r="M1480" s="254"/>
      <c r="N1480" s="255"/>
      <c r="O1480" s="255"/>
      <c r="P1480" s="255"/>
      <c r="Q1480" s="255"/>
      <c r="R1480" s="255"/>
      <c r="S1480" s="255"/>
      <c r="T1480" s="255"/>
      <c r="U1480" s="256"/>
      <c r="V1480" s="14"/>
      <c r="W1480" s="14"/>
      <c r="X1480" s="14"/>
      <c r="Y1480" s="14"/>
      <c r="Z1480" s="14"/>
      <c r="AA1480" s="14"/>
      <c r="AB1480" s="14"/>
      <c r="AC1480" s="14"/>
      <c r="AD1480" s="14"/>
      <c r="AE1480" s="14"/>
      <c r="AT1480" s="257" t="s">
        <v>160</v>
      </c>
      <c r="AU1480" s="257" t="s">
        <v>154</v>
      </c>
      <c r="AV1480" s="14" t="s">
        <v>154</v>
      </c>
      <c r="AW1480" s="14" t="s">
        <v>30</v>
      </c>
      <c r="AX1480" s="14" t="s">
        <v>73</v>
      </c>
      <c r="AY1480" s="257" t="s">
        <v>146</v>
      </c>
    </row>
    <row r="1481" s="15" customFormat="1">
      <c r="A1481" s="15"/>
      <c r="B1481" s="258"/>
      <c r="C1481" s="259"/>
      <c r="D1481" s="230" t="s">
        <v>160</v>
      </c>
      <c r="E1481" s="260" t="s">
        <v>1</v>
      </c>
      <c r="F1481" s="261" t="s">
        <v>163</v>
      </c>
      <c r="G1481" s="259"/>
      <c r="H1481" s="262">
        <v>45.265000000000001</v>
      </c>
      <c r="I1481" s="263"/>
      <c r="J1481" s="259"/>
      <c r="K1481" s="259"/>
      <c r="L1481" s="264"/>
      <c r="M1481" s="265"/>
      <c r="N1481" s="266"/>
      <c r="O1481" s="266"/>
      <c r="P1481" s="266"/>
      <c r="Q1481" s="266"/>
      <c r="R1481" s="266"/>
      <c r="S1481" s="266"/>
      <c r="T1481" s="266"/>
      <c r="U1481" s="267"/>
      <c r="V1481" s="15"/>
      <c r="W1481" s="15"/>
      <c r="X1481" s="15"/>
      <c r="Y1481" s="15"/>
      <c r="Z1481" s="15"/>
      <c r="AA1481" s="15"/>
      <c r="AB1481" s="15"/>
      <c r="AC1481" s="15"/>
      <c r="AD1481" s="15"/>
      <c r="AE1481" s="15"/>
      <c r="AT1481" s="268" t="s">
        <v>160</v>
      </c>
      <c r="AU1481" s="268" t="s">
        <v>154</v>
      </c>
      <c r="AV1481" s="15" t="s">
        <v>153</v>
      </c>
      <c r="AW1481" s="15" t="s">
        <v>30</v>
      </c>
      <c r="AX1481" s="15" t="s">
        <v>81</v>
      </c>
      <c r="AY1481" s="268" t="s">
        <v>146</v>
      </c>
    </row>
    <row r="1482" s="2" customFormat="1" ht="33" customHeight="1">
      <c r="A1482" s="38"/>
      <c r="B1482" s="39"/>
      <c r="C1482" s="269" t="s">
        <v>1828</v>
      </c>
      <c r="D1482" s="269" t="s">
        <v>289</v>
      </c>
      <c r="E1482" s="270" t="s">
        <v>1829</v>
      </c>
      <c r="F1482" s="271" t="s">
        <v>1830</v>
      </c>
      <c r="G1482" s="272" t="s">
        <v>228</v>
      </c>
      <c r="H1482" s="273">
        <v>49.792000000000002</v>
      </c>
      <c r="I1482" s="274"/>
      <c r="J1482" s="275">
        <f>ROUND(I1482*H1482,2)</f>
        <v>0</v>
      </c>
      <c r="K1482" s="271" t="s">
        <v>152</v>
      </c>
      <c r="L1482" s="276"/>
      <c r="M1482" s="277" t="s">
        <v>1</v>
      </c>
      <c r="N1482" s="278" t="s">
        <v>39</v>
      </c>
      <c r="O1482" s="91"/>
      <c r="P1482" s="226">
        <f>O1482*H1482</f>
        <v>0</v>
      </c>
      <c r="Q1482" s="226">
        <v>0.021999999999999999</v>
      </c>
      <c r="R1482" s="226">
        <f>Q1482*H1482</f>
        <v>1.095424</v>
      </c>
      <c r="S1482" s="226">
        <v>0</v>
      </c>
      <c r="T1482" s="226">
        <f>S1482*H1482</f>
        <v>0</v>
      </c>
      <c r="U1482" s="227" t="s">
        <v>1</v>
      </c>
      <c r="V1482" s="38"/>
      <c r="W1482" s="38"/>
      <c r="X1482" s="38"/>
      <c r="Y1482" s="38"/>
      <c r="Z1482" s="38"/>
      <c r="AA1482" s="38"/>
      <c r="AB1482" s="38"/>
      <c r="AC1482" s="38"/>
      <c r="AD1482" s="38"/>
      <c r="AE1482" s="38"/>
      <c r="AR1482" s="228" t="s">
        <v>384</v>
      </c>
      <c r="AT1482" s="228" t="s">
        <v>289</v>
      </c>
      <c r="AU1482" s="228" t="s">
        <v>154</v>
      </c>
      <c r="AY1482" s="17" t="s">
        <v>146</v>
      </c>
      <c r="BE1482" s="229">
        <f>IF(N1482="základní",J1482,0)</f>
        <v>0</v>
      </c>
      <c r="BF1482" s="229">
        <f>IF(N1482="snížená",J1482,0)</f>
        <v>0</v>
      </c>
      <c r="BG1482" s="229">
        <f>IF(N1482="zákl. přenesená",J1482,0)</f>
        <v>0</v>
      </c>
      <c r="BH1482" s="229">
        <f>IF(N1482="sníž. přenesená",J1482,0)</f>
        <v>0</v>
      </c>
      <c r="BI1482" s="229">
        <f>IF(N1482="nulová",J1482,0)</f>
        <v>0</v>
      </c>
      <c r="BJ1482" s="17" t="s">
        <v>154</v>
      </c>
      <c r="BK1482" s="229">
        <f>ROUND(I1482*H1482,2)</f>
        <v>0</v>
      </c>
      <c r="BL1482" s="17" t="s">
        <v>265</v>
      </c>
      <c r="BM1482" s="228" t="s">
        <v>1831</v>
      </c>
    </row>
    <row r="1483" s="2" customFormat="1">
      <c r="A1483" s="38"/>
      <c r="B1483" s="39"/>
      <c r="C1483" s="40"/>
      <c r="D1483" s="230" t="s">
        <v>156</v>
      </c>
      <c r="E1483" s="40"/>
      <c r="F1483" s="231" t="s">
        <v>1830</v>
      </c>
      <c r="G1483" s="40"/>
      <c r="H1483" s="40"/>
      <c r="I1483" s="232"/>
      <c r="J1483" s="40"/>
      <c r="K1483" s="40"/>
      <c r="L1483" s="44"/>
      <c r="M1483" s="233"/>
      <c r="N1483" s="234"/>
      <c r="O1483" s="91"/>
      <c r="P1483" s="91"/>
      <c r="Q1483" s="91"/>
      <c r="R1483" s="91"/>
      <c r="S1483" s="91"/>
      <c r="T1483" s="91"/>
      <c r="U1483" s="92"/>
      <c r="V1483" s="38"/>
      <c r="W1483" s="38"/>
      <c r="X1483" s="38"/>
      <c r="Y1483" s="38"/>
      <c r="Z1483" s="38"/>
      <c r="AA1483" s="38"/>
      <c r="AB1483" s="38"/>
      <c r="AC1483" s="38"/>
      <c r="AD1483" s="38"/>
      <c r="AE1483" s="38"/>
      <c r="AT1483" s="17" t="s">
        <v>156</v>
      </c>
      <c r="AU1483" s="17" t="s">
        <v>154</v>
      </c>
    </row>
    <row r="1484" s="14" customFormat="1">
      <c r="A1484" s="14"/>
      <c r="B1484" s="247"/>
      <c r="C1484" s="248"/>
      <c r="D1484" s="230" t="s">
        <v>160</v>
      </c>
      <c r="E1484" s="248"/>
      <c r="F1484" s="250" t="s">
        <v>1832</v>
      </c>
      <c r="G1484" s="248"/>
      <c r="H1484" s="251">
        <v>49.792000000000002</v>
      </c>
      <c r="I1484" s="252"/>
      <c r="J1484" s="248"/>
      <c r="K1484" s="248"/>
      <c r="L1484" s="253"/>
      <c r="M1484" s="254"/>
      <c r="N1484" s="255"/>
      <c r="O1484" s="255"/>
      <c r="P1484" s="255"/>
      <c r="Q1484" s="255"/>
      <c r="R1484" s="255"/>
      <c r="S1484" s="255"/>
      <c r="T1484" s="255"/>
      <c r="U1484" s="256"/>
      <c r="V1484" s="14"/>
      <c r="W1484" s="14"/>
      <c r="X1484" s="14"/>
      <c r="Y1484" s="14"/>
      <c r="Z1484" s="14"/>
      <c r="AA1484" s="14"/>
      <c r="AB1484" s="14"/>
      <c r="AC1484" s="14"/>
      <c r="AD1484" s="14"/>
      <c r="AE1484" s="14"/>
      <c r="AT1484" s="257" t="s">
        <v>160</v>
      </c>
      <c r="AU1484" s="257" t="s">
        <v>154</v>
      </c>
      <c r="AV1484" s="14" t="s">
        <v>154</v>
      </c>
      <c r="AW1484" s="14" t="s">
        <v>4</v>
      </c>
      <c r="AX1484" s="14" t="s">
        <v>81</v>
      </c>
      <c r="AY1484" s="257" t="s">
        <v>146</v>
      </c>
    </row>
    <row r="1485" s="2" customFormat="1" ht="33" customHeight="1">
      <c r="A1485" s="38"/>
      <c r="B1485" s="39"/>
      <c r="C1485" s="217" t="s">
        <v>1833</v>
      </c>
      <c r="D1485" s="217" t="s">
        <v>148</v>
      </c>
      <c r="E1485" s="218" t="s">
        <v>1834</v>
      </c>
      <c r="F1485" s="219" t="s">
        <v>1835</v>
      </c>
      <c r="G1485" s="220" t="s">
        <v>228</v>
      </c>
      <c r="H1485" s="221">
        <v>13.535</v>
      </c>
      <c r="I1485" s="222"/>
      <c r="J1485" s="223">
        <f>ROUND(I1485*H1485,2)</f>
        <v>0</v>
      </c>
      <c r="K1485" s="219" t="s">
        <v>152</v>
      </c>
      <c r="L1485" s="44"/>
      <c r="M1485" s="224" t="s">
        <v>1</v>
      </c>
      <c r="N1485" s="225" t="s">
        <v>39</v>
      </c>
      <c r="O1485" s="91"/>
      <c r="P1485" s="226">
        <f>O1485*H1485</f>
        <v>0</v>
      </c>
      <c r="Q1485" s="226">
        <v>0</v>
      </c>
      <c r="R1485" s="226">
        <f>Q1485*H1485</f>
        <v>0</v>
      </c>
      <c r="S1485" s="226">
        <v>0</v>
      </c>
      <c r="T1485" s="226">
        <f>S1485*H1485</f>
        <v>0</v>
      </c>
      <c r="U1485" s="227" t="s">
        <v>1</v>
      </c>
      <c r="V1485" s="38"/>
      <c r="W1485" s="38"/>
      <c r="X1485" s="38"/>
      <c r="Y1485" s="38"/>
      <c r="Z1485" s="38"/>
      <c r="AA1485" s="38"/>
      <c r="AB1485" s="38"/>
      <c r="AC1485" s="38"/>
      <c r="AD1485" s="38"/>
      <c r="AE1485" s="38"/>
      <c r="AR1485" s="228" t="s">
        <v>265</v>
      </c>
      <c r="AT1485" s="228" t="s">
        <v>148</v>
      </c>
      <c r="AU1485" s="228" t="s">
        <v>154</v>
      </c>
      <c r="AY1485" s="17" t="s">
        <v>146</v>
      </c>
      <c r="BE1485" s="229">
        <f>IF(N1485="základní",J1485,0)</f>
        <v>0</v>
      </c>
      <c r="BF1485" s="229">
        <f>IF(N1485="snížená",J1485,0)</f>
        <v>0</v>
      </c>
      <c r="BG1485" s="229">
        <f>IF(N1485="zákl. přenesená",J1485,0)</f>
        <v>0</v>
      </c>
      <c r="BH1485" s="229">
        <f>IF(N1485="sníž. přenesená",J1485,0)</f>
        <v>0</v>
      </c>
      <c r="BI1485" s="229">
        <f>IF(N1485="nulová",J1485,0)</f>
        <v>0</v>
      </c>
      <c r="BJ1485" s="17" t="s">
        <v>154</v>
      </c>
      <c r="BK1485" s="229">
        <f>ROUND(I1485*H1485,2)</f>
        <v>0</v>
      </c>
      <c r="BL1485" s="17" t="s">
        <v>265</v>
      </c>
      <c r="BM1485" s="228" t="s">
        <v>1836</v>
      </c>
    </row>
    <row r="1486" s="2" customFormat="1">
      <c r="A1486" s="38"/>
      <c r="B1486" s="39"/>
      <c r="C1486" s="40"/>
      <c r="D1486" s="230" t="s">
        <v>156</v>
      </c>
      <c r="E1486" s="40"/>
      <c r="F1486" s="231" t="s">
        <v>1837</v>
      </c>
      <c r="G1486" s="40"/>
      <c r="H1486" s="40"/>
      <c r="I1486" s="232"/>
      <c r="J1486" s="40"/>
      <c r="K1486" s="40"/>
      <c r="L1486" s="44"/>
      <c r="M1486" s="233"/>
      <c r="N1486" s="234"/>
      <c r="O1486" s="91"/>
      <c r="P1486" s="91"/>
      <c r="Q1486" s="91"/>
      <c r="R1486" s="91"/>
      <c r="S1486" s="91"/>
      <c r="T1486" s="91"/>
      <c r="U1486" s="92"/>
      <c r="V1486" s="38"/>
      <c r="W1486" s="38"/>
      <c r="X1486" s="38"/>
      <c r="Y1486" s="38"/>
      <c r="Z1486" s="38"/>
      <c r="AA1486" s="38"/>
      <c r="AB1486" s="38"/>
      <c r="AC1486" s="38"/>
      <c r="AD1486" s="38"/>
      <c r="AE1486" s="38"/>
      <c r="AT1486" s="17" t="s">
        <v>156</v>
      </c>
      <c r="AU1486" s="17" t="s">
        <v>154</v>
      </c>
    </row>
    <row r="1487" s="2" customFormat="1">
      <c r="A1487" s="38"/>
      <c r="B1487" s="39"/>
      <c r="C1487" s="40"/>
      <c r="D1487" s="235" t="s">
        <v>158</v>
      </c>
      <c r="E1487" s="40"/>
      <c r="F1487" s="236" t="s">
        <v>1838</v>
      </c>
      <c r="G1487" s="40"/>
      <c r="H1487" s="40"/>
      <c r="I1487" s="232"/>
      <c r="J1487" s="40"/>
      <c r="K1487" s="40"/>
      <c r="L1487" s="44"/>
      <c r="M1487" s="233"/>
      <c r="N1487" s="234"/>
      <c r="O1487" s="91"/>
      <c r="P1487" s="91"/>
      <c r="Q1487" s="91"/>
      <c r="R1487" s="91"/>
      <c r="S1487" s="91"/>
      <c r="T1487" s="91"/>
      <c r="U1487" s="92"/>
      <c r="V1487" s="38"/>
      <c r="W1487" s="38"/>
      <c r="X1487" s="38"/>
      <c r="Y1487" s="38"/>
      <c r="Z1487" s="38"/>
      <c r="AA1487" s="38"/>
      <c r="AB1487" s="38"/>
      <c r="AC1487" s="38"/>
      <c r="AD1487" s="38"/>
      <c r="AE1487" s="38"/>
      <c r="AT1487" s="17" t="s">
        <v>158</v>
      </c>
      <c r="AU1487" s="17" t="s">
        <v>154</v>
      </c>
    </row>
    <row r="1488" s="13" customFormat="1">
      <c r="A1488" s="13"/>
      <c r="B1488" s="237"/>
      <c r="C1488" s="238"/>
      <c r="D1488" s="230" t="s">
        <v>160</v>
      </c>
      <c r="E1488" s="239" t="s">
        <v>1</v>
      </c>
      <c r="F1488" s="240" t="s">
        <v>1785</v>
      </c>
      <c r="G1488" s="238"/>
      <c r="H1488" s="239" t="s">
        <v>1</v>
      </c>
      <c r="I1488" s="241"/>
      <c r="J1488" s="238"/>
      <c r="K1488" s="238"/>
      <c r="L1488" s="242"/>
      <c r="M1488" s="243"/>
      <c r="N1488" s="244"/>
      <c r="O1488" s="244"/>
      <c r="P1488" s="244"/>
      <c r="Q1488" s="244"/>
      <c r="R1488" s="244"/>
      <c r="S1488" s="244"/>
      <c r="T1488" s="244"/>
      <c r="U1488" s="245"/>
      <c r="V1488" s="13"/>
      <c r="W1488" s="13"/>
      <c r="X1488" s="13"/>
      <c r="Y1488" s="13"/>
      <c r="Z1488" s="13"/>
      <c r="AA1488" s="13"/>
      <c r="AB1488" s="13"/>
      <c r="AC1488" s="13"/>
      <c r="AD1488" s="13"/>
      <c r="AE1488" s="13"/>
      <c r="AT1488" s="246" t="s">
        <v>160</v>
      </c>
      <c r="AU1488" s="246" t="s">
        <v>154</v>
      </c>
      <c r="AV1488" s="13" t="s">
        <v>81</v>
      </c>
      <c r="AW1488" s="13" t="s">
        <v>30</v>
      </c>
      <c r="AX1488" s="13" t="s">
        <v>73</v>
      </c>
      <c r="AY1488" s="246" t="s">
        <v>146</v>
      </c>
    </row>
    <row r="1489" s="14" customFormat="1">
      <c r="A1489" s="14"/>
      <c r="B1489" s="247"/>
      <c r="C1489" s="248"/>
      <c r="D1489" s="230" t="s">
        <v>160</v>
      </c>
      <c r="E1489" s="249" t="s">
        <v>1</v>
      </c>
      <c r="F1489" s="250" t="s">
        <v>873</v>
      </c>
      <c r="G1489" s="248"/>
      <c r="H1489" s="251">
        <v>3.6749999999999998</v>
      </c>
      <c r="I1489" s="252"/>
      <c r="J1489" s="248"/>
      <c r="K1489" s="248"/>
      <c r="L1489" s="253"/>
      <c r="M1489" s="254"/>
      <c r="N1489" s="255"/>
      <c r="O1489" s="255"/>
      <c r="P1489" s="255"/>
      <c r="Q1489" s="255"/>
      <c r="R1489" s="255"/>
      <c r="S1489" s="255"/>
      <c r="T1489" s="255"/>
      <c r="U1489" s="256"/>
      <c r="V1489" s="14"/>
      <c r="W1489" s="14"/>
      <c r="X1489" s="14"/>
      <c r="Y1489" s="14"/>
      <c r="Z1489" s="14"/>
      <c r="AA1489" s="14"/>
      <c r="AB1489" s="14"/>
      <c r="AC1489" s="14"/>
      <c r="AD1489" s="14"/>
      <c r="AE1489" s="14"/>
      <c r="AT1489" s="257" t="s">
        <v>160</v>
      </c>
      <c r="AU1489" s="257" t="s">
        <v>154</v>
      </c>
      <c r="AV1489" s="14" t="s">
        <v>154</v>
      </c>
      <c r="AW1489" s="14" t="s">
        <v>30</v>
      </c>
      <c r="AX1489" s="14" t="s">
        <v>73</v>
      </c>
      <c r="AY1489" s="257" t="s">
        <v>146</v>
      </c>
    </row>
    <row r="1490" s="13" customFormat="1">
      <c r="A1490" s="13"/>
      <c r="B1490" s="237"/>
      <c r="C1490" s="238"/>
      <c r="D1490" s="230" t="s">
        <v>160</v>
      </c>
      <c r="E1490" s="239" t="s">
        <v>1</v>
      </c>
      <c r="F1490" s="240" t="s">
        <v>1787</v>
      </c>
      <c r="G1490" s="238"/>
      <c r="H1490" s="239" t="s">
        <v>1</v>
      </c>
      <c r="I1490" s="241"/>
      <c r="J1490" s="238"/>
      <c r="K1490" s="238"/>
      <c r="L1490" s="242"/>
      <c r="M1490" s="243"/>
      <c r="N1490" s="244"/>
      <c r="O1490" s="244"/>
      <c r="P1490" s="244"/>
      <c r="Q1490" s="244"/>
      <c r="R1490" s="244"/>
      <c r="S1490" s="244"/>
      <c r="T1490" s="244"/>
      <c r="U1490" s="245"/>
      <c r="V1490" s="13"/>
      <c r="W1490" s="13"/>
      <c r="X1490" s="13"/>
      <c r="Y1490" s="13"/>
      <c r="Z1490" s="13"/>
      <c r="AA1490" s="13"/>
      <c r="AB1490" s="13"/>
      <c r="AC1490" s="13"/>
      <c r="AD1490" s="13"/>
      <c r="AE1490" s="13"/>
      <c r="AT1490" s="246" t="s">
        <v>160</v>
      </c>
      <c r="AU1490" s="246" t="s">
        <v>154</v>
      </c>
      <c r="AV1490" s="13" t="s">
        <v>81</v>
      </c>
      <c r="AW1490" s="13" t="s">
        <v>30</v>
      </c>
      <c r="AX1490" s="13" t="s">
        <v>73</v>
      </c>
      <c r="AY1490" s="246" t="s">
        <v>146</v>
      </c>
    </row>
    <row r="1491" s="14" customFormat="1">
      <c r="A1491" s="14"/>
      <c r="B1491" s="247"/>
      <c r="C1491" s="248"/>
      <c r="D1491" s="230" t="s">
        <v>160</v>
      </c>
      <c r="E1491" s="249" t="s">
        <v>1</v>
      </c>
      <c r="F1491" s="250" t="s">
        <v>1839</v>
      </c>
      <c r="G1491" s="248"/>
      <c r="H1491" s="251">
        <v>9.8599999999999994</v>
      </c>
      <c r="I1491" s="252"/>
      <c r="J1491" s="248"/>
      <c r="K1491" s="248"/>
      <c r="L1491" s="253"/>
      <c r="M1491" s="254"/>
      <c r="N1491" s="255"/>
      <c r="O1491" s="255"/>
      <c r="P1491" s="255"/>
      <c r="Q1491" s="255"/>
      <c r="R1491" s="255"/>
      <c r="S1491" s="255"/>
      <c r="T1491" s="255"/>
      <c r="U1491" s="256"/>
      <c r="V1491" s="14"/>
      <c r="W1491" s="14"/>
      <c r="X1491" s="14"/>
      <c r="Y1491" s="14"/>
      <c r="Z1491" s="14"/>
      <c r="AA1491" s="14"/>
      <c r="AB1491" s="14"/>
      <c r="AC1491" s="14"/>
      <c r="AD1491" s="14"/>
      <c r="AE1491" s="14"/>
      <c r="AT1491" s="257" t="s">
        <v>160</v>
      </c>
      <c r="AU1491" s="257" t="s">
        <v>154</v>
      </c>
      <c r="AV1491" s="14" t="s">
        <v>154</v>
      </c>
      <c r="AW1491" s="14" t="s">
        <v>30</v>
      </c>
      <c r="AX1491" s="14" t="s">
        <v>73</v>
      </c>
      <c r="AY1491" s="257" t="s">
        <v>146</v>
      </c>
    </row>
    <row r="1492" s="15" customFormat="1">
      <c r="A1492" s="15"/>
      <c r="B1492" s="258"/>
      <c r="C1492" s="259"/>
      <c r="D1492" s="230" t="s">
        <v>160</v>
      </c>
      <c r="E1492" s="260" t="s">
        <v>1</v>
      </c>
      <c r="F1492" s="261" t="s">
        <v>163</v>
      </c>
      <c r="G1492" s="259"/>
      <c r="H1492" s="262">
        <v>13.535</v>
      </c>
      <c r="I1492" s="263"/>
      <c r="J1492" s="259"/>
      <c r="K1492" s="259"/>
      <c r="L1492" s="264"/>
      <c r="M1492" s="265"/>
      <c r="N1492" s="266"/>
      <c r="O1492" s="266"/>
      <c r="P1492" s="266"/>
      <c r="Q1492" s="266"/>
      <c r="R1492" s="266"/>
      <c r="S1492" s="266"/>
      <c r="T1492" s="266"/>
      <c r="U1492" s="267"/>
      <c r="V1492" s="15"/>
      <c r="W1492" s="15"/>
      <c r="X1492" s="15"/>
      <c r="Y1492" s="15"/>
      <c r="Z1492" s="15"/>
      <c r="AA1492" s="15"/>
      <c r="AB1492" s="15"/>
      <c r="AC1492" s="15"/>
      <c r="AD1492" s="15"/>
      <c r="AE1492" s="15"/>
      <c r="AT1492" s="268" t="s">
        <v>160</v>
      </c>
      <c r="AU1492" s="268" t="s">
        <v>154</v>
      </c>
      <c r="AV1492" s="15" t="s">
        <v>153</v>
      </c>
      <c r="AW1492" s="15" t="s">
        <v>30</v>
      </c>
      <c r="AX1492" s="15" t="s">
        <v>81</v>
      </c>
      <c r="AY1492" s="268" t="s">
        <v>146</v>
      </c>
    </row>
    <row r="1493" s="2" customFormat="1" ht="16.5" customHeight="1">
      <c r="A1493" s="38"/>
      <c r="B1493" s="39"/>
      <c r="C1493" s="217" t="s">
        <v>1840</v>
      </c>
      <c r="D1493" s="217" t="s">
        <v>148</v>
      </c>
      <c r="E1493" s="218" t="s">
        <v>1841</v>
      </c>
      <c r="F1493" s="219" t="s">
        <v>1842</v>
      </c>
      <c r="G1493" s="220" t="s">
        <v>260</v>
      </c>
      <c r="H1493" s="221">
        <v>50</v>
      </c>
      <c r="I1493" s="222"/>
      <c r="J1493" s="223">
        <f>ROUND(I1493*H1493,2)</f>
        <v>0</v>
      </c>
      <c r="K1493" s="219" t="s">
        <v>152</v>
      </c>
      <c r="L1493" s="44"/>
      <c r="M1493" s="224" t="s">
        <v>1</v>
      </c>
      <c r="N1493" s="225" t="s">
        <v>39</v>
      </c>
      <c r="O1493" s="91"/>
      <c r="P1493" s="226">
        <f>O1493*H1493</f>
        <v>0</v>
      </c>
      <c r="Q1493" s="226">
        <v>9.0000000000000006E-05</v>
      </c>
      <c r="R1493" s="226">
        <f>Q1493*H1493</f>
        <v>0.0045000000000000005</v>
      </c>
      <c r="S1493" s="226">
        <v>0</v>
      </c>
      <c r="T1493" s="226">
        <f>S1493*H1493</f>
        <v>0</v>
      </c>
      <c r="U1493" s="227" t="s">
        <v>1</v>
      </c>
      <c r="V1493" s="38"/>
      <c r="W1493" s="38"/>
      <c r="X1493" s="38"/>
      <c r="Y1493" s="38"/>
      <c r="Z1493" s="38"/>
      <c r="AA1493" s="38"/>
      <c r="AB1493" s="38"/>
      <c r="AC1493" s="38"/>
      <c r="AD1493" s="38"/>
      <c r="AE1493" s="38"/>
      <c r="AR1493" s="228" t="s">
        <v>265</v>
      </c>
      <c r="AT1493" s="228" t="s">
        <v>148</v>
      </c>
      <c r="AU1493" s="228" t="s">
        <v>154</v>
      </c>
      <c r="AY1493" s="17" t="s">
        <v>146</v>
      </c>
      <c r="BE1493" s="229">
        <f>IF(N1493="základní",J1493,0)</f>
        <v>0</v>
      </c>
      <c r="BF1493" s="229">
        <f>IF(N1493="snížená",J1493,0)</f>
        <v>0</v>
      </c>
      <c r="BG1493" s="229">
        <f>IF(N1493="zákl. přenesená",J1493,0)</f>
        <v>0</v>
      </c>
      <c r="BH1493" s="229">
        <f>IF(N1493="sníž. přenesená",J1493,0)</f>
        <v>0</v>
      </c>
      <c r="BI1493" s="229">
        <f>IF(N1493="nulová",J1493,0)</f>
        <v>0</v>
      </c>
      <c r="BJ1493" s="17" t="s">
        <v>154</v>
      </c>
      <c r="BK1493" s="229">
        <f>ROUND(I1493*H1493,2)</f>
        <v>0</v>
      </c>
      <c r="BL1493" s="17" t="s">
        <v>265</v>
      </c>
      <c r="BM1493" s="228" t="s">
        <v>1843</v>
      </c>
    </row>
    <row r="1494" s="2" customFormat="1">
      <c r="A1494" s="38"/>
      <c r="B1494" s="39"/>
      <c r="C1494" s="40"/>
      <c r="D1494" s="230" t="s">
        <v>156</v>
      </c>
      <c r="E1494" s="40"/>
      <c r="F1494" s="231" t="s">
        <v>1844</v>
      </c>
      <c r="G1494" s="40"/>
      <c r="H1494" s="40"/>
      <c r="I1494" s="232"/>
      <c r="J1494" s="40"/>
      <c r="K1494" s="40"/>
      <c r="L1494" s="44"/>
      <c r="M1494" s="233"/>
      <c r="N1494" s="234"/>
      <c r="O1494" s="91"/>
      <c r="P1494" s="91"/>
      <c r="Q1494" s="91"/>
      <c r="R1494" s="91"/>
      <c r="S1494" s="91"/>
      <c r="T1494" s="91"/>
      <c r="U1494" s="92"/>
      <c r="V1494" s="38"/>
      <c r="W1494" s="38"/>
      <c r="X1494" s="38"/>
      <c r="Y1494" s="38"/>
      <c r="Z1494" s="38"/>
      <c r="AA1494" s="38"/>
      <c r="AB1494" s="38"/>
      <c r="AC1494" s="38"/>
      <c r="AD1494" s="38"/>
      <c r="AE1494" s="38"/>
      <c r="AT1494" s="17" t="s">
        <v>156</v>
      </c>
      <c r="AU1494" s="17" t="s">
        <v>154</v>
      </c>
    </row>
    <row r="1495" s="2" customFormat="1">
      <c r="A1495" s="38"/>
      <c r="B1495" s="39"/>
      <c r="C1495" s="40"/>
      <c r="D1495" s="235" t="s">
        <v>158</v>
      </c>
      <c r="E1495" s="40"/>
      <c r="F1495" s="236" t="s">
        <v>1845</v>
      </c>
      <c r="G1495" s="40"/>
      <c r="H1495" s="40"/>
      <c r="I1495" s="232"/>
      <c r="J1495" s="40"/>
      <c r="K1495" s="40"/>
      <c r="L1495" s="44"/>
      <c r="M1495" s="233"/>
      <c r="N1495" s="234"/>
      <c r="O1495" s="91"/>
      <c r="P1495" s="91"/>
      <c r="Q1495" s="91"/>
      <c r="R1495" s="91"/>
      <c r="S1495" s="91"/>
      <c r="T1495" s="91"/>
      <c r="U1495" s="92"/>
      <c r="V1495" s="38"/>
      <c r="W1495" s="38"/>
      <c r="X1495" s="38"/>
      <c r="Y1495" s="38"/>
      <c r="Z1495" s="38"/>
      <c r="AA1495" s="38"/>
      <c r="AB1495" s="38"/>
      <c r="AC1495" s="38"/>
      <c r="AD1495" s="38"/>
      <c r="AE1495" s="38"/>
      <c r="AT1495" s="17" t="s">
        <v>158</v>
      </c>
      <c r="AU1495" s="17" t="s">
        <v>154</v>
      </c>
    </row>
    <row r="1496" s="2" customFormat="1" ht="21.75" customHeight="1">
      <c r="A1496" s="38"/>
      <c r="B1496" s="39"/>
      <c r="C1496" s="217" t="s">
        <v>1846</v>
      </c>
      <c r="D1496" s="217" t="s">
        <v>148</v>
      </c>
      <c r="E1496" s="218" t="s">
        <v>1847</v>
      </c>
      <c r="F1496" s="219" t="s">
        <v>1848</v>
      </c>
      <c r="G1496" s="220" t="s">
        <v>260</v>
      </c>
      <c r="H1496" s="221">
        <v>10</v>
      </c>
      <c r="I1496" s="222"/>
      <c r="J1496" s="223">
        <f>ROUND(I1496*H1496,2)</f>
        <v>0</v>
      </c>
      <c r="K1496" s="219" t="s">
        <v>152</v>
      </c>
      <c r="L1496" s="44"/>
      <c r="M1496" s="224" t="s">
        <v>1</v>
      </c>
      <c r="N1496" s="225" t="s">
        <v>39</v>
      </c>
      <c r="O1496" s="91"/>
      <c r="P1496" s="226">
        <f>O1496*H1496</f>
        <v>0</v>
      </c>
      <c r="Q1496" s="226">
        <v>0</v>
      </c>
      <c r="R1496" s="226">
        <f>Q1496*H1496</f>
        <v>0</v>
      </c>
      <c r="S1496" s="226">
        <v>0</v>
      </c>
      <c r="T1496" s="226">
        <f>S1496*H1496</f>
        <v>0</v>
      </c>
      <c r="U1496" s="227" t="s">
        <v>1</v>
      </c>
      <c r="V1496" s="38"/>
      <c r="W1496" s="38"/>
      <c r="X1496" s="38"/>
      <c r="Y1496" s="38"/>
      <c r="Z1496" s="38"/>
      <c r="AA1496" s="38"/>
      <c r="AB1496" s="38"/>
      <c r="AC1496" s="38"/>
      <c r="AD1496" s="38"/>
      <c r="AE1496" s="38"/>
      <c r="AR1496" s="228" t="s">
        <v>265</v>
      </c>
      <c r="AT1496" s="228" t="s">
        <v>148</v>
      </c>
      <c r="AU1496" s="228" t="s">
        <v>154</v>
      </c>
      <c r="AY1496" s="17" t="s">
        <v>146</v>
      </c>
      <c r="BE1496" s="229">
        <f>IF(N1496="základní",J1496,0)</f>
        <v>0</v>
      </c>
      <c r="BF1496" s="229">
        <f>IF(N1496="snížená",J1496,0)</f>
        <v>0</v>
      </c>
      <c r="BG1496" s="229">
        <f>IF(N1496="zákl. přenesená",J1496,0)</f>
        <v>0</v>
      </c>
      <c r="BH1496" s="229">
        <f>IF(N1496="sníž. přenesená",J1496,0)</f>
        <v>0</v>
      </c>
      <c r="BI1496" s="229">
        <f>IF(N1496="nulová",J1496,0)</f>
        <v>0</v>
      </c>
      <c r="BJ1496" s="17" t="s">
        <v>154</v>
      </c>
      <c r="BK1496" s="229">
        <f>ROUND(I1496*H1496,2)</f>
        <v>0</v>
      </c>
      <c r="BL1496" s="17" t="s">
        <v>265</v>
      </c>
      <c r="BM1496" s="228" t="s">
        <v>1849</v>
      </c>
    </row>
    <row r="1497" s="2" customFormat="1">
      <c r="A1497" s="38"/>
      <c r="B1497" s="39"/>
      <c r="C1497" s="40"/>
      <c r="D1497" s="230" t="s">
        <v>156</v>
      </c>
      <c r="E1497" s="40"/>
      <c r="F1497" s="231" t="s">
        <v>1850</v>
      </c>
      <c r="G1497" s="40"/>
      <c r="H1497" s="40"/>
      <c r="I1497" s="232"/>
      <c r="J1497" s="40"/>
      <c r="K1497" s="40"/>
      <c r="L1497" s="44"/>
      <c r="M1497" s="233"/>
      <c r="N1497" s="234"/>
      <c r="O1497" s="91"/>
      <c r="P1497" s="91"/>
      <c r="Q1497" s="91"/>
      <c r="R1497" s="91"/>
      <c r="S1497" s="91"/>
      <c r="T1497" s="91"/>
      <c r="U1497" s="92"/>
      <c r="V1497" s="38"/>
      <c r="W1497" s="38"/>
      <c r="X1497" s="38"/>
      <c r="Y1497" s="38"/>
      <c r="Z1497" s="38"/>
      <c r="AA1497" s="38"/>
      <c r="AB1497" s="38"/>
      <c r="AC1497" s="38"/>
      <c r="AD1497" s="38"/>
      <c r="AE1497" s="38"/>
      <c r="AT1497" s="17" t="s">
        <v>156</v>
      </c>
      <c r="AU1497" s="17" t="s">
        <v>154</v>
      </c>
    </row>
    <row r="1498" s="2" customFormat="1">
      <c r="A1498" s="38"/>
      <c r="B1498" s="39"/>
      <c r="C1498" s="40"/>
      <c r="D1498" s="235" t="s">
        <v>158</v>
      </c>
      <c r="E1498" s="40"/>
      <c r="F1498" s="236" t="s">
        <v>1851</v>
      </c>
      <c r="G1498" s="40"/>
      <c r="H1498" s="40"/>
      <c r="I1498" s="232"/>
      <c r="J1498" s="40"/>
      <c r="K1498" s="40"/>
      <c r="L1498" s="44"/>
      <c r="M1498" s="233"/>
      <c r="N1498" s="234"/>
      <c r="O1498" s="91"/>
      <c r="P1498" s="91"/>
      <c r="Q1498" s="91"/>
      <c r="R1498" s="91"/>
      <c r="S1498" s="91"/>
      <c r="T1498" s="91"/>
      <c r="U1498" s="92"/>
      <c r="V1498" s="38"/>
      <c r="W1498" s="38"/>
      <c r="X1498" s="38"/>
      <c r="Y1498" s="38"/>
      <c r="Z1498" s="38"/>
      <c r="AA1498" s="38"/>
      <c r="AB1498" s="38"/>
      <c r="AC1498" s="38"/>
      <c r="AD1498" s="38"/>
      <c r="AE1498" s="38"/>
      <c r="AT1498" s="17" t="s">
        <v>158</v>
      </c>
      <c r="AU1498" s="17" t="s">
        <v>154</v>
      </c>
    </row>
    <row r="1499" s="2" customFormat="1" ht="24.15" customHeight="1">
      <c r="A1499" s="38"/>
      <c r="B1499" s="39"/>
      <c r="C1499" s="217" t="s">
        <v>1852</v>
      </c>
      <c r="D1499" s="217" t="s">
        <v>148</v>
      </c>
      <c r="E1499" s="218" t="s">
        <v>1853</v>
      </c>
      <c r="F1499" s="219" t="s">
        <v>1854</v>
      </c>
      <c r="G1499" s="220" t="s">
        <v>207</v>
      </c>
      <c r="H1499" s="221">
        <v>2.085</v>
      </c>
      <c r="I1499" s="222"/>
      <c r="J1499" s="223">
        <f>ROUND(I1499*H1499,2)</f>
        <v>0</v>
      </c>
      <c r="K1499" s="219" t="s">
        <v>152</v>
      </c>
      <c r="L1499" s="44"/>
      <c r="M1499" s="224" t="s">
        <v>1</v>
      </c>
      <c r="N1499" s="225" t="s">
        <v>39</v>
      </c>
      <c r="O1499" s="91"/>
      <c r="P1499" s="226">
        <f>O1499*H1499</f>
        <v>0</v>
      </c>
      <c r="Q1499" s="226">
        <v>0</v>
      </c>
      <c r="R1499" s="226">
        <f>Q1499*H1499</f>
        <v>0</v>
      </c>
      <c r="S1499" s="226">
        <v>0</v>
      </c>
      <c r="T1499" s="226">
        <f>S1499*H1499</f>
        <v>0</v>
      </c>
      <c r="U1499" s="227" t="s">
        <v>1</v>
      </c>
      <c r="V1499" s="38"/>
      <c r="W1499" s="38"/>
      <c r="X1499" s="38"/>
      <c r="Y1499" s="38"/>
      <c r="Z1499" s="38"/>
      <c r="AA1499" s="38"/>
      <c r="AB1499" s="38"/>
      <c r="AC1499" s="38"/>
      <c r="AD1499" s="38"/>
      <c r="AE1499" s="38"/>
      <c r="AR1499" s="228" t="s">
        <v>265</v>
      </c>
      <c r="AT1499" s="228" t="s">
        <v>148</v>
      </c>
      <c r="AU1499" s="228" t="s">
        <v>154</v>
      </c>
      <c r="AY1499" s="17" t="s">
        <v>146</v>
      </c>
      <c r="BE1499" s="229">
        <f>IF(N1499="základní",J1499,0)</f>
        <v>0</v>
      </c>
      <c r="BF1499" s="229">
        <f>IF(N1499="snížená",J1499,0)</f>
        <v>0</v>
      </c>
      <c r="BG1499" s="229">
        <f>IF(N1499="zákl. přenesená",J1499,0)</f>
        <v>0</v>
      </c>
      <c r="BH1499" s="229">
        <f>IF(N1499="sníž. přenesená",J1499,0)</f>
        <v>0</v>
      </c>
      <c r="BI1499" s="229">
        <f>IF(N1499="nulová",J1499,0)</f>
        <v>0</v>
      </c>
      <c r="BJ1499" s="17" t="s">
        <v>154</v>
      </c>
      <c r="BK1499" s="229">
        <f>ROUND(I1499*H1499,2)</f>
        <v>0</v>
      </c>
      <c r="BL1499" s="17" t="s">
        <v>265</v>
      </c>
      <c r="BM1499" s="228" t="s">
        <v>1855</v>
      </c>
    </row>
    <row r="1500" s="2" customFormat="1">
      <c r="A1500" s="38"/>
      <c r="B1500" s="39"/>
      <c r="C1500" s="40"/>
      <c r="D1500" s="230" t="s">
        <v>156</v>
      </c>
      <c r="E1500" s="40"/>
      <c r="F1500" s="231" t="s">
        <v>1856</v>
      </c>
      <c r="G1500" s="40"/>
      <c r="H1500" s="40"/>
      <c r="I1500" s="232"/>
      <c r="J1500" s="40"/>
      <c r="K1500" s="40"/>
      <c r="L1500" s="44"/>
      <c r="M1500" s="233"/>
      <c r="N1500" s="234"/>
      <c r="O1500" s="91"/>
      <c r="P1500" s="91"/>
      <c r="Q1500" s="91"/>
      <c r="R1500" s="91"/>
      <c r="S1500" s="91"/>
      <c r="T1500" s="91"/>
      <c r="U1500" s="92"/>
      <c r="V1500" s="38"/>
      <c r="W1500" s="38"/>
      <c r="X1500" s="38"/>
      <c r="Y1500" s="38"/>
      <c r="Z1500" s="38"/>
      <c r="AA1500" s="38"/>
      <c r="AB1500" s="38"/>
      <c r="AC1500" s="38"/>
      <c r="AD1500" s="38"/>
      <c r="AE1500" s="38"/>
      <c r="AT1500" s="17" t="s">
        <v>156</v>
      </c>
      <c r="AU1500" s="17" t="s">
        <v>154</v>
      </c>
    </row>
    <row r="1501" s="2" customFormat="1">
      <c r="A1501" s="38"/>
      <c r="B1501" s="39"/>
      <c r="C1501" s="40"/>
      <c r="D1501" s="235" t="s">
        <v>158</v>
      </c>
      <c r="E1501" s="40"/>
      <c r="F1501" s="236" t="s">
        <v>1857</v>
      </c>
      <c r="G1501" s="40"/>
      <c r="H1501" s="40"/>
      <c r="I1501" s="232"/>
      <c r="J1501" s="40"/>
      <c r="K1501" s="40"/>
      <c r="L1501" s="44"/>
      <c r="M1501" s="233"/>
      <c r="N1501" s="234"/>
      <c r="O1501" s="91"/>
      <c r="P1501" s="91"/>
      <c r="Q1501" s="91"/>
      <c r="R1501" s="91"/>
      <c r="S1501" s="91"/>
      <c r="T1501" s="91"/>
      <c r="U1501" s="92"/>
      <c r="V1501" s="38"/>
      <c r="W1501" s="38"/>
      <c r="X1501" s="38"/>
      <c r="Y1501" s="38"/>
      <c r="Z1501" s="38"/>
      <c r="AA1501" s="38"/>
      <c r="AB1501" s="38"/>
      <c r="AC1501" s="38"/>
      <c r="AD1501" s="38"/>
      <c r="AE1501" s="38"/>
      <c r="AT1501" s="17" t="s">
        <v>158</v>
      </c>
      <c r="AU1501" s="17" t="s">
        <v>154</v>
      </c>
    </row>
    <row r="1502" s="12" customFormat="1" ht="22.8" customHeight="1">
      <c r="A1502" s="12"/>
      <c r="B1502" s="201"/>
      <c r="C1502" s="202"/>
      <c r="D1502" s="203" t="s">
        <v>72</v>
      </c>
      <c r="E1502" s="215" t="s">
        <v>1858</v>
      </c>
      <c r="F1502" s="215" t="s">
        <v>1859</v>
      </c>
      <c r="G1502" s="202"/>
      <c r="H1502" s="202"/>
      <c r="I1502" s="205"/>
      <c r="J1502" s="216">
        <f>BK1502</f>
        <v>0</v>
      </c>
      <c r="K1502" s="202"/>
      <c r="L1502" s="207"/>
      <c r="M1502" s="208"/>
      <c r="N1502" s="209"/>
      <c r="O1502" s="209"/>
      <c r="P1502" s="210">
        <f>SUM(P1503:P1539)</f>
        <v>0</v>
      </c>
      <c r="Q1502" s="209"/>
      <c r="R1502" s="210">
        <f>SUM(R1503:R1539)</f>
        <v>1.4103624999999997</v>
      </c>
      <c r="S1502" s="209"/>
      <c r="T1502" s="210">
        <f>SUM(T1503:T1539)</f>
        <v>0</v>
      </c>
      <c r="U1502" s="211"/>
      <c r="V1502" s="12"/>
      <c r="W1502" s="12"/>
      <c r="X1502" s="12"/>
      <c r="Y1502" s="12"/>
      <c r="Z1502" s="12"/>
      <c r="AA1502" s="12"/>
      <c r="AB1502" s="12"/>
      <c r="AC1502" s="12"/>
      <c r="AD1502" s="12"/>
      <c r="AE1502" s="12"/>
      <c r="AR1502" s="212" t="s">
        <v>154</v>
      </c>
      <c r="AT1502" s="213" t="s">
        <v>72</v>
      </c>
      <c r="AU1502" s="213" t="s">
        <v>81</v>
      </c>
      <c r="AY1502" s="212" t="s">
        <v>146</v>
      </c>
      <c r="BK1502" s="214">
        <f>SUM(BK1503:BK1539)</f>
        <v>0</v>
      </c>
    </row>
    <row r="1503" s="2" customFormat="1" ht="33" customHeight="1">
      <c r="A1503" s="38"/>
      <c r="B1503" s="39"/>
      <c r="C1503" s="217" t="s">
        <v>1860</v>
      </c>
      <c r="D1503" s="217" t="s">
        <v>148</v>
      </c>
      <c r="E1503" s="218" t="s">
        <v>1861</v>
      </c>
      <c r="F1503" s="219" t="s">
        <v>1862</v>
      </c>
      <c r="G1503" s="220" t="s">
        <v>228</v>
      </c>
      <c r="H1503" s="221">
        <v>94.890000000000001</v>
      </c>
      <c r="I1503" s="222"/>
      <c r="J1503" s="223">
        <f>ROUND(I1503*H1503,2)</f>
        <v>0</v>
      </c>
      <c r="K1503" s="219" t="s">
        <v>152</v>
      </c>
      <c r="L1503" s="44"/>
      <c r="M1503" s="224" t="s">
        <v>1</v>
      </c>
      <c r="N1503" s="225" t="s">
        <v>39</v>
      </c>
      <c r="O1503" s="91"/>
      <c r="P1503" s="226">
        <f>O1503*H1503</f>
        <v>0</v>
      </c>
      <c r="Q1503" s="226">
        <v>0.0074999999999999997</v>
      </c>
      <c r="R1503" s="226">
        <f>Q1503*H1503</f>
        <v>0.71167499999999995</v>
      </c>
      <c r="S1503" s="226">
        <v>0</v>
      </c>
      <c r="T1503" s="226">
        <f>S1503*H1503</f>
        <v>0</v>
      </c>
      <c r="U1503" s="227" t="s">
        <v>1</v>
      </c>
      <c r="V1503" s="38"/>
      <c r="W1503" s="38"/>
      <c r="X1503" s="38"/>
      <c r="Y1503" s="38"/>
      <c r="Z1503" s="38"/>
      <c r="AA1503" s="38"/>
      <c r="AB1503" s="38"/>
      <c r="AC1503" s="38"/>
      <c r="AD1503" s="38"/>
      <c r="AE1503" s="38"/>
      <c r="AR1503" s="228" t="s">
        <v>265</v>
      </c>
      <c r="AT1503" s="228" t="s">
        <v>148</v>
      </c>
      <c r="AU1503" s="228" t="s">
        <v>154</v>
      </c>
      <c r="AY1503" s="17" t="s">
        <v>146</v>
      </c>
      <c r="BE1503" s="229">
        <f>IF(N1503="základní",J1503,0)</f>
        <v>0</v>
      </c>
      <c r="BF1503" s="229">
        <f>IF(N1503="snížená",J1503,0)</f>
        <v>0</v>
      </c>
      <c r="BG1503" s="229">
        <f>IF(N1503="zákl. přenesená",J1503,0)</f>
        <v>0</v>
      </c>
      <c r="BH1503" s="229">
        <f>IF(N1503="sníž. přenesená",J1503,0)</f>
        <v>0</v>
      </c>
      <c r="BI1503" s="229">
        <f>IF(N1503="nulová",J1503,0)</f>
        <v>0</v>
      </c>
      <c r="BJ1503" s="17" t="s">
        <v>154</v>
      </c>
      <c r="BK1503" s="229">
        <f>ROUND(I1503*H1503,2)</f>
        <v>0</v>
      </c>
      <c r="BL1503" s="17" t="s">
        <v>265</v>
      </c>
      <c r="BM1503" s="228" t="s">
        <v>1863</v>
      </c>
    </row>
    <row r="1504" s="2" customFormat="1">
      <c r="A1504" s="38"/>
      <c r="B1504" s="39"/>
      <c r="C1504" s="40"/>
      <c r="D1504" s="230" t="s">
        <v>156</v>
      </c>
      <c r="E1504" s="40"/>
      <c r="F1504" s="231" t="s">
        <v>1864</v>
      </c>
      <c r="G1504" s="40"/>
      <c r="H1504" s="40"/>
      <c r="I1504" s="232"/>
      <c r="J1504" s="40"/>
      <c r="K1504" s="40"/>
      <c r="L1504" s="44"/>
      <c r="M1504" s="233"/>
      <c r="N1504" s="234"/>
      <c r="O1504" s="91"/>
      <c r="P1504" s="91"/>
      <c r="Q1504" s="91"/>
      <c r="R1504" s="91"/>
      <c r="S1504" s="91"/>
      <c r="T1504" s="91"/>
      <c r="U1504" s="92"/>
      <c r="V1504" s="38"/>
      <c r="W1504" s="38"/>
      <c r="X1504" s="38"/>
      <c r="Y1504" s="38"/>
      <c r="Z1504" s="38"/>
      <c r="AA1504" s="38"/>
      <c r="AB1504" s="38"/>
      <c r="AC1504" s="38"/>
      <c r="AD1504" s="38"/>
      <c r="AE1504" s="38"/>
      <c r="AT1504" s="17" t="s">
        <v>156</v>
      </c>
      <c r="AU1504" s="17" t="s">
        <v>154</v>
      </c>
    </row>
    <row r="1505" s="2" customFormat="1">
      <c r="A1505" s="38"/>
      <c r="B1505" s="39"/>
      <c r="C1505" s="40"/>
      <c r="D1505" s="235" t="s">
        <v>158</v>
      </c>
      <c r="E1505" s="40"/>
      <c r="F1505" s="236" t="s">
        <v>1865</v>
      </c>
      <c r="G1505" s="40"/>
      <c r="H1505" s="40"/>
      <c r="I1505" s="232"/>
      <c r="J1505" s="40"/>
      <c r="K1505" s="40"/>
      <c r="L1505" s="44"/>
      <c r="M1505" s="233"/>
      <c r="N1505" s="234"/>
      <c r="O1505" s="91"/>
      <c r="P1505" s="91"/>
      <c r="Q1505" s="91"/>
      <c r="R1505" s="91"/>
      <c r="S1505" s="91"/>
      <c r="T1505" s="91"/>
      <c r="U1505" s="92"/>
      <c r="V1505" s="38"/>
      <c r="W1505" s="38"/>
      <c r="X1505" s="38"/>
      <c r="Y1505" s="38"/>
      <c r="Z1505" s="38"/>
      <c r="AA1505" s="38"/>
      <c r="AB1505" s="38"/>
      <c r="AC1505" s="38"/>
      <c r="AD1505" s="38"/>
      <c r="AE1505" s="38"/>
      <c r="AT1505" s="17" t="s">
        <v>158</v>
      </c>
      <c r="AU1505" s="17" t="s">
        <v>154</v>
      </c>
    </row>
    <row r="1506" s="13" customFormat="1">
      <c r="A1506" s="13"/>
      <c r="B1506" s="237"/>
      <c r="C1506" s="238"/>
      <c r="D1506" s="230" t="s">
        <v>160</v>
      </c>
      <c r="E1506" s="239" t="s">
        <v>1</v>
      </c>
      <c r="F1506" s="240" t="s">
        <v>1866</v>
      </c>
      <c r="G1506" s="238"/>
      <c r="H1506" s="239" t="s">
        <v>1</v>
      </c>
      <c r="I1506" s="241"/>
      <c r="J1506" s="238"/>
      <c r="K1506" s="238"/>
      <c r="L1506" s="242"/>
      <c r="M1506" s="243"/>
      <c r="N1506" s="244"/>
      <c r="O1506" s="244"/>
      <c r="P1506" s="244"/>
      <c r="Q1506" s="244"/>
      <c r="R1506" s="244"/>
      <c r="S1506" s="244"/>
      <c r="T1506" s="244"/>
      <c r="U1506" s="245"/>
      <c r="V1506" s="13"/>
      <c r="W1506" s="13"/>
      <c r="X1506" s="13"/>
      <c r="Y1506" s="13"/>
      <c r="Z1506" s="13"/>
      <c r="AA1506" s="13"/>
      <c r="AB1506" s="13"/>
      <c r="AC1506" s="13"/>
      <c r="AD1506" s="13"/>
      <c r="AE1506" s="13"/>
      <c r="AT1506" s="246" t="s">
        <v>160</v>
      </c>
      <c r="AU1506" s="246" t="s">
        <v>154</v>
      </c>
      <c r="AV1506" s="13" t="s">
        <v>81</v>
      </c>
      <c r="AW1506" s="13" t="s">
        <v>30</v>
      </c>
      <c r="AX1506" s="13" t="s">
        <v>73</v>
      </c>
      <c r="AY1506" s="246" t="s">
        <v>146</v>
      </c>
    </row>
    <row r="1507" s="14" customFormat="1">
      <c r="A1507" s="14"/>
      <c r="B1507" s="247"/>
      <c r="C1507" s="248"/>
      <c r="D1507" s="230" t="s">
        <v>160</v>
      </c>
      <c r="E1507" s="249" t="s">
        <v>1</v>
      </c>
      <c r="F1507" s="250" t="s">
        <v>1867</v>
      </c>
      <c r="G1507" s="248"/>
      <c r="H1507" s="251">
        <v>94.890000000000001</v>
      </c>
      <c r="I1507" s="252"/>
      <c r="J1507" s="248"/>
      <c r="K1507" s="248"/>
      <c r="L1507" s="253"/>
      <c r="M1507" s="254"/>
      <c r="N1507" s="255"/>
      <c r="O1507" s="255"/>
      <c r="P1507" s="255"/>
      <c r="Q1507" s="255"/>
      <c r="R1507" s="255"/>
      <c r="S1507" s="255"/>
      <c r="T1507" s="255"/>
      <c r="U1507" s="256"/>
      <c r="V1507" s="14"/>
      <c r="W1507" s="14"/>
      <c r="X1507" s="14"/>
      <c r="Y1507" s="14"/>
      <c r="Z1507" s="14"/>
      <c r="AA1507" s="14"/>
      <c r="AB1507" s="14"/>
      <c r="AC1507" s="14"/>
      <c r="AD1507" s="14"/>
      <c r="AE1507" s="14"/>
      <c r="AT1507" s="257" t="s">
        <v>160</v>
      </c>
      <c r="AU1507" s="257" t="s">
        <v>154</v>
      </c>
      <c r="AV1507" s="14" t="s">
        <v>154</v>
      </c>
      <c r="AW1507" s="14" t="s">
        <v>30</v>
      </c>
      <c r="AX1507" s="14" t="s">
        <v>73</v>
      </c>
      <c r="AY1507" s="257" t="s">
        <v>146</v>
      </c>
    </row>
    <row r="1508" s="15" customFormat="1">
      <c r="A1508" s="15"/>
      <c r="B1508" s="258"/>
      <c r="C1508" s="259"/>
      <c r="D1508" s="230" t="s">
        <v>160</v>
      </c>
      <c r="E1508" s="260" t="s">
        <v>1</v>
      </c>
      <c r="F1508" s="261" t="s">
        <v>163</v>
      </c>
      <c r="G1508" s="259"/>
      <c r="H1508" s="262">
        <v>94.890000000000001</v>
      </c>
      <c r="I1508" s="263"/>
      <c r="J1508" s="259"/>
      <c r="K1508" s="259"/>
      <c r="L1508" s="264"/>
      <c r="M1508" s="265"/>
      <c r="N1508" s="266"/>
      <c r="O1508" s="266"/>
      <c r="P1508" s="266"/>
      <c r="Q1508" s="266"/>
      <c r="R1508" s="266"/>
      <c r="S1508" s="266"/>
      <c r="T1508" s="266"/>
      <c r="U1508" s="267"/>
      <c r="V1508" s="15"/>
      <c r="W1508" s="15"/>
      <c r="X1508" s="15"/>
      <c r="Y1508" s="15"/>
      <c r="Z1508" s="15"/>
      <c r="AA1508" s="15"/>
      <c r="AB1508" s="15"/>
      <c r="AC1508" s="15"/>
      <c r="AD1508" s="15"/>
      <c r="AE1508" s="15"/>
      <c r="AT1508" s="268" t="s">
        <v>160</v>
      </c>
      <c r="AU1508" s="268" t="s">
        <v>154</v>
      </c>
      <c r="AV1508" s="15" t="s">
        <v>153</v>
      </c>
      <c r="AW1508" s="15" t="s">
        <v>30</v>
      </c>
      <c r="AX1508" s="15" t="s">
        <v>81</v>
      </c>
      <c r="AY1508" s="268" t="s">
        <v>146</v>
      </c>
    </row>
    <row r="1509" s="2" customFormat="1" ht="24.15" customHeight="1">
      <c r="A1509" s="38"/>
      <c r="B1509" s="39"/>
      <c r="C1509" s="217" t="s">
        <v>1868</v>
      </c>
      <c r="D1509" s="217" t="s">
        <v>148</v>
      </c>
      <c r="E1509" s="218" t="s">
        <v>1869</v>
      </c>
      <c r="F1509" s="219" t="s">
        <v>1870</v>
      </c>
      <c r="G1509" s="220" t="s">
        <v>260</v>
      </c>
      <c r="H1509" s="221">
        <v>98.730000000000004</v>
      </c>
      <c r="I1509" s="222"/>
      <c r="J1509" s="223">
        <f>ROUND(I1509*H1509,2)</f>
        <v>0</v>
      </c>
      <c r="K1509" s="219" t="s">
        <v>152</v>
      </c>
      <c r="L1509" s="44"/>
      <c r="M1509" s="224" t="s">
        <v>1</v>
      </c>
      <c r="N1509" s="225" t="s">
        <v>39</v>
      </c>
      <c r="O1509" s="91"/>
      <c r="P1509" s="226">
        <f>O1509*H1509</f>
        <v>0</v>
      </c>
      <c r="Q1509" s="226">
        <v>1.0000000000000001E-05</v>
      </c>
      <c r="R1509" s="226">
        <f>Q1509*H1509</f>
        <v>0.0009873000000000002</v>
      </c>
      <c r="S1509" s="226">
        <v>0</v>
      </c>
      <c r="T1509" s="226">
        <f>S1509*H1509</f>
        <v>0</v>
      </c>
      <c r="U1509" s="227" t="s">
        <v>1</v>
      </c>
      <c r="V1509" s="38"/>
      <c r="W1509" s="38"/>
      <c r="X1509" s="38"/>
      <c r="Y1509" s="38"/>
      <c r="Z1509" s="38"/>
      <c r="AA1509" s="38"/>
      <c r="AB1509" s="38"/>
      <c r="AC1509" s="38"/>
      <c r="AD1509" s="38"/>
      <c r="AE1509" s="38"/>
      <c r="AR1509" s="228" t="s">
        <v>265</v>
      </c>
      <c r="AT1509" s="228" t="s">
        <v>148</v>
      </c>
      <c r="AU1509" s="228" t="s">
        <v>154</v>
      </c>
      <c r="AY1509" s="17" t="s">
        <v>146</v>
      </c>
      <c r="BE1509" s="229">
        <f>IF(N1509="základní",J1509,0)</f>
        <v>0</v>
      </c>
      <c r="BF1509" s="229">
        <f>IF(N1509="snížená",J1509,0)</f>
        <v>0</v>
      </c>
      <c r="BG1509" s="229">
        <f>IF(N1509="zákl. přenesená",J1509,0)</f>
        <v>0</v>
      </c>
      <c r="BH1509" s="229">
        <f>IF(N1509="sníž. přenesená",J1509,0)</f>
        <v>0</v>
      </c>
      <c r="BI1509" s="229">
        <f>IF(N1509="nulová",J1509,0)</f>
        <v>0</v>
      </c>
      <c r="BJ1509" s="17" t="s">
        <v>154</v>
      </c>
      <c r="BK1509" s="229">
        <f>ROUND(I1509*H1509,2)</f>
        <v>0</v>
      </c>
      <c r="BL1509" s="17" t="s">
        <v>265</v>
      </c>
      <c r="BM1509" s="228" t="s">
        <v>1871</v>
      </c>
    </row>
    <row r="1510" s="2" customFormat="1">
      <c r="A1510" s="38"/>
      <c r="B1510" s="39"/>
      <c r="C1510" s="40"/>
      <c r="D1510" s="230" t="s">
        <v>156</v>
      </c>
      <c r="E1510" s="40"/>
      <c r="F1510" s="231" t="s">
        <v>1872</v>
      </c>
      <c r="G1510" s="40"/>
      <c r="H1510" s="40"/>
      <c r="I1510" s="232"/>
      <c r="J1510" s="40"/>
      <c r="K1510" s="40"/>
      <c r="L1510" s="44"/>
      <c r="M1510" s="233"/>
      <c r="N1510" s="234"/>
      <c r="O1510" s="91"/>
      <c r="P1510" s="91"/>
      <c r="Q1510" s="91"/>
      <c r="R1510" s="91"/>
      <c r="S1510" s="91"/>
      <c r="T1510" s="91"/>
      <c r="U1510" s="92"/>
      <c r="V1510" s="38"/>
      <c r="W1510" s="38"/>
      <c r="X1510" s="38"/>
      <c r="Y1510" s="38"/>
      <c r="Z1510" s="38"/>
      <c r="AA1510" s="38"/>
      <c r="AB1510" s="38"/>
      <c r="AC1510" s="38"/>
      <c r="AD1510" s="38"/>
      <c r="AE1510" s="38"/>
      <c r="AT1510" s="17" t="s">
        <v>156</v>
      </c>
      <c r="AU1510" s="17" t="s">
        <v>154</v>
      </c>
    </row>
    <row r="1511" s="2" customFormat="1">
      <c r="A1511" s="38"/>
      <c r="B1511" s="39"/>
      <c r="C1511" s="40"/>
      <c r="D1511" s="235" t="s">
        <v>158</v>
      </c>
      <c r="E1511" s="40"/>
      <c r="F1511" s="236" t="s">
        <v>1873</v>
      </c>
      <c r="G1511" s="40"/>
      <c r="H1511" s="40"/>
      <c r="I1511" s="232"/>
      <c r="J1511" s="40"/>
      <c r="K1511" s="40"/>
      <c r="L1511" s="44"/>
      <c r="M1511" s="233"/>
      <c r="N1511" s="234"/>
      <c r="O1511" s="91"/>
      <c r="P1511" s="91"/>
      <c r="Q1511" s="91"/>
      <c r="R1511" s="91"/>
      <c r="S1511" s="91"/>
      <c r="T1511" s="91"/>
      <c r="U1511" s="92"/>
      <c r="V1511" s="38"/>
      <c r="W1511" s="38"/>
      <c r="X1511" s="38"/>
      <c r="Y1511" s="38"/>
      <c r="Z1511" s="38"/>
      <c r="AA1511" s="38"/>
      <c r="AB1511" s="38"/>
      <c r="AC1511" s="38"/>
      <c r="AD1511" s="38"/>
      <c r="AE1511" s="38"/>
      <c r="AT1511" s="17" t="s">
        <v>158</v>
      </c>
      <c r="AU1511" s="17" t="s">
        <v>154</v>
      </c>
    </row>
    <row r="1512" s="14" customFormat="1">
      <c r="A1512" s="14"/>
      <c r="B1512" s="247"/>
      <c r="C1512" s="248"/>
      <c r="D1512" s="230" t="s">
        <v>160</v>
      </c>
      <c r="E1512" s="249" t="s">
        <v>1</v>
      </c>
      <c r="F1512" s="250" t="s">
        <v>1874</v>
      </c>
      <c r="G1512" s="248"/>
      <c r="H1512" s="251">
        <v>9.4100000000000001</v>
      </c>
      <c r="I1512" s="252"/>
      <c r="J1512" s="248"/>
      <c r="K1512" s="248"/>
      <c r="L1512" s="253"/>
      <c r="M1512" s="254"/>
      <c r="N1512" s="255"/>
      <c r="O1512" s="255"/>
      <c r="P1512" s="255"/>
      <c r="Q1512" s="255"/>
      <c r="R1512" s="255"/>
      <c r="S1512" s="255"/>
      <c r="T1512" s="255"/>
      <c r="U1512" s="256"/>
      <c r="V1512" s="14"/>
      <c r="W1512" s="14"/>
      <c r="X1512" s="14"/>
      <c r="Y1512" s="14"/>
      <c r="Z1512" s="14"/>
      <c r="AA1512" s="14"/>
      <c r="AB1512" s="14"/>
      <c r="AC1512" s="14"/>
      <c r="AD1512" s="14"/>
      <c r="AE1512" s="14"/>
      <c r="AT1512" s="257" t="s">
        <v>160</v>
      </c>
      <c r="AU1512" s="257" t="s">
        <v>154</v>
      </c>
      <c r="AV1512" s="14" t="s">
        <v>154</v>
      </c>
      <c r="AW1512" s="14" t="s">
        <v>30</v>
      </c>
      <c r="AX1512" s="14" t="s">
        <v>73</v>
      </c>
      <c r="AY1512" s="257" t="s">
        <v>146</v>
      </c>
    </row>
    <row r="1513" s="14" customFormat="1">
      <c r="A1513" s="14"/>
      <c r="B1513" s="247"/>
      <c r="C1513" s="248"/>
      <c r="D1513" s="230" t="s">
        <v>160</v>
      </c>
      <c r="E1513" s="249" t="s">
        <v>1</v>
      </c>
      <c r="F1513" s="250" t="s">
        <v>1875</v>
      </c>
      <c r="G1513" s="248"/>
      <c r="H1513" s="251">
        <v>19.93</v>
      </c>
      <c r="I1513" s="252"/>
      <c r="J1513" s="248"/>
      <c r="K1513" s="248"/>
      <c r="L1513" s="253"/>
      <c r="M1513" s="254"/>
      <c r="N1513" s="255"/>
      <c r="O1513" s="255"/>
      <c r="P1513" s="255"/>
      <c r="Q1513" s="255"/>
      <c r="R1513" s="255"/>
      <c r="S1513" s="255"/>
      <c r="T1513" s="255"/>
      <c r="U1513" s="256"/>
      <c r="V1513" s="14"/>
      <c r="W1513" s="14"/>
      <c r="X1513" s="14"/>
      <c r="Y1513" s="14"/>
      <c r="Z1513" s="14"/>
      <c r="AA1513" s="14"/>
      <c r="AB1513" s="14"/>
      <c r="AC1513" s="14"/>
      <c r="AD1513" s="14"/>
      <c r="AE1513" s="14"/>
      <c r="AT1513" s="257" t="s">
        <v>160</v>
      </c>
      <c r="AU1513" s="257" t="s">
        <v>154</v>
      </c>
      <c r="AV1513" s="14" t="s">
        <v>154</v>
      </c>
      <c r="AW1513" s="14" t="s">
        <v>30</v>
      </c>
      <c r="AX1513" s="14" t="s">
        <v>73</v>
      </c>
      <c r="AY1513" s="257" t="s">
        <v>146</v>
      </c>
    </row>
    <row r="1514" s="14" customFormat="1">
      <c r="A1514" s="14"/>
      <c r="B1514" s="247"/>
      <c r="C1514" s="248"/>
      <c r="D1514" s="230" t="s">
        <v>160</v>
      </c>
      <c r="E1514" s="249" t="s">
        <v>1</v>
      </c>
      <c r="F1514" s="250" t="s">
        <v>1876</v>
      </c>
      <c r="G1514" s="248"/>
      <c r="H1514" s="251">
        <v>19.699999999999999</v>
      </c>
      <c r="I1514" s="252"/>
      <c r="J1514" s="248"/>
      <c r="K1514" s="248"/>
      <c r="L1514" s="253"/>
      <c r="M1514" s="254"/>
      <c r="N1514" s="255"/>
      <c r="O1514" s="255"/>
      <c r="P1514" s="255"/>
      <c r="Q1514" s="255"/>
      <c r="R1514" s="255"/>
      <c r="S1514" s="255"/>
      <c r="T1514" s="255"/>
      <c r="U1514" s="256"/>
      <c r="V1514" s="14"/>
      <c r="W1514" s="14"/>
      <c r="X1514" s="14"/>
      <c r="Y1514" s="14"/>
      <c r="Z1514" s="14"/>
      <c r="AA1514" s="14"/>
      <c r="AB1514" s="14"/>
      <c r="AC1514" s="14"/>
      <c r="AD1514" s="14"/>
      <c r="AE1514" s="14"/>
      <c r="AT1514" s="257" t="s">
        <v>160</v>
      </c>
      <c r="AU1514" s="257" t="s">
        <v>154</v>
      </c>
      <c r="AV1514" s="14" t="s">
        <v>154</v>
      </c>
      <c r="AW1514" s="14" t="s">
        <v>30</v>
      </c>
      <c r="AX1514" s="14" t="s">
        <v>73</v>
      </c>
      <c r="AY1514" s="257" t="s">
        <v>146</v>
      </c>
    </row>
    <row r="1515" s="14" customFormat="1">
      <c r="A1515" s="14"/>
      <c r="B1515" s="247"/>
      <c r="C1515" s="248"/>
      <c r="D1515" s="230" t="s">
        <v>160</v>
      </c>
      <c r="E1515" s="249" t="s">
        <v>1</v>
      </c>
      <c r="F1515" s="250" t="s">
        <v>1877</v>
      </c>
      <c r="G1515" s="248"/>
      <c r="H1515" s="251">
        <v>9.4000000000000004</v>
      </c>
      <c r="I1515" s="252"/>
      <c r="J1515" s="248"/>
      <c r="K1515" s="248"/>
      <c r="L1515" s="253"/>
      <c r="M1515" s="254"/>
      <c r="N1515" s="255"/>
      <c r="O1515" s="255"/>
      <c r="P1515" s="255"/>
      <c r="Q1515" s="255"/>
      <c r="R1515" s="255"/>
      <c r="S1515" s="255"/>
      <c r="T1515" s="255"/>
      <c r="U1515" s="256"/>
      <c r="V1515" s="14"/>
      <c r="W1515" s="14"/>
      <c r="X1515" s="14"/>
      <c r="Y1515" s="14"/>
      <c r="Z1515" s="14"/>
      <c r="AA1515" s="14"/>
      <c r="AB1515" s="14"/>
      <c r="AC1515" s="14"/>
      <c r="AD1515" s="14"/>
      <c r="AE1515" s="14"/>
      <c r="AT1515" s="257" t="s">
        <v>160</v>
      </c>
      <c r="AU1515" s="257" t="s">
        <v>154</v>
      </c>
      <c r="AV1515" s="14" t="s">
        <v>154</v>
      </c>
      <c r="AW1515" s="14" t="s">
        <v>30</v>
      </c>
      <c r="AX1515" s="14" t="s">
        <v>73</v>
      </c>
      <c r="AY1515" s="257" t="s">
        <v>146</v>
      </c>
    </row>
    <row r="1516" s="14" customFormat="1">
      <c r="A1516" s="14"/>
      <c r="B1516" s="247"/>
      <c r="C1516" s="248"/>
      <c r="D1516" s="230" t="s">
        <v>160</v>
      </c>
      <c r="E1516" s="249" t="s">
        <v>1</v>
      </c>
      <c r="F1516" s="250" t="s">
        <v>1878</v>
      </c>
      <c r="G1516" s="248"/>
      <c r="H1516" s="251">
        <v>20.25</v>
      </c>
      <c r="I1516" s="252"/>
      <c r="J1516" s="248"/>
      <c r="K1516" s="248"/>
      <c r="L1516" s="253"/>
      <c r="M1516" s="254"/>
      <c r="N1516" s="255"/>
      <c r="O1516" s="255"/>
      <c r="P1516" s="255"/>
      <c r="Q1516" s="255"/>
      <c r="R1516" s="255"/>
      <c r="S1516" s="255"/>
      <c r="T1516" s="255"/>
      <c r="U1516" s="256"/>
      <c r="V1516" s="14"/>
      <c r="W1516" s="14"/>
      <c r="X1516" s="14"/>
      <c r="Y1516" s="14"/>
      <c r="Z1516" s="14"/>
      <c r="AA1516" s="14"/>
      <c r="AB1516" s="14"/>
      <c r="AC1516" s="14"/>
      <c r="AD1516" s="14"/>
      <c r="AE1516" s="14"/>
      <c r="AT1516" s="257" t="s">
        <v>160</v>
      </c>
      <c r="AU1516" s="257" t="s">
        <v>154</v>
      </c>
      <c r="AV1516" s="14" t="s">
        <v>154</v>
      </c>
      <c r="AW1516" s="14" t="s">
        <v>30</v>
      </c>
      <c r="AX1516" s="14" t="s">
        <v>73</v>
      </c>
      <c r="AY1516" s="257" t="s">
        <v>146</v>
      </c>
    </row>
    <row r="1517" s="14" customFormat="1">
      <c r="A1517" s="14"/>
      <c r="B1517" s="247"/>
      <c r="C1517" s="248"/>
      <c r="D1517" s="230" t="s">
        <v>160</v>
      </c>
      <c r="E1517" s="249" t="s">
        <v>1</v>
      </c>
      <c r="F1517" s="250" t="s">
        <v>1879</v>
      </c>
      <c r="G1517" s="248"/>
      <c r="H1517" s="251">
        <v>20.039999999999999</v>
      </c>
      <c r="I1517" s="252"/>
      <c r="J1517" s="248"/>
      <c r="K1517" s="248"/>
      <c r="L1517" s="253"/>
      <c r="M1517" s="254"/>
      <c r="N1517" s="255"/>
      <c r="O1517" s="255"/>
      <c r="P1517" s="255"/>
      <c r="Q1517" s="255"/>
      <c r="R1517" s="255"/>
      <c r="S1517" s="255"/>
      <c r="T1517" s="255"/>
      <c r="U1517" s="256"/>
      <c r="V1517" s="14"/>
      <c r="W1517" s="14"/>
      <c r="X1517" s="14"/>
      <c r="Y1517" s="14"/>
      <c r="Z1517" s="14"/>
      <c r="AA1517" s="14"/>
      <c r="AB1517" s="14"/>
      <c r="AC1517" s="14"/>
      <c r="AD1517" s="14"/>
      <c r="AE1517" s="14"/>
      <c r="AT1517" s="257" t="s">
        <v>160</v>
      </c>
      <c r="AU1517" s="257" t="s">
        <v>154</v>
      </c>
      <c r="AV1517" s="14" t="s">
        <v>154</v>
      </c>
      <c r="AW1517" s="14" t="s">
        <v>30</v>
      </c>
      <c r="AX1517" s="14" t="s">
        <v>73</v>
      </c>
      <c r="AY1517" s="257" t="s">
        <v>146</v>
      </c>
    </row>
    <row r="1518" s="15" customFormat="1">
      <c r="A1518" s="15"/>
      <c r="B1518" s="258"/>
      <c r="C1518" s="259"/>
      <c r="D1518" s="230" t="s">
        <v>160</v>
      </c>
      <c r="E1518" s="260" t="s">
        <v>1</v>
      </c>
      <c r="F1518" s="261" t="s">
        <v>163</v>
      </c>
      <c r="G1518" s="259"/>
      <c r="H1518" s="262">
        <v>98.72999999999999</v>
      </c>
      <c r="I1518" s="263"/>
      <c r="J1518" s="259"/>
      <c r="K1518" s="259"/>
      <c r="L1518" s="264"/>
      <c r="M1518" s="265"/>
      <c r="N1518" s="266"/>
      <c r="O1518" s="266"/>
      <c r="P1518" s="266"/>
      <c r="Q1518" s="266"/>
      <c r="R1518" s="266"/>
      <c r="S1518" s="266"/>
      <c r="T1518" s="266"/>
      <c r="U1518" s="267"/>
      <c r="V1518" s="15"/>
      <c r="W1518" s="15"/>
      <c r="X1518" s="15"/>
      <c r="Y1518" s="15"/>
      <c r="Z1518" s="15"/>
      <c r="AA1518" s="15"/>
      <c r="AB1518" s="15"/>
      <c r="AC1518" s="15"/>
      <c r="AD1518" s="15"/>
      <c r="AE1518" s="15"/>
      <c r="AT1518" s="268" t="s">
        <v>160</v>
      </c>
      <c r="AU1518" s="268" t="s">
        <v>154</v>
      </c>
      <c r="AV1518" s="15" t="s">
        <v>153</v>
      </c>
      <c r="AW1518" s="15" t="s">
        <v>30</v>
      </c>
      <c r="AX1518" s="15" t="s">
        <v>81</v>
      </c>
      <c r="AY1518" s="268" t="s">
        <v>146</v>
      </c>
    </row>
    <row r="1519" s="2" customFormat="1" ht="16.5" customHeight="1">
      <c r="A1519" s="38"/>
      <c r="B1519" s="39"/>
      <c r="C1519" s="269" t="s">
        <v>1880</v>
      </c>
      <c r="D1519" s="269" t="s">
        <v>289</v>
      </c>
      <c r="E1519" s="270" t="s">
        <v>1881</v>
      </c>
      <c r="F1519" s="271" t="s">
        <v>1882</v>
      </c>
      <c r="G1519" s="272" t="s">
        <v>260</v>
      </c>
      <c r="H1519" s="273">
        <v>106.628</v>
      </c>
      <c r="I1519" s="274"/>
      <c r="J1519" s="275">
        <f>ROUND(I1519*H1519,2)</f>
        <v>0</v>
      </c>
      <c r="K1519" s="271" t="s">
        <v>152</v>
      </c>
      <c r="L1519" s="276"/>
      <c r="M1519" s="277" t="s">
        <v>1</v>
      </c>
      <c r="N1519" s="278" t="s">
        <v>39</v>
      </c>
      <c r="O1519" s="91"/>
      <c r="P1519" s="226">
        <f>O1519*H1519</f>
        <v>0</v>
      </c>
      <c r="Q1519" s="226">
        <v>0.00020000000000000001</v>
      </c>
      <c r="R1519" s="226">
        <f>Q1519*H1519</f>
        <v>0.0213256</v>
      </c>
      <c r="S1519" s="226">
        <v>0</v>
      </c>
      <c r="T1519" s="226">
        <f>S1519*H1519</f>
        <v>0</v>
      </c>
      <c r="U1519" s="227" t="s">
        <v>1</v>
      </c>
      <c r="V1519" s="38"/>
      <c r="W1519" s="38"/>
      <c r="X1519" s="38"/>
      <c r="Y1519" s="38"/>
      <c r="Z1519" s="38"/>
      <c r="AA1519" s="38"/>
      <c r="AB1519" s="38"/>
      <c r="AC1519" s="38"/>
      <c r="AD1519" s="38"/>
      <c r="AE1519" s="38"/>
      <c r="AR1519" s="228" t="s">
        <v>384</v>
      </c>
      <c r="AT1519" s="228" t="s">
        <v>289</v>
      </c>
      <c r="AU1519" s="228" t="s">
        <v>154</v>
      </c>
      <c r="AY1519" s="17" t="s">
        <v>146</v>
      </c>
      <c r="BE1519" s="229">
        <f>IF(N1519="základní",J1519,0)</f>
        <v>0</v>
      </c>
      <c r="BF1519" s="229">
        <f>IF(N1519="snížená",J1519,0)</f>
        <v>0</v>
      </c>
      <c r="BG1519" s="229">
        <f>IF(N1519="zákl. přenesená",J1519,0)</f>
        <v>0</v>
      </c>
      <c r="BH1519" s="229">
        <f>IF(N1519="sníž. přenesená",J1519,0)</f>
        <v>0</v>
      </c>
      <c r="BI1519" s="229">
        <f>IF(N1519="nulová",J1519,0)</f>
        <v>0</v>
      </c>
      <c r="BJ1519" s="17" t="s">
        <v>154</v>
      </c>
      <c r="BK1519" s="229">
        <f>ROUND(I1519*H1519,2)</f>
        <v>0</v>
      </c>
      <c r="BL1519" s="17" t="s">
        <v>265</v>
      </c>
      <c r="BM1519" s="228" t="s">
        <v>1883</v>
      </c>
    </row>
    <row r="1520" s="2" customFormat="1">
      <c r="A1520" s="38"/>
      <c r="B1520" s="39"/>
      <c r="C1520" s="40"/>
      <c r="D1520" s="230" t="s">
        <v>156</v>
      </c>
      <c r="E1520" s="40"/>
      <c r="F1520" s="231" t="s">
        <v>1882</v>
      </c>
      <c r="G1520" s="40"/>
      <c r="H1520" s="40"/>
      <c r="I1520" s="232"/>
      <c r="J1520" s="40"/>
      <c r="K1520" s="40"/>
      <c r="L1520" s="44"/>
      <c r="M1520" s="233"/>
      <c r="N1520" s="234"/>
      <c r="O1520" s="91"/>
      <c r="P1520" s="91"/>
      <c r="Q1520" s="91"/>
      <c r="R1520" s="91"/>
      <c r="S1520" s="91"/>
      <c r="T1520" s="91"/>
      <c r="U1520" s="92"/>
      <c r="V1520" s="38"/>
      <c r="W1520" s="38"/>
      <c r="X1520" s="38"/>
      <c r="Y1520" s="38"/>
      <c r="Z1520" s="38"/>
      <c r="AA1520" s="38"/>
      <c r="AB1520" s="38"/>
      <c r="AC1520" s="38"/>
      <c r="AD1520" s="38"/>
      <c r="AE1520" s="38"/>
      <c r="AT1520" s="17" t="s">
        <v>156</v>
      </c>
      <c r="AU1520" s="17" t="s">
        <v>154</v>
      </c>
    </row>
    <row r="1521" s="14" customFormat="1">
      <c r="A1521" s="14"/>
      <c r="B1521" s="247"/>
      <c r="C1521" s="248"/>
      <c r="D1521" s="230" t="s">
        <v>160</v>
      </c>
      <c r="E1521" s="248"/>
      <c r="F1521" s="250" t="s">
        <v>1884</v>
      </c>
      <c r="G1521" s="248"/>
      <c r="H1521" s="251">
        <v>106.628</v>
      </c>
      <c r="I1521" s="252"/>
      <c r="J1521" s="248"/>
      <c r="K1521" s="248"/>
      <c r="L1521" s="253"/>
      <c r="M1521" s="254"/>
      <c r="N1521" s="255"/>
      <c r="O1521" s="255"/>
      <c r="P1521" s="255"/>
      <c r="Q1521" s="255"/>
      <c r="R1521" s="255"/>
      <c r="S1521" s="255"/>
      <c r="T1521" s="255"/>
      <c r="U1521" s="256"/>
      <c r="V1521" s="14"/>
      <c r="W1521" s="14"/>
      <c r="X1521" s="14"/>
      <c r="Y1521" s="14"/>
      <c r="Z1521" s="14"/>
      <c r="AA1521" s="14"/>
      <c r="AB1521" s="14"/>
      <c r="AC1521" s="14"/>
      <c r="AD1521" s="14"/>
      <c r="AE1521" s="14"/>
      <c r="AT1521" s="257" t="s">
        <v>160</v>
      </c>
      <c r="AU1521" s="257" t="s">
        <v>154</v>
      </c>
      <c r="AV1521" s="14" t="s">
        <v>154</v>
      </c>
      <c r="AW1521" s="14" t="s">
        <v>4</v>
      </c>
      <c r="AX1521" s="14" t="s">
        <v>81</v>
      </c>
      <c r="AY1521" s="257" t="s">
        <v>146</v>
      </c>
    </row>
    <row r="1522" s="2" customFormat="1" ht="24.15" customHeight="1">
      <c r="A1522" s="38"/>
      <c r="B1522" s="39"/>
      <c r="C1522" s="217" t="s">
        <v>1885</v>
      </c>
      <c r="D1522" s="217" t="s">
        <v>148</v>
      </c>
      <c r="E1522" s="218" t="s">
        <v>1886</v>
      </c>
      <c r="F1522" s="219" t="s">
        <v>1887</v>
      </c>
      <c r="G1522" s="220" t="s">
        <v>228</v>
      </c>
      <c r="H1522" s="221">
        <v>94.890000000000001</v>
      </c>
      <c r="I1522" s="222"/>
      <c r="J1522" s="223">
        <f>ROUND(I1522*H1522,2)</f>
        <v>0</v>
      </c>
      <c r="K1522" s="219" t="s">
        <v>152</v>
      </c>
      <c r="L1522" s="44"/>
      <c r="M1522" s="224" t="s">
        <v>1</v>
      </c>
      <c r="N1522" s="225" t="s">
        <v>39</v>
      </c>
      <c r="O1522" s="91"/>
      <c r="P1522" s="226">
        <f>O1522*H1522</f>
        <v>0</v>
      </c>
      <c r="Q1522" s="226">
        <v>0</v>
      </c>
      <c r="R1522" s="226">
        <f>Q1522*H1522</f>
        <v>0</v>
      </c>
      <c r="S1522" s="226">
        <v>0</v>
      </c>
      <c r="T1522" s="226">
        <f>S1522*H1522</f>
        <v>0</v>
      </c>
      <c r="U1522" s="227" t="s">
        <v>1</v>
      </c>
      <c r="V1522" s="38"/>
      <c r="W1522" s="38"/>
      <c r="X1522" s="38"/>
      <c r="Y1522" s="38"/>
      <c r="Z1522" s="38"/>
      <c r="AA1522" s="38"/>
      <c r="AB1522" s="38"/>
      <c r="AC1522" s="38"/>
      <c r="AD1522" s="38"/>
      <c r="AE1522" s="38"/>
      <c r="AR1522" s="228" t="s">
        <v>265</v>
      </c>
      <c r="AT1522" s="228" t="s">
        <v>148</v>
      </c>
      <c r="AU1522" s="228" t="s">
        <v>154</v>
      </c>
      <c r="AY1522" s="17" t="s">
        <v>146</v>
      </c>
      <c r="BE1522" s="229">
        <f>IF(N1522="základní",J1522,0)</f>
        <v>0</v>
      </c>
      <c r="BF1522" s="229">
        <f>IF(N1522="snížená",J1522,0)</f>
        <v>0</v>
      </c>
      <c r="BG1522" s="229">
        <f>IF(N1522="zákl. přenesená",J1522,0)</f>
        <v>0</v>
      </c>
      <c r="BH1522" s="229">
        <f>IF(N1522="sníž. přenesená",J1522,0)</f>
        <v>0</v>
      </c>
      <c r="BI1522" s="229">
        <f>IF(N1522="nulová",J1522,0)</f>
        <v>0</v>
      </c>
      <c r="BJ1522" s="17" t="s">
        <v>154</v>
      </c>
      <c r="BK1522" s="229">
        <f>ROUND(I1522*H1522,2)</f>
        <v>0</v>
      </c>
      <c r="BL1522" s="17" t="s">
        <v>265</v>
      </c>
      <c r="BM1522" s="228" t="s">
        <v>1888</v>
      </c>
    </row>
    <row r="1523" s="2" customFormat="1">
      <c r="A1523" s="38"/>
      <c r="B1523" s="39"/>
      <c r="C1523" s="40"/>
      <c r="D1523" s="230" t="s">
        <v>156</v>
      </c>
      <c r="E1523" s="40"/>
      <c r="F1523" s="231" t="s">
        <v>1889</v>
      </c>
      <c r="G1523" s="40"/>
      <c r="H1523" s="40"/>
      <c r="I1523" s="232"/>
      <c r="J1523" s="40"/>
      <c r="K1523" s="40"/>
      <c r="L1523" s="44"/>
      <c r="M1523" s="233"/>
      <c r="N1523" s="234"/>
      <c r="O1523" s="91"/>
      <c r="P1523" s="91"/>
      <c r="Q1523" s="91"/>
      <c r="R1523" s="91"/>
      <c r="S1523" s="91"/>
      <c r="T1523" s="91"/>
      <c r="U1523" s="92"/>
      <c r="V1523" s="38"/>
      <c r="W1523" s="38"/>
      <c r="X1523" s="38"/>
      <c r="Y1523" s="38"/>
      <c r="Z1523" s="38"/>
      <c r="AA1523" s="38"/>
      <c r="AB1523" s="38"/>
      <c r="AC1523" s="38"/>
      <c r="AD1523" s="38"/>
      <c r="AE1523" s="38"/>
      <c r="AT1523" s="17" t="s">
        <v>156</v>
      </c>
      <c r="AU1523" s="17" t="s">
        <v>154</v>
      </c>
    </row>
    <row r="1524" s="2" customFormat="1">
      <c r="A1524" s="38"/>
      <c r="B1524" s="39"/>
      <c r="C1524" s="40"/>
      <c r="D1524" s="235" t="s">
        <v>158</v>
      </c>
      <c r="E1524" s="40"/>
      <c r="F1524" s="236" t="s">
        <v>1890</v>
      </c>
      <c r="G1524" s="40"/>
      <c r="H1524" s="40"/>
      <c r="I1524" s="232"/>
      <c r="J1524" s="40"/>
      <c r="K1524" s="40"/>
      <c r="L1524" s="44"/>
      <c r="M1524" s="233"/>
      <c r="N1524" s="234"/>
      <c r="O1524" s="91"/>
      <c r="P1524" s="91"/>
      <c r="Q1524" s="91"/>
      <c r="R1524" s="91"/>
      <c r="S1524" s="91"/>
      <c r="T1524" s="91"/>
      <c r="U1524" s="92"/>
      <c r="V1524" s="38"/>
      <c r="W1524" s="38"/>
      <c r="X1524" s="38"/>
      <c r="Y1524" s="38"/>
      <c r="Z1524" s="38"/>
      <c r="AA1524" s="38"/>
      <c r="AB1524" s="38"/>
      <c r="AC1524" s="38"/>
      <c r="AD1524" s="38"/>
      <c r="AE1524" s="38"/>
      <c r="AT1524" s="17" t="s">
        <v>158</v>
      </c>
      <c r="AU1524" s="17" t="s">
        <v>154</v>
      </c>
    </row>
    <row r="1525" s="13" customFormat="1">
      <c r="A1525" s="13"/>
      <c r="B1525" s="237"/>
      <c r="C1525" s="238"/>
      <c r="D1525" s="230" t="s">
        <v>160</v>
      </c>
      <c r="E1525" s="239" t="s">
        <v>1</v>
      </c>
      <c r="F1525" s="240" t="s">
        <v>1866</v>
      </c>
      <c r="G1525" s="238"/>
      <c r="H1525" s="239" t="s">
        <v>1</v>
      </c>
      <c r="I1525" s="241"/>
      <c r="J1525" s="238"/>
      <c r="K1525" s="238"/>
      <c r="L1525" s="242"/>
      <c r="M1525" s="243"/>
      <c r="N1525" s="244"/>
      <c r="O1525" s="244"/>
      <c r="P1525" s="244"/>
      <c r="Q1525" s="244"/>
      <c r="R1525" s="244"/>
      <c r="S1525" s="244"/>
      <c r="T1525" s="244"/>
      <c r="U1525" s="245"/>
      <c r="V1525" s="13"/>
      <c r="W1525" s="13"/>
      <c r="X1525" s="13"/>
      <c r="Y1525" s="13"/>
      <c r="Z1525" s="13"/>
      <c r="AA1525" s="13"/>
      <c r="AB1525" s="13"/>
      <c r="AC1525" s="13"/>
      <c r="AD1525" s="13"/>
      <c r="AE1525" s="13"/>
      <c r="AT1525" s="246" t="s">
        <v>160</v>
      </c>
      <c r="AU1525" s="246" t="s">
        <v>154</v>
      </c>
      <c r="AV1525" s="13" t="s">
        <v>81</v>
      </c>
      <c r="AW1525" s="13" t="s">
        <v>30</v>
      </c>
      <c r="AX1525" s="13" t="s">
        <v>73</v>
      </c>
      <c r="AY1525" s="246" t="s">
        <v>146</v>
      </c>
    </row>
    <row r="1526" s="14" customFormat="1">
      <c r="A1526" s="14"/>
      <c r="B1526" s="247"/>
      <c r="C1526" s="248"/>
      <c r="D1526" s="230" t="s">
        <v>160</v>
      </c>
      <c r="E1526" s="249" t="s">
        <v>1</v>
      </c>
      <c r="F1526" s="250" t="s">
        <v>1867</v>
      </c>
      <c r="G1526" s="248"/>
      <c r="H1526" s="251">
        <v>94.890000000000001</v>
      </c>
      <c r="I1526" s="252"/>
      <c r="J1526" s="248"/>
      <c r="K1526" s="248"/>
      <c r="L1526" s="253"/>
      <c r="M1526" s="254"/>
      <c r="N1526" s="255"/>
      <c r="O1526" s="255"/>
      <c r="P1526" s="255"/>
      <c r="Q1526" s="255"/>
      <c r="R1526" s="255"/>
      <c r="S1526" s="255"/>
      <c r="T1526" s="255"/>
      <c r="U1526" s="256"/>
      <c r="V1526" s="14"/>
      <c r="W1526" s="14"/>
      <c r="X1526" s="14"/>
      <c r="Y1526" s="14"/>
      <c r="Z1526" s="14"/>
      <c r="AA1526" s="14"/>
      <c r="AB1526" s="14"/>
      <c r="AC1526" s="14"/>
      <c r="AD1526" s="14"/>
      <c r="AE1526" s="14"/>
      <c r="AT1526" s="257" t="s">
        <v>160</v>
      </c>
      <c r="AU1526" s="257" t="s">
        <v>154</v>
      </c>
      <c r="AV1526" s="14" t="s">
        <v>154</v>
      </c>
      <c r="AW1526" s="14" t="s">
        <v>30</v>
      </c>
      <c r="AX1526" s="14" t="s">
        <v>73</v>
      </c>
      <c r="AY1526" s="257" t="s">
        <v>146</v>
      </c>
    </row>
    <row r="1527" s="15" customFormat="1">
      <c r="A1527" s="15"/>
      <c r="B1527" s="258"/>
      <c r="C1527" s="259"/>
      <c r="D1527" s="230" t="s">
        <v>160</v>
      </c>
      <c r="E1527" s="260" t="s">
        <v>1</v>
      </c>
      <c r="F1527" s="261" t="s">
        <v>163</v>
      </c>
      <c r="G1527" s="259"/>
      <c r="H1527" s="262">
        <v>94.890000000000001</v>
      </c>
      <c r="I1527" s="263"/>
      <c r="J1527" s="259"/>
      <c r="K1527" s="259"/>
      <c r="L1527" s="264"/>
      <c r="M1527" s="265"/>
      <c r="N1527" s="266"/>
      <c r="O1527" s="266"/>
      <c r="P1527" s="266"/>
      <c r="Q1527" s="266"/>
      <c r="R1527" s="266"/>
      <c r="S1527" s="266"/>
      <c r="T1527" s="266"/>
      <c r="U1527" s="267"/>
      <c r="V1527" s="15"/>
      <c r="W1527" s="15"/>
      <c r="X1527" s="15"/>
      <c r="Y1527" s="15"/>
      <c r="Z1527" s="15"/>
      <c r="AA1527" s="15"/>
      <c r="AB1527" s="15"/>
      <c r="AC1527" s="15"/>
      <c r="AD1527" s="15"/>
      <c r="AE1527" s="15"/>
      <c r="AT1527" s="268" t="s">
        <v>160</v>
      </c>
      <c r="AU1527" s="268" t="s">
        <v>154</v>
      </c>
      <c r="AV1527" s="15" t="s">
        <v>153</v>
      </c>
      <c r="AW1527" s="15" t="s">
        <v>30</v>
      </c>
      <c r="AX1527" s="15" t="s">
        <v>81</v>
      </c>
      <c r="AY1527" s="268" t="s">
        <v>146</v>
      </c>
    </row>
    <row r="1528" s="2" customFormat="1" ht="44.25" customHeight="1">
      <c r="A1528" s="38"/>
      <c r="B1528" s="39"/>
      <c r="C1528" s="269" t="s">
        <v>1891</v>
      </c>
      <c r="D1528" s="269" t="s">
        <v>289</v>
      </c>
      <c r="E1528" s="270" t="s">
        <v>1892</v>
      </c>
      <c r="F1528" s="271" t="s">
        <v>1893</v>
      </c>
      <c r="G1528" s="272" t="s">
        <v>228</v>
      </c>
      <c r="H1528" s="273">
        <v>102.481</v>
      </c>
      <c r="I1528" s="274"/>
      <c r="J1528" s="275">
        <f>ROUND(I1528*H1528,2)</f>
        <v>0</v>
      </c>
      <c r="K1528" s="271" t="s">
        <v>152</v>
      </c>
      <c r="L1528" s="276"/>
      <c r="M1528" s="277" t="s">
        <v>1</v>
      </c>
      <c r="N1528" s="278" t="s">
        <v>39</v>
      </c>
      <c r="O1528" s="91"/>
      <c r="P1528" s="226">
        <f>O1528*H1528</f>
        <v>0</v>
      </c>
      <c r="Q1528" s="226">
        <v>0.0060000000000000001</v>
      </c>
      <c r="R1528" s="226">
        <f>Q1528*H1528</f>
        <v>0.61488599999999993</v>
      </c>
      <c r="S1528" s="226">
        <v>0</v>
      </c>
      <c r="T1528" s="226">
        <f>S1528*H1528</f>
        <v>0</v>
      </c>
      <c r="U1528" s="227" t="s">
        <v>1</v>
      </c>
      <c r="V1528" s="38"/>
      <c r="W1528" s="38"/>
      <c r="X1528" s="38"/>
      <c r="Y1528" s="38"/>
      <c r="Z1528" s="38"/>
      <c r="AA1528" s="38"/>
      <c r="AB1528" s="38"/>
      <c r="AC1528" s="38"/>
      <c r="AD1528" s="38"/>
      <c r="AE1528" s="38"/>
      <c r="AR1528" s="228" t="s">
        <v>384</v>
      </c>
      <c r="AT1528" s="228" t="s">
        <v>289</v>
      </c>
      <c r="AU1528" s="228" t="s">
        <v>154</v>
      </c>
      <c r="AY1528" s="17" t="s">
        <v>146</v>
      </c>
      <c r="BE1528" s="229">
        <f>IF(N1528="základní",J1528,0)</f>
        <v>0</v>
      </c>
      <c r="BF1528" s="229">
        <f>IF(N1528="snížená",J1528,0)</f>
        <v>0</v>
      </c>
      <c r="BG1528" s="229">
        <f>IF(N1528="zákl. přenesená",J1528,0)</f>
        <v>0</v>
      </c>
      <c r="BH1528" s="229">
        <f>IF(N1528="sníž. přenesená",J1528,0)</f>
        <v>0</v>
      </c>
      <c r="BI1528" s="229">
        <f>IF(N1528="nulová",J1528,0)</f>
        <v>0</v>
      </c>
      <c r="BJ1528" s="17" t="s">
        <v>154</v>
      </c>
      <c r="BK1528" s="229">
        <f>ROUND(I1528*H1528,2)</f>
        <v>0</v>
      </c>
      <c r="BL1528" s="17" t="s">
        <v>265</v>
      </c>
      <c r="BM1528" s="228" t="s">
        <v>1894</v>
      </c>
    </row>
    <row r="1529" s="2" customFormat="1">
      <c r="A1529" s="38"/>
      <c r="B1529" s="39"/>
      <c r="C1529" s="40"/>
      <c r="D1529" s="230" t="s">
        <v>156</v>
      </c>
      <c r="E1529" s="40"/>
      <c r="F1529" s="231" t="s">
        <v>1893</v>
      </c>
      <c r="G1529" s="40"/>
      <c r="H1529" s="40"/>
      <c r="I1529" s="232"/>
      <c r="J1529" s="40"/>
      <c r="K1529" s="40"/>
      <c r="L1529" s="44"/>
      <c r="M1529" s="233"/>
      <c r="N1529" s="234"/>
      <c r="O1529" s="91"/>
      <c r="P1529" s="91"/>
      <c r="Q1529" s="91"/>
      <c r="R1529" s="91"/>
      <c r="S1529" s="91"/>
      <c r="T1529" s="91"/>
      <c r="U1529" s="92"/>
      <c r="V1529" s="38"/>
      <c r="W1529" s="38"/>
      <c r="X1529" s="38"/>
      <c r="Y1529" s="38"/>
      <c r="Z1529" s="38"/>
      <c r="AA1529" s="38"/>
      <c r="AB1529" s="38"/>
      <c r="AC1529" s="38"/>
      <c r="AD1529" s="38"/>
      <c r="AE1529" s="38"/>
      <c r="AT1529" s="17" t="s">
        <v>156</v>
      </c>
      <c r="AU1529" s="17" t="s">
        <v>154</v>
      </c>
    </row>
    <row r="1530" s="14" customFormat="1">
      <c r="A1530" s="14"/>
      <c r="B1530" s="247"/>
      <c r="C1530" s="248"/>
      <c r="D1530" s="230" t="s">
        <v>160</v>
      </c>
      <c r="E1530" s="248"/>
      <c r="F1530" s="250" t="s">
        <v>1895</v>
      </c>
      <c r="G1530" s="248"/>
      <c r="H1530" s="251">
        <v>102.481</v>
      </c>
      <c r="I1530" s="252"/>
      <c r="J1530" s="248"/>
      <c r="K1530" s="248"/>
      <c r="L1530" s="253"/>
      <c r="M1530" s="254"/>
      <c r="N1530" s="255"/>
      <c r="O1530" s="255"/>
      <c r="P1530" s="255"/>
      <c r="Q1530" s="255"/>
      <c r="R1530" s="255"/>
      <c r="S1530" s="255"/>
      <c r="T1530" s="255"/>
      <c r="U1530" s="256"/>
      <c r="V1530" s="14"/>
      <c r="W1530" s="14"/>
      <c r="X1530" s="14"/>
      <c r="Y1530" s="14"/>
      <c r="Z1530" s="14"/>
      <c r="AA1530" s="14"/>
      <c r="AB1530" s="14"/>
      <c r="AC1530" s="14"/>
      <c r="AD1530" s="14"/>
      <c r="AE1530" s="14"/>
      <c r="AT1530" s="257" t="s">
        <v>160</v>
      </c>
      <c r="AU1530" s="257" t="s">
        <v>154</v>
      </c>
      <c r="AV1530" s="14" t="s">
        <v>154</v>
      </c>
      <c r="AW1530" s="14" t="s">
        <v>4</v>
      </c>
      <c r="AX1530" s="14" t="s">
        <v>81</v>
      </c>
      <c r="AY1530" s="257" t="s">
        <v>146</v>
      </c>
    </row>
    <row r="1531" s="2" customFormat="1" ht="24.15" customHeight="1">
      <c r="A1531" s="38"/>
      <c r="B1531" s="39"/>
      <c r="C1531" s="217" t="s">
        <v>1896</v>
      </c>
      <c r="D1531" s="217" t="s">
        <v>148</v>
      </c>
      <c r="E1531" s="218" t="s">
        <v>1897</v>
      </c>
      <c r="F1531" s="219" t="s">
        <v>1898</v>
      </c>
      <c r="G1531" s="220" t="s">
        <v>228</v>
      </c>
      <c r="H1531" s="221">
        <v>94.890000000000001</v>
      </c>
      <c r="I1531" s="222"/>
      <c r="J1531" s="223">
        <f>ROUND(I1531*H1531,2)</f>
        <v>0</v>
      </c>
      <c r="K1531" s="219" t="s">
        <v>152</v>
      </c>
      <c r="L1531" s="44"/>
      <c r="M1531" s="224" t="s">
        <v>1</v>
      </c>
      <c r="N1531" s="225" t="s">
        <v>39</v>
      </c>
      <c r="O1531" s="91"/>
      <c r="P1531" s="226">
        <f>O1531*H1531</f>
        <v>0</v>
      </c>
      <c r="Q1531" s="226">
        <v>0</v>
      </c>
      <c r="R1531" s="226">
        <f>Q1531*H1531</f>
        <v>0</v>
      </c>
      <c r="S1531" s="226">
        <v>0</v>
      </c>
      <c r="T1531" s="226">
        <f>S1531*H1531</f>
        <v>0</v>
      </c>
      <c r="U1531" s="227" t="s">
        <v>1</v>
      </c>
      <c r="V1531" s="38"/>
      <c r="W1531" s="38"/>
      <c r="X1531" s="38"/>
      <c r="Y1531" s="38"/>
      <c r="Z1531" s="38"/>
      <c r="AA1531" s="38"/>
      <c r="AB1531" s="38"/>
      <c r="AC1531" s="38"/>
      <c r="AD1531" s="38"/>
      <c r="AE1531" s="38"/>
      <c r="AR1531" s="228" t="s">
        <v>265</v>
      </c>
      <c r="AT1531" s="228" t="s">
        <v>148</v>
      </c>
      <c r="AU1531" s="228" t="s">
        <v>154</v>
      </c>
      <c r="AY1531" s="17" t="s">
        <v>146</v>
      </c>
      <c r="BE1531" s="229">
        <f>IF(N1531="základní",J1531,0)</f>
        <v>0</v>
      </c>
      <c r="BF1531" s="229">
        <f>IF(N1531="snížená",J1531,0)</f>
        <v>0</v>
      </c>
      <c r="BG1531" s="229">
        <f>IF(N1531="zákl. přenesená",J1531,0)</f>
        <v>0</v>
      </c>
      <c r="BH1531" s="229">
        <f>IF(N1531="sníž. přenesená",J1531,0)</f>
        <v>0</v>
      </c>
      <c r="BI1531" s="229">
        <f>IF(N1531="nulová",J1531,0)</f>
        <v>0</v>
      </c>
      <c r="BJ1531" s="17" t="s">
        <v>154</v>
      </c>
      <c r="BK1531" s="229">
        <f>ROUND(I1531*H1531,2)</f>
        <v>0</v>
      </c>
      <c r="BL1531" s="17" t="s">
        <v>265</v>
      </c>
      <c r="BM1531" s="228" t="s">
        <v>1899</v>
      </c>
    </row>
    <row r="1532" s="2" customFormat="1">
      <c r="A1532" s="38"/>
      <c r="B1532" s="39"/>
      <c r="C1532" s="40"/>
      <c r="D1532" s="230" t="s">
        <v>156</v>
      </c>
      <c r="E1532" s="40"/>
      <c r="F1532" s="231" t="s">
        <v>1900</v>
      </c>
      <c r="G1532" s="40"/>
      <c r="H1532" s="40"/>
      <c r="I1532" s="232"/>
      <c r="J1532" s="40"/>
      <c r="K1532" s="40"/>
      <c r="L1532" s="44"/>
      <c r="M1532" s="233"/>
      <c r="N1532" s="234"/>
      <c r="O1532" s="91"/>
      <c r="P1532" s="91"/>
      <c r="Q1532" s="91"/>
      <c r="R1532" s="91"/>
      <c r="S1532" s="91"/>
      <c r="T1532" s="91"/>
      <c r="U1532" s="92"/>
      <c r="V1532" s="38"/>
      <c r="W1532" s="38"/>
      <c r="X1532" s="38"/>
      <c r="Y1532" s="38"/>
      <c r="Z1532" s="38"/>
      <c r="AA1532" s="38"/>
      <c r="AB1532" s="38"/>
      <c r="AC1532" s="38"/>
      <c r="AD1532" s="38"/>
      <c r="AE1532" s="38"/>
      <c r="AT1532" s="17" t="s">
        <v>156</v>
      </c>
      <c r="AU1532" s="17" t="s">
        <v>154</v>
      </c>
    </row>
    <row r="1533" s="2" customFormat="1">
      <c r="A1533" s="38"/>
      <c r="B1533" s="39"/>
      <c r="C1533" s="40"/>
      <c r="D1533" s="235" t="s">
        <v>158</v>
      </c>
      <c r="E1533" s="40"/>
      <c r="F1533" s="236" t="s">
        <v>1901</v>
      </c>
      <c r="G1533" s="40"/>
      <c r="H1533" s="40"/>
      <c r="I1533" s="232"/>
      <c r="J1533" s="40"/>
      <c r="K1533" s="40"/>
      <c r="L1533" s="44"/>
      <c r="M1533" s="233"/>
      <c r="N1533" s="234"/>
      <c r="O1533" s="91"/>
      <c r="P1533" s="91"/>
      <c r="Q1533" s="91"/>
      <c r="R1533" s="91"/>
      <c r="S1533" s="91"/>
      <c r="T1533" s="91"/>
      <c r="U1533" s="92"/>
      <c r="V1533" s="38"/>
      <c r="W1533" s="38"/>
      <c r="X1533" s="38"/>
      <c r="Y1533" s="38"/>
      <c r="Z1533" s="38"/>
      <c r="AA1533" s="38"/>
      <c r="AB1533" s="38"/>
      <c r="AC1533" s="38"/>
      <c r="AD1533" s="38"/>
      <c r="AE1533" s="38"/>
      <c r="AT1533" s="17" t="s">
        <v>158</v>
      </c>
      <c r="AU1533" s="17" t="s">
        <v>154</v>
      </c>
    </row>
    <row r="1534" s="2" customFormat="1" ht="16.5" customHeight="1">
      <c r="A1534" s="38"/>
      <c r="B1534" s="39"/>
      <c r="C1534" s="269" t="s">
        <v>1902</v>
      </c>
      <c r="D1534" s="269" t="s">
        <v>289</v>
      </c>
      <c r="E1534" s="270" t="s">
        <v>1903</v>
      </c>
      <c r="F1534" s="271" t="s">
        <v>1904</v>
      </c>
      <c r="G1534" s="272" t="s">
        <v>228</v>
      </c>
      <c r="H1534" s="273">
        <v>102.481</v>
      </c>
      <c r="I1534" s="274"/>
      <c r="J1534" s="275">
        <f>ROUND(I1534*H1534,2)</f>
        <v>0</v>
      </c>
      <c r="K1534" s="271" t="s">
        <v>152</v>
      </c>
      <c r="L1534" s="276"/>
      <c r="M1534" s="277" t="s">
        <v>1</v>
      </c>
      <c r="N1534" s="278" t="s">
        <v>39</v>
      </c>
      <c r="O1534" s="91"/>
      <c r="P1534" s="226">
        <f>O1534*H1534</f>
        <v>0</v>
      </c>
      <c r="Q1534" s="226">
        <v>0.00059999999999999995</v>
      </c>
      <c r="R1534" s="226">
        <f>Q1534*H1534</f>
        <v>0.06148859999999999</v>
      </c>
      <c r="S1534" s="226">
        <v>0</v>
      </c>
      <c r="T1534" s="226">
        <f>S1534*H1534</f>
        <v>0</v>
      </c>
      <c r="U1534" s="227" t="s">
        <v>1</v>
      </c>
      <c r="V1534" s="38"/>
      <c r="W1534" s="38"/>
      <c r="X1534" s="38"/>
      <c r="Y1534" s="38"/>
      <c r="Z1534" s="38"/>
      <c r="AA1534" s="38"/>
      <c r="AB1534" s="38"/>
      <c r="AC1534" s="38"/>
      <c r="AD1534" s="38"/>
      <c r="AE1534" s="38"/>
      <c r="AR1534" s="228" t="s">
        <v>384</v>
      </c>
      <c r="AT1534" s="228" t="s">
        <v>289</v>
      </c>
      <c r="AU1534" s="228" t="s">
        <v>154</v>
      </c>
      <c r="AY1534" s="17" t="s">
        <v>146</v>
      </c>
      <c r="BE1534" s="229">
        <f>IF(N1534="základní",J1534,0)</f>
        <v>0</v>
      </c>
      <c r="BF1534" s="229">
        <f>IF(N1534="snížená",J1534,0)</f>
        <v>0</v>
      </c>
      <c r="BG1534" s="229">
        <f>IF(N1534="zákl. přenesená",J1534,0)</f>
        <v>0</v>
      </c>
      <c r="BH1534" s="229">
        <f>IF(N1534="sníž. přenesená",J1534,0)</f>
        <v>0</v>
      </c>
      <c r="BI1534" s="229">
        <f>IF(N1534="nulová",J1534,0)</f>
        <v>0</v>
      </c>
      <c r="BJ1534" s="17" t="s">
        <v>154</v>
      </c>
      <c r="BK1534" s="229">
        <f>ROUND(I1534*H1534,2)</f>
        <v>0</v>
      </c>
      <c r="BL1534" s="17" t="s">
        <v>265</v>
      </c>
      <c r="BM1534" s="228" t="s">
        <v>1905</v>
      </c>
    </row>
    <row r="1535" s="2" customFormat="1">
      <c r="A1535" s="38"/>
      <c r="B1535" s="39"/>
      <c r="C1535" s="40"/>
      <c r="D1535" s="230" t="s">
        <v>156</v>
      </c>
      <c r="E1535" s="40"/>
      <c r="F1535" s="231" t="s">
        <v>1904</v>
      </c>
      <c r="G1535" s="40"/>
      <c r="H1535" s="40"/>
      <c r="I1535" s="232"/>
      <c r="J1535" s="40"/>
      <c r="K1535" s="40"/>
      <c r="L1535" s="44"/>
      <c r="M1535" s="233"/>
      <c r="N1535" s="234"/>
      <c r="O1535" s="91"/>
      <c r="P1535" s="91"/>
      <c r="Q1535" s="91"/>
      <c r="R1535" s="91"/>
      <c r="S1535" s="91"/>
      <c r="T1535" s="91"/>
      <c r="U1535" s="92"/>
      <c r="V1535" s="38"/>
      <c r="W1535" s="38"/>
      <c r="X1535" s="38"/>
      <c r="Y1535" s="38"/>
      <c r="Z1535" s="38"/>
      <c r="AA1535" s="38"/>
      <c r="AB1535" s="38"/>
      <c r="AC1535" s="38"/>
      <c r="AD1535" s="38"/>
      <c r="AE1535" s="38"/>
      <c r="AT1535" s="17" t="s">
        <v>156</v>
      </c>
      <c r="AU1535" s="17" t="s">
        <v>154</v>
      </c>
    </row>
    <row r="1536" s="14" customFormat="1">
      <c r="A1536" s="14"/>
      <c r="B1536" s="247"/>
      <c r="C1536" s="248"/>
      <c r="D1536" s="230" t="s">
        <v>160</v>
      </c>
      <c r="E1536" s="248"/>
      <c r="F1536" s="250" t="s">
        <v>1895</v>
      </c>
      <c r="G1536" s="248"/>
      <c r="H1536" s="251">
        <v>102.481</v>
      </c>
      <c r="I1536" s="252"/>
      <c r="J1536" s="248"/>
      <c r="K1536" s="248"/>
      <c r="L1536" s="253"/>
      <c r="M1536" s="254"/>
      <c r="N1536" s="255"/>
      <c r="O1536" s="255"/>
      <c r="P1536" s="255"/>
      <c r="Q1536" s="255"/>
      <c r="R1536" s="255"/>
      <c r="S1536" s="255"/>
      <c r="T1536" s="255"/>
      <c r="U1536" s="256"/>
      <c r="V1536" s="14"/>
      <c r="W1536" s="14"/>
      <c r="X1536" s="14"/>
      <c r="Y1536" s="14"/>
      <c r="Z1536" s="14"/>
      <c r="AA1536" s="14"/>
      <c r="AB1536" s="14"/>
      <c r="AC1536" s="14"/>
      <c r="AD1536" s="14"/>
      <c r="AE1536" s="14"/>
      <c r="AT1536" s="257" t="s">
        <v>160</v>
      </c>
      <c r="AU1536" s="257" t="s">
        <v>154</v>
      </c>
      <c r="AV1536" s="14" t="s">
        <v>154</v>
      </c>
      <c r="AW1536" s="14" t="s">
        <v>4</v>
      </c>
      <c r="AX1536" s="14" t="s">
        <v>81</v>
      </c>
      <c r="AY1536" s="257" t="s">
        <v>146</v>
      </c>
    </row>
    <row r="1537" s="2" customFormat="1" ht="24.15" customHeight="1">
      <c r="A1537" s="38"/>
      <c r="B1537" s="39"/>
      <c r="C1537" s="217" t="s">
        <v>1906</v>
      </c>
      <c r="D1537" s="217" t="s">
        <v>148</v>
      </c>
      <c r="E1537" s="218" t="s">
        <v>1907</v>
      </c>
      <c r="F1537" s="219" t="s">
        <v>1908</v>
      </c>
      <c r="G1537" s="220" t="s">
        <v>207</v>
      </c>
      <c r="H1537" s="221">
        <v>1.4099999999999999</v>
      </c>
      <c r="I1537" s="222"/>
      <c r="J1537" s="223">
        <f>ROUND(I1537*H1537,2)</f>
        <v>0</v>
      </c>
      <c r="K1537" s="219" t="s">
        <v>152</v>
      </c>
      <c r="L1537" s="44"/>
      <c r="M1537" s="224" t="s">
        <v>1</v>
      </c>
      <c r="N1537" s="225" t="s">
        <v>39</v>
      </c>
      <c r="O1537" s="91"/>
      <c r="P1537" s="226">
        <f>O1537*H1537</f>
        <v>0</v>
      </c>
      <c r="Q1537" s="226">
        <v>0</v>
      </c>
      <c r="R1537" s="226">
        <f>Q1537*H1537</f>
        <v>0</v>
      </c>
      <c r="S1537" s="226">
        <v>0</v>
      </c>
      <c r="T1537" s="226">
        <f>S1537*H1537</f>
        <v>0</v>
      </c>
      <c r="U1537" s="227" t="s">
        <v>1</v>
      </c>
      <c r="V1537" s="38"/>
      <c r="W1537" s="38"/>
      <c r="X1537" s="38"/>
      <c r="Y1537" s="38"/>
      <c r="Z1537" s="38"/>
      <c r="AA1537" s="38"/>
      <c r="AB1537" s="38"/>
      <c r="AC1537" s="38"/>
      <c r="AD1537" s="38"/>
      <c r="AE1537" s="38"/>
      <c r="AR1537" s="228" t="s">
        <v>265</v>
      </c>
      <c r="AT1537" s="228" t="s">
        <v>148</v>
      </c>
      <c r="AU1537" s="228" t="s">
        <v>154</v>
      </c>
      <c r="AY1537" s="17" t="s">
        <v>146</v>
      </c>
      <c r="BE1537" s="229">
        <f>IF(N1537="základní",J1537,0)</f>
        <v>0</v>
      </c>
      <c r="BF1537" s="229">
        <f>IF(N1537="snížená",J1537,0)</f>
        <v>0</v>
      </c>
      <c r="BG1537" s="229">
        <f>IF(N1537="zákl. přenesená",J1537,0)</f>
        <v>0</v>
      </c>
      <c r="BH1537" s="229">
        <f>IF(N1537="sníž. přenesená",J1537,0)</f>
        <v>0</v>
      </c>
      <c r="BI1537" s="229">
        <f>IF(N1537="nulová",J1537,0)</f>
        <v>0</v>
      </c>
      <c r="BJ1537" s="17" t="s">
        <v>154</v>
      </c>
      <c r="BK1537" s="229">
        <f>ROUND(I1537*H1537,2)</f>
        <v>0</v>
      </c>
      <c r="BL1537" s="17" t="s">
        <v>265</v>
      </c>
      <c r="BM1537" s="228" t="s">
        <v>1909</v>
      </c>
    </row>
    <row r="1538" s="2" customFormat="1">
      <c r="A1538" s="38"/>
      <c r="B1538" s="39"/>
      <c r="C1538" s="40"/>
      <c r="D1538" s="230" t="s">
        <v>156</v>
      </c>
      <c r="E1538" s="40"/>
      <c r="F1538" s="231" t="s">
        <v>1910</v>
      </c>
      <c r="G1538" s="40"/>
      <c r="H1538" s="40"/>
      <c r="I1538" s="232"/>
      <c r="J1538" s="40"/>
      <c r="K1538" s="40"/>
      <c r="L1538" s="44"/>
      <c r="M1538" s="233"/>
      <c r="N1538" s="234"/>
      <c r="O1538" s="91"/>
      <c r="P1538" s="91"/>
      <c r="Q1538" s="91"/>
      <c r="R1538" s="91"/>
      <c r="S1538" s="91"/>
      <c r="T1538" s="91"/>
      <c r="U1538" s="92"/>
      <c r="V1538" s="38"/>
      <c r="W1538" s="38"/>
      <c r="X1538" s="38"/>
      <c r="Y1538" s="38"/>
      <c r="Z1538" s="38"/>
      <c r="AA1538" s="38"/>
      <c r="AB1538" s="38"/>
      <c r="AC1538" s="38"/>
      <c r="AD1538" s="38"/>
      <c r="AE1538" s="38"/>
      <c r="AT1538" s="17" t="s">
        <v>156</v>
      </c>
      <c r="AU1538" s="17" t="s">
        <v>154</v>
      </c>
    </row>
    <row r="1539" s="2" customFormat="1">
      <c r="A1539" s="38"/>
      <c r="B1539" s="39"/>
      <c r="C1539" s="40"/>
      <c r="D1539" s="235" t="s">
        <v>158</v>
      </c>
      <c r="E1539" s="40"/>
      <c r="F1539" s="236" t="s">
        <v>1911</v>
      </c>
      <c r="G1539" s="40"/>
      <c r="H1539" s="40"/>
      <c r="I1539" s="232"/>
      <c r="J1539" s="40"/>
      <c r="K1539" s="40"/>
      <c r="L1539" s="44"/>
      <c r="M1539" s="233"/>
      <c r="N1539" s="234"/>
      <c r="O1539" s="91"/>
      <c r="P1539" s="91"/>
      <c r="Q1539" s="91"/>
      <c r="R1539" s="91"/>
      <c r="S1539" s="91"/>
      <c r="T1539" s="91"/>
      <c r="U1539" s="92"/>
      <c r="V1539" s="38"/>
      <c r="W1539" s="38"/>
      <c r="X1539" s="38"/>
      <c r="Y1539" s="38"/>
      <c r="Z1539" s="38"/>
      <c r="AA1539" s="38"/>
      <c r="AB1539" s="38"/>
      <c r="AC1539" s="38"/>
      <c r="AD1539" s="38"/>
      <c r="AE1539" s="38"/>
      <c r="AT1539" s="17" t="s">
        <v>158</v>
      </c>
      <c r="AU1539" s="17" t="s">
        <v>154</v>
      </c>
    </row>
    <row r="1540" s="12" customFormat="1" ht="22.8" customHeight="1">
      <c r="A1540" s="12"/>
      <c r="B1540" s="201"/>
      <c r="C1540" s="202"/>
      <c r="D1540" s="203" t="s">
        <v>72</v>
      </c>
      <c r="E1540" s="215" t="s">
        <v>1912</v>
      </c>
      <c r="F1540" s="215" t="s">
        <v>1913</v>
      </c>
      <c r="G1540" s="202"/>
      <c r="H1540" s="202"/>
      <c r="I1540" s="205"/>
      <c r="J1540" s="216">
        <f>BK1540</f>
        <v>0</v>
      </c>
      <c r="K1540" s="202"/>
      <c r="L1540" s="207"/>
      <c r="M1540" s="208"/>
      <c r="N1540" s="209"/>
      <c r="O1540" s="209"/>
      <c r="P1540" s="210">
        <f>SUM(P1541:P1581)</f>
        <v>0</v>
      </c>
      <c r="Q1540" s="209"/>
      <c r="R1540" s="210">
        <f>SUM(R1541:R1581)</f>
        <v>1.81310941</v>
      </c>
      <c r="S1540" s="209"/>
      <c r="T1540" s="210">
        <f>SUM(T1541:T1581)</f>
        <v>0</v>
      </c>
      <c r="U1540" s="211"/>
      <c r="V1540" s="12"/>
      <c r="W1540" s="12"/>
      <c r="X1540" s="12"/>
      <c r="Y1540" s="12"/>
      <c r="Z1540" s="12"/>
      <c r="AA1540" s="12"/>
      <c r="AB1540" s="12"/>
      <c r="AC1540" s="12"/>
      <c r="AD1540" s="12"/>
      <c r="AE1540" s="12"/>
      <c r="AR1540" s="212" t="s">
        <v>154</v>
      </c>
      <c r="AT1540" s="213" t="s">
        <v>72</v>
      </c>
      <c r="AU1540" s="213" t="s">
        <v>81</v>
      </c>
      <c r="AY1540" s="212" t="s">
        <v>146</v>
      </c>
      <c r="BK1540" s="214">
        <f>SUM(BK1541:BK1581)</f>
        <v>0</v>
      </c>
    </row>
    <row r="1541" s="2" customFormat="1" ht="16.5" customHeight="1">
      <c r="A1541" s="38"/>
      <c r="B1541" s="39"/>
      <c r="C1541" s="217" t="s">
        <v>1914</v>
      </c>
      <c r="D1541" s="217" t="s">
        <v>148</v>
      </c>
      <c r="E1541" s="218" t="s">
        <v>1915</v>
      </c>
      <c r="F1541" s="219" t="s">
        <v>1916</v>
      </c>
      <c r="G1541" s="220" t="s">
        <v>228</v>
      </c>
      <c r="H1541" s="221">
        <v>61.869999999999997</v>
      </c>
      <c r="I1541" s="222"/>
      <c r="J1541" s="223">
        <f>ROUND(I1541*H1541,2)</f>
        <v>0</v>
      </c>
      <c r="K1541" s="219" t="s">
        <v>152</v>
      </c>
      <c r="L1541" s="44"/>
      <c r="M1541" s="224" t="s">
        <v>1</v>
      </c>
      <c r="N1541" s="225" t="s">
        <v>39</v>
      </c>
      <c r="O1541" s="91"/>
      <c r="P1541" s="226">
        <f>O1541*H1541</f>
        <v>0</v>
      </c>
      <c r="Q1541" s="226">
        <v>0.00029999999999999997</v>
      </c>
      <c r="R1541" s="226">
        <f>Q1541*H1541</f>
        <v>0.018560999999999998</v>
      </c>
      <c r="S1541" s="226">
        <v>0</v>
      </c>
      <c r="T1541" s="226">
        <f>S1541*H1541</f>
        <v>0</v>
      </c>
      <c r="U1541" s="227" t="s">
        <v>1</v>
      </c>
      <c r="V1541" s="38"/>
      <c r="W1541" s="38"/>
      <c r="X1541" s="38"/>
      <c r="Y1541" s="38"/>
      <c r="Z1541" s="38"/>
      <c r="AA1541" s="38"/>
      <c r="AB1541" s="38"/>
      <c r="AC1541" s="38"/>
      <c r="AD1541" s="38"/>
      <c r="AE1541" s="38"/>
      <c r="AR1541" s="228" t="s">
        <v>265</v>
      </c>
      <c r="AT1541" s="228" t="s">
        <v>148</v>
      </c>
      <c r="AU1541" s="228" t="s">
        <v>154</v>
      </c>
      <c r="AY1541" s="17" t="s">
        <v>146</v>
      </c>
      <c r="BE1541" s="229">
        <f>IF(N1541="základní",J1541,0)</f>
        <v>0</v>
      </c>
      <c r="BF1541" s="229">
        <f>IF(N1541="snížená",J1541,0)</f>
        <v>0</v>
      </c>
      <c r="BG1541" s="229">
        <f>IF(N1541="zákl. přenesená",J1541,0)</f>
        <v>0</v>
      </c>
      <c r="BH1541" s="229">
        <f>IF(N1541="sníž. přenesená",J1541,0)</f>
        <v>0</v>
      </c>
      <c r="BI1541" s="229">
        <f>IF(N1541="nulová",J1541,0)</f>
        <v>0</v>
      </c>
      <c r="BJ1541" s="17" t="s">
        <v>154</v>
      </c>
      <c r="BK1541" s="229">
        <f>ROUND(I1541*H1541,2)</f>
        <v>0</v>
      </c>
      <c r="BL1541" s="17" t="s">
        <v>265</v>
      </c>
      <c r="BM1541" s="228" t="s">
        <v>1917</v>
      </c>
    </row>
    <row r="1542" s="2" customFormat="1">
      <c r="A1542" s="38"/>
      <c r="B1542" s="39"/>
      <c r="C1542" s="40"/>
      <c r="D1542" s="230" t="s">
        <v>156</v>
      </c>
      <c r="E1542" s="40"/>
      <c r="F1542" s="231" t="s">
        <v>1918</v>
      </c>
      <c r="G1542" s="40"/>
      <c r="H1542" s="40"/>
      <c r="I1542" s="232"/>
      <c r="J1542" s="40"/>
      <c r="K1542" s="40"/>
      <c r="L1542" s="44"/>
      <c r="M1542" s="233"/>
      <c r="N1542" s="234"/>
      <c r="O1542" s="91"/>
      <c r="P1542" s="91"/>
      <c r="Q1542" s="91"/>
      <c r="R1542" s="91"/>
      <c r="S1542" s="91"/>
      <c r="T1542" s="91"/>
      <c r="U1542" s="92"/>
      <c r="V1542" s="38"/>
      <c r="W1542" s="38"/>
      <c r="X1542" s="38"/>
      <c r="Y1542" s="38"/>
      <c r="Z1542" s="38"/>
      <c r="AA1542" s="38"/>
      <c r="AB1542" s="38"/>
      <c r="AC1542" s="38"/>
      <c r="AD1542" s="38"/>
      <c r="AE1542" s="38"/>
      <c r="AT1542" s="17" t="s">
        <v>156</v>
      </c>
      <c r="AU1542" s="17" t="s">
        <v>154</v>
      </c>
    </row>
    <row r="1543" s="2" customFormat="1">
      <c r="A1543" s="38"/>
      <c r="B1543" s="39"/>
      <c r="C1543" s="40"/>
      <c r="D1543" s="235" t="s">
        <v>158</v>
      </c>
      <c r="E1543" s="40"/>
      <c r="F1543" s="236" t="s">
        <v>1919</v>
      </c>
      <c r="G1543" s="40"/>
      <c r="H1543" s="40"/>
      <c r="I1543" s="232"/>
      <c r="J1543" s="40"/>
      <c r="K1543" s="40"/>
      <c r="L1543" s="44"/>
      <c r="M1543" s="233"/>
      <c r="N1543" s="234"/>
      <c r="O1543" s="91"/>
      <c r="P1543" s="91"/>
      <c r="Q1543" s="91"/>
      <c r="R1543" s="91"/>
      <c r="S1543" s="91"/>
      <c r="T1543" s="91"/>
      <c r="U1543" s="92"/>
      <c r="V1543" s="38"/>
      <c r="W1543" s="38"/>
      <c r="X1543" s="38"/>
      <c r="Y1543" s="38"/>
      <c r="Z1543" s="38"/>
      <c r="AA1543" s="38"/>
      <c r="AB1543" s="38"/>
      <c r="AC1543" s="38"/>
      <c r="AD1543" s="38"/>
      <c r="AE1543" s="38"/>
      <c r="AT1543" s="17" t="s">
        <v>158</v>
      </c>
      <c r="AU1543" s="17" t="s">
        <v>154</v>
      </c>
    </row>
    <row r="1544" s="13" customFormat="1">
      <c r="A1544" s="13"/>
      <c r="B1544" s="237"/>
      <c r="C1544" s="238"/>
      <c r="D1544" s="230" t="s">
        <v>160</v>
      </c>
      <c r="E1544" s="239" t="s">
        <v>1</v>
      </c>
      <c r="F1544" s="240" t="s">
        <v>877</v>
      </c>
      <c r="G1544" s="238"/>
      <c r="H1544" s="239" t="s">
        <v>1</v>
      </c>
      <c r="I1544" s="241"/>
      <c r="J1544" s="238"/>
      <c r="K1544" s="238"/>
      <c r="L1544" s="242"/>
      <c r="M1544" s="243"/>
      <c r="N1544" s="244"/>
      <c r="O1544" s="244"/>
      <c r="P1544" s="244"/>
      <c r="Q1544" s="244"/>
      <c r="R1544" s="244"/>
      <c r="S1544" s="244"/>
      <c r="T1544" s="244"/>
      <c r="U1544" s="245"/>
      <c r="V1544" s="13"/>
      <c r="W1544" s="13"/>
      <c r="X1544" s="13"/>
      <c r="Y1544" s="13"/>
      <c r="Z1544" s="13"/>
      <c r="AA1544" s="13"/>
      <c r="AB1544" s="13"/>
      <c r="AC1544" s="13"/>
      <c r="AD1544" s="13"/>
      <c r="AE1544" s="13"/>
      <c r="AT1544" s="246" t="s">
        <v>160</v>
      </c>
      <c r="AU1544" s="246" t="s">
        <v>154</v>
      </c>
      <c r="AV1544" s="13" t="s">
        <v>81</v>
      </c>
      <c r="AW1544" s="13" t="s">
        <v>30</v>
      </c>
      <c r="AX1544" s="13" t="s">
        <v>73</v>
      </c>
      <c r="AY1544" s="246" t="s">
        <v>146</v>
      </c>
    </row>
    <row r="1545" s="14" customFormat="1">
      <c r="A1545" s="14"/>
      <c r="B1545" s="247"/>
      <c r="C1545" s="248"/>
      <c r="D1545" s="230" t="s">
        <v>160</v>
      </c>
      <c r="E1545" s="249" t="s">
        <v>1</v>
      </c>
      <c r="F1545" s="250" t="s">
        <v>1920</v>
      </c>
      <c r="G1545" s="248"/>
      <c r="H1545" s="251">
        <v>51.869999999999997</v>
      </c>
      <c r="I1545" s="252"/>
      <c r="J1545" s="248"/>
      <c r="K1545" s="248"/>
      <c r="L1545" s="253"/>
      <c r="M1545" s="254"/>
      <c r="N1545" s="255"/>
      <c r="O1545" s="255"/>
      <c r="P1545" s="255"/>
      <c r="Q1545" s="255"/>
      <c r="R1545" s="255"/>
      <c r="S1545" s="255"/>
      <c r="T1545" s="255"/>
      <c r="U1545" s="256"/>
      <c r="V1545" s="14"/>
      <c r="W1545" s="14"/>
      <c r="X1545" s="14"/>
      <c r="Y1545" s="14"/>
      <c r="Z1545" s="14"/>
      <c r="AA1545" s="14"/>
      <c r="AB1545" s="14"/>
      <c r="AC1545" s="14"/>
      <c r="AD1545" s="14"/>
      <c r="AE1545" s="14"/>
      <c r="AT1545" s="257" t="s">
        <v>160</v>
      </c>
      <c r="AU1545" s="257" t="s">
        <v>154</v>
      </c>
      <c r="AV1545" s="14" t="s">
        <v>154</v>
      </c>
      <c r="AW1545" s="14" t="s">
        <v>30</v>
      </c>
      <c r="AX1545" s="14" t="s">
        <v>73</v>
      </c>
      <c r="AY1545" s="257" t="s">
        <v>146</v>
      </c>
    </row>
    <row r="1546" s="13" customFormat="1">
      <c r="A1546" s="13"/>
      <c r="B1546" s="237"/>
      <c r="C1546" s="238"/>
      <c r="D1546" s="230" t="s">
        <v>160</v>
      </c>
      <c r="E1546" s="239" t="s">
        <v>1</v>
      </c>
      <c r="F1546" s="240" t="s">
        <v>1921</v>
      </c>
      <c r="G1546" s="238"/>
      <c r="H1546" s="239" t="s">
        <v>1</v>
      </c>
      <c r="I1546" s="241"/>
      <c r="J1546" s="238"/>
      <c r="K1546" s="238"/>
      <c r="L1546" s="242"/>
      <c r="M1546" s="243"/>
      <c r="N1546" s="244"/>
      <c r="O1546" s="244"/>
      <c r="P1546" s="244"/>
      <c r="Q1546" s="244"/>
      <c r="R1546" s="244"/>
      <c r="S1546" s="244"/>
      <c r="T1546" s="244"/>
      <c r="U1546" s="245"/>
      <c r="V1546" s="13"/>
      <c r="W1546" s="13"/>
      <c r="X1546" s="13"/>
      <c r="Y1546" s="13"/>
      <c r="Z1546" s="13"/>
      <c r="AA1546" s="13"/>
      <c r="AB1546" s="13"/>
      <c r="AC1546" s="13"/>
      <c r="AD1546" s="13"/>
      <c r="AE1546" s="13"/>
      <c r="AT1546" s="246" t="s">
        <v>160</v>
      </c>
      <c r="AU1546" s="246" t="s">
        <v>154</v>
      </c>
      <c r="AV1546" s="13" t="s">
        <v>81</v>
      </c>
      <c r="AW1546" s="13" t="s">
        <v>30</v>
      </c>
      <c r="AX1546" s="13" t="s">
        <v>73</v>
      </c>
      <c r="AY1546" s="246" t="s">
        <v>146</v>
      </c>
    </row>
    <row r="1547" s="14" customFormat="1">
      <c r="A1547" s="14"/>
      <c r="B1547" s="247"/>
      <c r="C1547" s="248"/>
      <c r="D1547" s="230" t="s">
        <v>160</v>
      </c>
      <c r="E1547" s="249" t="s">
        <v>1</v>
      </c>
      <c r="F1547" s="250" t="s">
        <v>1922</v>
      </c>
      <c r="G1547" s="248"/>
      <c r="H1547" s="251">
        <v>10</v>
      </c>
      <c r="I1547" s="252"/>
      <c r="J1547" s="248"/>
      <c r="K1547" s="248"/>
      <c r="L1547" s="253"/>
      <c r="M1547" s="254"/>
      <c r="N1547" s="255"/>
      <c r="O1547" s="255"/>
      <c r="P1547" s="255"/>
      <c r="Q1547" s="255"/>
      <c r="R1547" s="255"/>
      <c r="S1547" s="255"/>
      <c r="T1547" s="255"/>
      <c r="U1547" s="256"/>
      <c r="V1547" s="14"/>
      <c r="W1547" s="14"/>
      <c r="X1547" s="14"/>
      <c r="Y1547" s="14"/>
      <c r="Z1547" s="14"/>
      <c r="AA1547" s="14"/>
      <c r="AB1547" s="14"/>
      <c r="AC1547" s="14"/>
      <c r="AD1547" s="14"/>
      <c r="AE1547" s="14"/>
      <c r="AT1547" s="257" t="s">
        <v>160</v>
      </c>
      <c r="AU1547" s="257" t="s">
        <v>154</v>
      </c>
      <c r="AV1547" s="14" t="s">
        <v>154</v>
      </c>
      <c r="AW1547" s="14" t="s">
        <v>30</v>
      </c>
      <c r="AX1547" s="14" t="s">
        <v>73</v>
      </c>
      <c r="AY1547" s="257" t="s">
        <v>146</v>
      </c>
    </row>
    <row r="1548" s="15" customFormat="1">
      <c r="A1548" s="15"/>
      <c r="B1548" s="258"/>
      <c r="C1548" s="259"/>
      <c r="D1548" s="230" t="s">
        <v>160</v>
      </c>
      <c r="E1548" s="260" t="s">
        <v>1</v>
      </c>
      <c r="F1548" s="261" t="s">
        <v>163</v>
      </c>
      <c r="G1548" s="259"/>
      <c r="H1548" s="262">
        <v>61.869999999999997</v>
      </c>
      <c r="I1548" s="263"/>
      <c r="J1548" s="259"/>
      <c r="K1548" s="259"/>
      <c r="L1548" s="264"/>
      <c r="M1548" s="265"/>
      <c r="N1548" s="266"/>
      <c r="O1548" s="266"/>
      <c r="P1548" s="266"/>
      <c r="Q1548" s="266"/>
      <c r="R1548" s="266"/>
      <c r="S1548" s="266"/>
      <c r="T1548" s="266"/>
      <c r="U1548" s="267"/>
      <c r="V1548" s="15"/>
      <c r="W1548" s="15"/>
      <c r="X1548" s="15"/>
      <c r="Y1548" s="15"/>
      <c r="Z1548" s="15"/>
      <c r="AA1548" s="15"/>
      <c r="AB1548" s="15"/>
      <c r="AC1548" s="15"/>
      <c r="AD1548" s="15"/>
      <c r="AE1548" s="15"/>
      <c r="AT1548" s="268" t="s">
        <v>160</v>
      </c>
      <c r="AU1548" s="268" t="s">
        <v>154</v>
      </c>
      <c r="AV1548" s="15" t="s">
        <v>153</v>
      </c>
      <c r="AW1548" s="15" t="s">
        <v>30</v>
      </c>
      <c r="AX1548" s="15" t="s">
        <v>81</v>
      </c>
      <c r="AY1548" s="268" t="s">
        <v>146</v>
      </c>
    </row>
    <row r="1549" s="2" customFormat="1" ht="33" customHeight="1">
      <c r="A1549" s="38"/>
      <c r="B1549" s="39"/>
      <c r="C1549" s="217" t="s">
        <v>1923</v>
      </c>
      <c r="D1549" s="217" t="s">
        <v>148</v>
      </c>
      <c r="E1549" s="218" t="s">
        <v>1924</v>
      </c>
      <c r="F1549" s="219" t="s">
        <v>1925</v>
      </c>
      <c r="G1549" s="220" t="s">
        <v>228</v>
      </c>
      <c r="H1549" s="221">
        <v>61.869999999999997</v>
      </c>
      <c r="I1549" s="222"/>
      <c r="J1549" s="223">
        <f>ROUND(I1549*H1549,2)</f>
        <v>0</v>
      </c>
      <c r="K1549" s="219" t="s">
        <v>152</v>
      </c>
      <c r="L1549" s="44"/>
      <c r="M1549" s="224" t="s">
        <v>1</v>
      </c>
      <c r="N1549" s="225" t="s">
        <v>39</v>
      </c>
      <c r="O1549" s="91"/>
      <c r="P1549" s="226">
        <f>O1549*H1549</f>
        <v>0</v>
      </c>
      <c r="Q1549" s="226">
        <v>0.0075500000000000003</v>
      </c>
      <c r="R1549" s="226">
        <f>Q1549*H1549</f>
        <v>0.46711849999999999</v>
      </c>
      <c r="S1549" s="226">
        <v>0</v>
      </c>
      <c r="T1549" s="226">
        <f>S1549*H1549</f>
        <v>0</v>
      </c>
      <c r="U1549" s="227" t="s">
        <v>1</v>
      </c>
      <c r="V1549" s="38"/>
      <c r="W1549" s="38"/>
      <c r="X1549" s="38"/>
      <c r="Y1549" s="38"/>
      <c r="Z1549" s="38"/>
      <c r="AA1549" s="38"/>
      <c r="AB1549" s="38"/>
      <c r="AC1549" s="38"/>
      <c r="AD1549" s="38"/>
      <c r="AE1549" s="38"/>
      <c r="AR1549" s="228" t="s">
        <v>265</v>
      </c>
      <c r="AT1549" s="228" t="s">
        <v>148</v>
      </c>
      <c r="AU1549" s="228" t="s">
        <v>154</v>
      </c>
      <c r="AY1549" s="17" t="s">
        <v>146</v>
      </c>
      <c r="BE1549" s="229">
        <f>IF(N1549="základní",J1549,0)</f>
        <v>0</v>
      </c>
      <c r="BF1549" s="229">
        <f>IF(N1549="snížená",J1549,0)</f>
        <v>0</v>
      </c>
      <c r="BG1549" s="229">
        <f>IF(N1549="zákl. přenesená",J1549,0)</f>
        <v>0</v>
      </c>
      <c r="BH1549" s="229">
        <f>IF(N1549="sníž. přenesená",J1549,0)</f>
        <v>0</v>
      </c>
      <c r="BI1549" s="229">
        <f>IF(N1549="nulová",J1549,0)</f>
        <v>0</v>
      </c>
      <c r="BJ1549" s="17" t="s">
        <v>154</v>
      </c>
      <c r="BK1549" s="229">
        <f>ROUND(I1549*H1549,2)</f>
        <v>0</v>
      </c>
      <c r="BL1549" s="17" t="s">
        <v>265</v>
      </c>
      <c r="BM1549" s="228" t="s">
        <v>1926</v>
      </c>
    </row>
    <row r="1550" s="2" customFormat="1">
      <c r="A1550" s="38"/>
      <c r="B1550" s="39"/>
      <c r="C1550" s="40"/>
      <c r="D1550" s="230" t="s">
        <v>156</v>
      </c>
      <c r="E1550" s="40"/>
      <c r="F1550" s="231" t="s">
        <v>1927</v>
      </c>
      <c r="G1550" s="40"/>
      <c r="H1550" s="40"/>
      <c r="I1550" s="232"/>
      <c r="J1550" s="40"/>
      <c r="K1550" s="40"/>
      <c r="L1550" s="44"/>
      <c r="M1550" s="233"/>
      <c r="N1550" s="234"/>
      <c r="O1550" s="91"/>
      <c r="P1550" s="91"/>
      <c r="Q1550" s="91"/>
      <c r="R1550" s="91"/>
      <c r="S1550" s="91"/>
      <c r="T1550" s="91"/>
      <c r="U1550" s="92"/>
      <c r="V1550" s="38"/>
      <c r="W1550" s="38"/>
      <c r="X1550" s="38"/>
      <c r="Y1550" s="38"/>
      <c r="Z1550" s="38"/>
      <c r="AA1550" s="38"/>
      <c r="AB1550" s="38"/>
      <c r="AC1550" s="38"/>
      <c r="AD1550" s="38"/>
      <c r="AE1550" s="38"/>
      <c r="AT1550" s="17" t="s">
        <v>156</v>
      </c>
      <c r="AU1550" s="17" t="s">
        <v>154</v>
      </c>
    </row>
    <row r="1551" s="2" customFormat="1">
      <c r="A1551" s="38"/>
      <c r="B1551" s="39"/>
      <c r="C1551" s="40"/>
      <c r="D1551" s="235" t="s">
        <v>158</v>
      </c>
      <c r="E1551" s="40"/>
      <c r="F1551" s="236" t="s">
        <v>1928</v>
      </c>
      <c r="G1551" s="40"/>
      <c r="H1551" s="40"/>
      <c r="I1551" s="232"/>
      <c r="J1551" s="40"/>
      <c r="K1551" s="40"/>
      <c r="L1551" s="44"/>
      <c r="M1551" s="233"/>
      <c r="N1551" s="234"/>
      <c r="O1551" s="91"/>
      <c r="P1551" s="91"/>
      <c r="Q1551" s="91"/>
      <c r="R1551" s="91"/>
      <c r="S1551" s="91"/>
      <c r="T1551" s="91"/>
      <c r="U1551" s="92"/>
      <c r="V1551" s="38"/>
      <c r="W1551" s="38"/>
      <c r="X1551" s="38"/>
      <c r="Y1551" s="38"/>
      <c r="Z1551" s="38"/>
      <c r="AA1551" s="38"/>
      <c r="AB1551" s="38"/>
      <c r="AC1551" s="38"/>
      <c r="AD1551" s="38"/>
      <c r="AE1551" s="38"/>
      <c r="AT1551" s="17" t="s">
        <v>158</v>
      </c>
      <c r="AU1551" s="17" t="s">
        <v>154</v>
      </c>
    </row>
    <row r="1552" s="2" customFormat="1" ht="24.15" customHeight="1">
      <c r="A1552" s="38"/>
      <c r="B1552" s="39"/>
      <c r="C1552" s="269" t="s">
        <v>1929</v>
      </c>
      <c r="D1552" s="269" t="s">
        <v>289</v>
      </c>
      <c r="E1552" s="270" t="s">
        <v>1930</v>
      </c>
      <c r="F1552" s="271" t="s">
        <v>1931</v>
      </c>
      <c r="G1552" s="272" t="s">
        <v>228</v>
      </c>
      <c r="H1552" s="273">
        <v>71.150999999999996</v>
      </c>
      <c r="I1552" s="274"/>
      <c r="J1552" s="275">
        <f>ROUND(I1552*H1552,2)</f>
        <v>0</v>
      </c>
      <c r="K1552" s="271" t="s">
        <v>152</v>
      </c>
      <c r="L1552" s="276"/>
      <c r="M1552" s="277" t="s">
        <v>1</v>
      </c>
      <c r="N1552" s="278" t="s">
        <v>39</v>
      </c>
      <c r="O1552" s="91"/>
      <c r="P1552" s="226">
        <f>O1552*H1552</f>
        <v>0</v>
      </c>
      <c r="Q1552" s="226">
        <v>0.018409999999999999</v>
      </c>
      <c r="R1552" s="226">
        <f>Q1552*H1552</f>
        <v>1.3098899099999999</v>
      </c>
      <c r="S1552" s="226">
        <v>0</v>
      </c>
      <c r="T1552" s="226">
        <f>S1552*H1552</f>
        <v>0</v>
      </c>
      <c r="U1552" s="227" t="s">
        <v>1</v>
      </c>
      <c r="V1552" s="38"/>
      <c r="W1552" s="38"/>
      <c r="X1552" s="38"/>
      <c r="Y1552" s="38"/>
      <c r="Z1552" s="38"/>
      <c r="AA1552" s="38"/>
      <c r="AB1552" s="38"/>
      <c r="AC1552" s="38"/>
      <c r="AD1552" s="38"/>
      <c r="AE1552" s="38"/>
      <c r="AR1552" s="228" t="s">
        <v>384</v>
      </c>
      <c r="AT1552" s="228" t="s">
        <v>289</v>
      </c>
      <c r="AU1552" s="228" t="s">
        <v>154</v>
      </c>
      <c r="AY1552" s="17" t="s">
        <v>146</v>
      </c>
      <c r="BE1552" s="229">
        <f>IF(N1552="základní",J1552,0)</f>
        <v>0</v>
      </c>
      <c r="BF1552" s="229">
        <f>IF(N1552="snížená",J1552,0)</f>
        <v>0</v>
      </c>
      <c r="BG1552" s="229">
        <f>IF(N1552="zákl. přenesená",J1552,0)</f>
        <v>0</v>
      </c>
      <c r="BH1552" s="229">
        <f>IF(N1552="sníž. přenesená",J1552,0)</f>
        <v>0</v>
      </c>
      <c r="BI1552" s="229">
        <f>IF(N1552="nulová",J1552,0)</f>
        <v>0</v>
      </c>
      <c r="BJ1552" s="17" t="s">
        <v>154</v>
      </c>
      <c r="BK1552" s="229">
        <f>ROUND(I1552*H1552,2)</f>
        <v>0</v>
      </c>
      <c r="BL1552" s="17" t="s">
        <v>265</v>
      </c>
      <c r="BM1552" s="228" t="s">
        <v>1932</v>
      </c>
    </row>
    <row r="1553" s="2" customFormat="1">
      <c r="A1553" s="38"/>
      <c r="B1553" s="39"/>
      <c r="C1553" s="40"/>
      <c r="D1553" s="230" t="s">
        <v>156</v>
      </c>
      <c r="E1553" s="40"/>
      <c r="F1553" s="231" t="s">
        <v>1931</v>
      </c>
      <c r="G1553" s="40"/>
      <c r="H1553" s="40"/>
      <c r="I1553" s="232"/>
      <c r="J1553" s="40"/>
      <c r="K1553" s="40"/>
      <c r="L1553" s="44"/>
      <c r="M1553" s="233"/>
      <c r="N1553" s="234"/>
      <c r="O1553" s="91"/>
      <c r="P1553" s="91"/>
      <c r="Q1553" s="91"/>
      <c r="R1553" s="91"/>
      <c r="S1553" s="91"/>
      <c r="T1553" s="91"/>
      <c r="U1553" s="92"/>
      <c r="V1553" s="38"/>
      <c r="W1553" s="38"/>
      <c r="X1553" s="38"/>
      <c r="Y1553" s="38"/>
      <c r="Z1553" s="38"/>
      <c r="AA1553" s="38"/>
      <c r="AB1553" s="38"/>
      <c r="AC1553" s="38"/>
      <c r="AD1553" s="38"/>
      <c r="AE1553" s="38"/>
      <c r="AT1553" s="17" t="s">
        <v>156</v>
      </c>
      <c r="AU1553" s="17" t="s">
        <v>154</v>
      </c>
    </row>
    <row r="1554" s="14" customFormat="1">
      <c r="A1554" s="14"/>
      <c r="B1554" s="247"/>
      <c r="C1554" s="248"/>
      <c r="D1554" s="230" t="s">
        <v>160</v>
      </c>
      <c r="E1554" s="248"/>
      <c r="F1554" s="250" t="s">
        <v>1933</v>
      </c>
      <c r="G1554" s="248"/>
      <c r="H1554" s="251">
        <v>71.150999999999996</v>
      </c>
      <c r="I1554" s="252"/>
      <c r="J1554" s="248"/>
      <c r="K1554" s="248"/>
      <c r="L1554" s="253"/>
      <c r="M1554" s="254"/>
      <c r="N1554" s="255"/>
      <c r="O1554" s="255"/>
      <c r="P1554" s="255"/>
      <c r="Q1554" s="255"/>
      <c r="R1554" s="255"/>
      <c r="S1554" s="255"/>
      <c r="T1554" s="255"/>
      <c r="U1554" s="256"/>
      <c r="V1554" s="14"/>
      <c r="W1554" s="14"/>
      <c r="X1554" s="14"/>
      <c r="Y1554" s="14"/>
      <c r="Z1554" s="14"/>
      <c r="AA1554" s="14"/>
      <c r="AB1554" s="14"/>
      <c r="AC1554" s="14"/>
      <c r="AD1554" s="14"/>
      <c r="AE1554" s="14"/>
      <c r="AT1554" s="257" t="s">
        <v>160</v>
      </c>
      <c r="AU1554" s="257" t="s">
        <v>154</v>
      </c>
      <c r="AV1554" s="14" t="s">
        <v>154</v>
      </c>
      <c r="AW1554" s="14" t="s">
        <v>4</v>
      </c>
      <c r="AX1554" s="14" t="s">
        <v>81</v>
      </c>
      <c r="AY1554" s="257" t="s">
        <v>146</v>
      </c>
    </row>
    <row r="1555" s="2" customFormat="1" ht="33" customHeight="1">
      <c r="A1555" s="38"/>
      <c r="B1555" s="39"/>
      <c r="C1555" s="217" t="s">
        <v>1934</v>
      </c>
      <c r="D1555" s="217" t="s">
        <v>148</v>
      </c>
      <c r="E1555" s="218" t="s">
        <v>1935</v>
      </c>
      <c r="F1555" s="219" t="s">
        <v>1936</v>
      </c>
      <c r="G1555" s="220" t="s">
        <v>228</v>
      </c>
      <c r="H1555" s="221">
        <v>61.869999999999997</v>
      </c>
      <c r="I1555" s="222"/>
      <c r="J1555" s="223">
        <f>ROUND(I1555*H1555,2)</f>
        <v>0</v>
      </c>
      <c r="K1555" s="219" t="s">
        <v>152</v>
      </c>
      <c r="L1555" s="44"/>
      <c r="M1555" s="224" t="s">
        <v>1</v>
      </c>
      <c r="N1555" s="225" t="s">
        <v>39</v>
      </c>
      <c r="O1555" s="91"/>
      <c r="P1555" s="226">
        <f>O1555*H1555</f>
        <v>0</v>
      </c>
      <c r="Q1555" s="226">
        <v>0</v>
      </c>
      <c r="R1555" s="226">
        <f>Q1555*H1555</f>
        <v>0</v>
      </c>
      <c r="S1555" s="226">
        <v>0</v>
      </c>
      <c r="T1555" s="226">
        <f>S1555*H1555</f>
        <v>0</v>
      </c>
      <c r="U1555" s="227" t="s">
        <v>1</v>
      </c>
      <c r="V1555" s="38"/>
      <c r="W1555" s="38"/>
      <c r="X1555" s="38"/>
      <c r="Y1555" s="38"/>
      <c r="Z1555" s="38"/>
      <c r="AA1555" s="38"/>
      <c r="AB1555" s="38"/>
      <c r="AC1555" s="38"/>
      <c r="AD1555" s="38"/>
      <c r="AE1555" s="38"/>
      <c r="AR1555" s="228" t="s">
        <v>265</v>
      </c>
      <c r="AT1555" s="228" t="s">
        <v>148</v>
      </c>
      <c r="AU1555" s="228" t="s">
        <v>154</v>
      </c>
      <c r="AY1555" s="17" t="s">
        <v>146</v>
      </c>
      <c r="BE1555" s="229">
        <f>IF(N1555="základní",J1555,0)</f>
        <v>0</v>
      </c>
      <c r="BF1555" s="229">
        <f>IF(N1555="snížená",J1555,0)</f>
        <v>0</v>
      </c>
      <c r="BG1555" s="229">
        <f>IF(N1555="zákl. přenesená",J1555,0)</f>
        <v>0</v>
      </c>
      <c r="BH1555" s="229">
        <f>IF(N1555="sníž. přenesená",J1555,0)</f>
        <v>0</v>
      </c>
      <c r="BI1555" s="229">
        <f>IF(N1555="nulová",J1555,0)</f>
        <v>0</v>
      </c>
      <c r="BJ1555" s="17" t="s">
        <v>154</v>
      </c>
      <c r="BK1555" s="229">
        <f>ROUND(I1555*H1555,2)</f>
        <v>0</v>
      </c>
      <c r="BL1555" s="17" t="s">
        <v>265</v>
      </c>
      <c r="BM1555" s="228" t="s">
        <v>1937</v>
      </c>
    </row>
    <row r="1556" s="2" customFormat="1">
      <c r="A1556" s="38"/>
      <c r="B1556" s="39"/>
      <c r="C1556" s="40"/>
      <c r="D1556" s="230" t="s">
        <v>156</v>
      </c>
      <c r="E1556" s="40"/>
      <c r="F1556" s="231" t="s">
        <v>1938</v>
      </c>
      <c r="G1556" s="40"/>
      <c r="H1556" s="40"/>
      <c r="I1556" s="232"/>
      <c r="J1556" s="40"/>
      <c r="K1556" s="40"/>
      <c r="L1556" s="44"/>
      <c r="M1556" s="233"/>
      <c r="N1556" s="234"/>
      <c r="O1556" s="91"/>
      <c r="P1556" s="91"/>
      <c r="Q1556" s="91"/>
      <c r="R1556" s="91"/>
      <c r="S1556" s="91"/>
      <c r="T1556" s="91"/>
      <c r="U1556" s="92"/>
      <c r="V1556" s="38"/>
      <c r="W1556" s="38"/>
      <c r="X1556" s="38"/>
      <c r="Y1556" s="38"/>
      <c r="Z1556" s="38"/>
      <c r="AA1556" s="38"/>
      <c r="AB1556" s="38"/>
      <c r="AC1556" s="38"/>
      <c r="AD1556" s="38"/>
      <c r="AE1556" s="38"/>
      <c r="AT1556" s="17" t="s">
        <v>156</v>
      </c>
      <c r="AU1556" s="17" t="s">
        <v>154</v>
      </c>
    </row>
    <row r="1557" s="2" customFormat="1">
      <c r="A1557" s="38"/>
      <c r="B1557" s="39"/>
      <c r="C1557" s="40"/>
      <c r="D1557" s="235" t="s">
        <v>158</v>
      </c>
      <c r="E1557" s="40"/>
      <c r="F1557" s="236" t="s">
        <v>1939</v>
      </c>
      <c r="G1557" s="40"/>
      <c r="H1557" s="40"/>
      <c r="I1557" s="232"/>
      <c r="J1557" s="40"/>
      <c r="K1557" s="40"/>
      <c r="L1557" s="44"/>
      <c r="M1557" s="233"/>
      <c r="N1557" s="234"/>
      <c r="O1557" s="91"/>
      <c r="P1557" s="91"/>
      <c r="Q1557" s="91"/>
      <c r="R1557" s="91"/>
      <c r="S1557" s="91"/>
      <c r="T1557" s="91"/>
      <c r="U1557" s="92"/>
      <c r="V1557" s="38"/>
      <c r="W1557" s="38"/>
      <c r="X1557" s="38"/>
      <c r="Y1557" s="38"/>
      <c r="Z1557" s="38"/>
      <c r="AA1557" s="38"/>
      <c r="AB1557" s="38"/>
      <c r="AC1557" s="38"/>
      <c r="AD1557" s="38"/>
      <c r="AE1557" s="38"/>
      <c r="AT1557" s="17" t="s">
        <v>158</v>
      </c>
      <c r="AU1557" s="17" t="s">
        <v>154</v>
      </c>
    </row>
    <row r="1558" s="2" customFormat="1" ht="24.15" customHeight="1">
      <c r="A1558" s="38"/>
      <c r="B1558" s="39"/>
      <c r="C1558" s="217" t="s">
        <v>1940</v>
      </c>
      <c r="D1558" s="217" t="s">
        <v>148</v>
      </c>
      <c r="E1558" s="218" t="s">
        <v>1941</v>
      </c>
      <c r="F1558" s="219" t="s">
        <v>1942</v>
      </c>
      <c r="G1558" s="220" t="s">
        <v>260</v>
      </c>
      <c r="H1558" s="221">
        <v>40</v>
      </c>
      <c r="I1558" s="222"/>
      <c r="J1558" s="223">
        <f>ROUND(I1558*H1558,2)</f>
        <v>0</v>
      </c>
      <c r="K1558" s="219" t="s">
        <v>152</v>
      </c>
      <c r="L1558" s="44"/>
      <c r="M1558" s="224" t="s">
        <v>1</v>
      </c>
      <c r="N1558" s="225" t="s">
        <v>39</v>
      </c>
      <c r="O1558" s="91"/>
      <c r="P1558" s="226">
        <f>O1558*H1558</f>
        <v>0</v>
      </c>
      <c r="Q1558" s="226">
        <v>0.00020000000000000001</v>
      </c>
      <c r="R1558" s="226">
        <f>Q1558*H1558</f>
        <v>0.0080000000000000002</v>
      </c>
      <c r="S1558" s="226">
        <v>0</v>
      </c>
      <c r="T1558" s="226">
        <f>S1558*H1558</f>
        <v>0</v>
      </c>
      <c r="U1558" s="227" t="s">
        <v>1</v>
      </c>
      <c r="V1558" s="38"/>
      <c r="W1558" s="38"/>
      <c r="X1558" s="38"/>
      <c r="Y1558" s="38"/>
      <c r="Z1558" s="38"/>
      <c r="AA1558" s="38"/>
      <c r="AB1558" s="38"/>
      <c r="AC1558" s="38"/>
      <c r="AD1558" s="38"/>
      <c r="AE1558" s="38"/>
      <c r="AR1558" s="228" t="s">
        <v>265</v>
      </c>
      <c r="AT1558" s="228" t="s">
        <v>148</v>
      </c>
      <c r="AU1558" s="228" t="s">
        <v>154</v>
      </c>
      <c r="AY1558" s="17" t="s">
        <v>146</v>
      </c>
      <c r="BE1558" s="229">
        <f>IF(N1558="základní",J1558,0)</f>
        <v>0</v>
      </c>
      <c r="BF1558" s="229">
        <f>IF(N1558="snížená",J1558,0)</f>
        <v>0</v>
      </c>
      <c r="BG1558" s="229">
        <f>IF(N1558="zákl. přenesená",J1558,0)</f>
        <v>0</v>
      </c>
      <c r="BH1558" s="229">
        <f>IF(N1558="sníž. přenesená",J1558,0)</f>
        <v>0</v>
      </c>
      <c r="BI1558" s="229">
        <f>IF(N1558="nulová",J1558,0)</f>
        <v>0</v>
      </c>
      <c r="BJ1558" s="17" t="s">
        <v>154</v>
      </c>
      <c r="BK1558" s="229">
        <f>ROUND(I1558*H1558,2)</f>
        <v>0</v>
      </c>
      <c r="BL1558" s="17" t="s">
        <v>265</v>
      </c>
      <c r="BM1558" s="228" t="s">
        <v>1943</v>
      </c>
    </row>
    <row r="1559" s="2" customFormat="1">
      <c r="A1559" s="38"/>
      <c r="B1559" s="39"/>
      <c r="C1559" s="40"/>
      <c r="D1559" s="230" t="s">
        <v>156</v>
      </c>
      <c r="E1559" s="40"/>
      <c r="F1559" s="231" t="s">
        <v>1944</v>
      </c>
      <c r="G1559" s="40"/>
      <c r="H1559" s="40"/>
      <c r="I1559" s="232"/>
      <c r="J1559" s="40"/>
      <c r="K1559" s="40"/>
      <c r="L1559" s="44"/>
      <c r="M1559" s="233"/>
      <c r="N1559" s="234"/>
      <c r="O1559" s="91"/>
      <c r="P1559" s="91"/>
      <c r="Q1559" s="91"/>
      <c r="R1559" s="91"/>
      <c r="S1559" s="91"/>
      <c r="T1559" s="91"/>
      <c r="U1559" s="92"/>
      <c r="V1559" s="38"/>
      <c r="W1559" s="38"/>
      <c r="X1559" s="38"/>
      <c r="Y1559" s="38"/>
      <c r="Z1559" s="38"/>
      <c r="AA1559" s="38"/>
      <c r="AB1559" s="38"/>
      <c r="AC1559" s="38"/>
      <c r="AD1559" s="38"/>
      <c r="AE1559" s="38"/>
      <c r="AT1559" s="17" t="s">
        <v>156</v>
      </c>
      <c r="AU1559" s="17" t="s">
        <v>154</v>
      </c>
    </row>
    <row r="1560" s="2" customFormat="1">
      <c r="A1560" s="38"/>
      <c r="B1560" s="39"/>
      <c r="C1560" s="40"/>
      <c r="D1560" s="235" t="s">
        <v>158</v>
      </c>
      <c r="E1560" s="40"/>
      <c r="F1560" s="236" t="s">
        <v>1945</v>
      </c>
      <c r="G1560" s="40"/>
      <c r="H1560" s="40"/>
      <c r="I1560" s="232"/>
      <c r="J1560" s="40"/>
      <c r="K1560" s="40"/>
      <c r="L1560" s="44"/>
      <c r="M1560" s="233"/>
      <c r="N1560" s="234"/>
      <c r="O1560" s="91"/>
      <c r="P1560" s="91"/>
      <c r="Q1560" s="91"/>
      <c r="R1560" s="91"/>
      <c r="S1560" s="91"/>
      <c r="T1560" s="91"/>
      <c r="U1560" s="92"/>
      <c r="V1560" s="38"/>
      <c r="W1560" s="38"/>
      <c r="X1560" s="38"/>
      <c r="Y1560" s="38"/>
      <c r="Z1560" s="38"/>
      <c r="AA1560" s="38"/>
      <c r="AB1560" s="38"/>
      <c r="AC1560" s="38"/>
      <c r="AD1560" s="38"/>
      <c r="AE1560" s="38"/>
      <c r="AT1560" s="17" t="s">
        <v>158</v>
      </c>
      <c r="AU1560" s="17" t="s">
        <v>154</v>
      </c>
    </row>
    <row r="1561" s="2" customFormat="1" ht="16.5" customHeight="1">
      <c r="A1561" s="38"/>
      <c r="B1561" s="39"/>
      <c r="C1561" s="269" t="s">
        <v>1946</v>
      </c>
      <c r="D1561" s="269" t="s">
        <v>289</v>
      </c>
      <c r="E1561" s="270" t="s">
        <v>1947</v>
      </c>
      <c r="F1561" s="271" t="s">
        <v>1948</v>
      </c>
      <c r="G1561" s="272" t="s">
        <v>260</v>
      </c>
      <c r="H1561" s="273">
        <v>42</v>
      </c>
      <c r="I1561" s="274"/>
      <c r="J1561" s="275">
        <f>ROUND(I1561*H1561,2)</f>
        <v>0</v>
      </c>
      <c r="K1561" s="271" t="s">
        <v>152</v>
      </c>
      <c r="L1561" s="276"/>
      <c r="M1561" s="277" t="s">
        <v>1</v>
      </c>
      <c r="N1561" s="278" t="s">
        <v>39</v>
      </c>
      <c r="O1561" s="91"/>
      <c r="P1561" s="226">
        <f>O1561*H1561</f>
        <v>0</v>
      </c>
      <c r="Q1561" s="226">
        <v>0.00012</v>
      </c>
      <c r="R1561" s="226">
        <f>Q1561*H1561</f>
        <v>0.0050400000000000002</v>
      </c>
      <c r="S1561" s="226">
        <v>0</v>
      </c>
      <c r="T1561" s="226">
        <f>S1561*H1561</f>
        <v>0</v>
      </c>
      <c r="U1561" s="227" t="s">
        <v>1</v>
      </c>
      <c r="V1561" s="38"/>
      <c r="W1561" s="38"/>
      <c r="X1561" s="38"/>
      <c r="Y1561" s="38"/>
      <c r="Z1561" s="38"/>
      <c r="AA1561" s="38"/>
      <c r="AB1561" s="38"/>
      <c r="AC1561" s="38"/>
      <c r="AD1561" s="38"/>
      <c r="AE1561" s="38"/>
      <c r="AR1561" s="228" t="s">
        <v>384</v>
      </c>
      <c r="AT1561" s="228" t="s">
        <v>289</v>
      </c>
      <c r="AU1561" s="228" t="s">
        <v>154</v>
      </c>
      <c r="AY1561" s="17" t="s">
        <v>146</v>
      </c>
      <c r="BE1561" s="229">
        <f>IF(N1561="základní",J1561,0)</f>
        <v>0</v>
      </c>
      <c r="BF1561" s="229">
        <f>IF(N1561="snížená",J1561,0)</f>
        <v>0</v>
      </c>
      <c r="BG1561" s="229">
        <f>IF(N1561="zákl. přenesená",J1561,0)</f>
        <v>0</v>
      </c>
      <c r="BH1561" s="229">
        <f>IF(N1561="sníž. přenesená",J1561,0)</f>
        <v>0</v>
      </c>
      <c r="BI1561" s="229">
        <f>IF(N1561="nulová",J1561,0)</f>
        <v>0</v>
      </c>
      <c r="BJ1561" s="17" t="s">
        <v>154</v>
      </c>
      <c r="BK1561" s="229">
        <f>ROUND(I1561*H1561,2)</f>
        <v>0</v>
      </c>
      <c r="BL1561" s="17" t="s">
        <v>265</v>
      </c>
      <c r="BM1561" s="228" t="s">
        <v>1949</v>
      </c>
    </row>
    <row r="1562" s="2" customFormat="1">
      <c r="A1562" s="38"/>
      <c r="B1562" s="39"/>
      <c r="C1562" s="40"/>
      <c r="D1562" s="230" t="s">
        <v>156</v>
      </c>
      <c r="E1562" s="40"/>
      <c r="F1562" s="231" t="s">
        <v>1948</v>
      </c>
      <c r="G1562" s="40"/>
      <c r="H1562" s="40"/>
      <c r="I1562" s="232"/>
      <c r="J1562" s="40"/>
      <c r="K1562" s="40"/>
      <c r="L1562" s="44"/>
      <c r="M1562" s="233"/>
      <c r="N1562" s="234"/>
      <c r="O1562" s="91"/>
      <c r="P1562" s="91"/>
      <c r="Q1562" s="91"/>
      <c r="R1562" s="91"/>
      <c r="S1562" s="91"/>
      <c r="T1562" s="91"/>
      <c r="U1562" s="92"/>
      <c r="V1562" s="38"/>
      <c r="W1562" s="38"/>
      <c r="X1562" s="38"/>
      <c r="Y1562" s="38"/>
      <c r="Z1562" s="38"/>
      <c r="AA1562" s="38"/>
      <c r="AB1562" s="38"/>
      <c r="AC1562" s="38"/>
      <c r="AD1562" s="38"/>
      <c r="AE1562" s="38"/>
      <c r="AT1562" s="17" t="s">
        <v>156</v>
      </c>
      <c r="AU1562" s="17" t="s">
        <v>154</v>
      </c>
    </row>
    <row r="1563" s="14" customFormat="1">
      <c r="A1563" s="14"/>
      <c r="B1563" s="247"/>
      <c r="C1563" s="248"/>
      <c r="D1563" s="230" t="s">
        <v>160</v>
      </c>
      <c r="E1563" s="248"/>
      <c r="F1563" s="250" t="s">
        <v>1950</v>
      </c>
      <c r="G1563" s="248"/>
      <c r="H1563" s="251">
        <v>42</v>
      </c>
      <c r="I1563" s="252"/>
      <c r="J1563" s="248"/>
      <c r="K1563" s="248"/>
      <c r="L1563" s="253"/>
      <c r="M1563" s="254"/>
      <c r="N1563" s="255"/>
      <c r="O1563" s="255"/>
      <c r="P1563" s="255"/>
      <c r="Q1563" s="255"/>
      <c r="R1563" s="255"/>
      <c r="S1563" s="255"/>
      <c r="T1563" s="255"/>
      <c r="U1563" s="256"/>
      <c r="V1563" s="14"/>
      <c r="W1563" s="14"/>
      <c r="X1563" s="14"/>
      <c r="Y1563" s="14"/>
      <c r="Z1563" s="14"/>
      <c r="AA1563" s="14"/>
      <c r="AB1563" s="14"/>
      <c r="AC1563" s="14"/>
      <c r="AD1563" s="14"/>
      <c r="AE1563" s="14"/>
      <c r="AT1563" s="257" t="s">
        <v>160</v>
      </c>
      <c r="AU1563" s="257" t="s">
        <v>154</v>
      </c>
      <c r="AV1563" s="14" t="s">
        <v>154</v>
      </c>
      <c r="AW1563" s="14" t="s">
        <v>4</v>
      </c>
      <c r="AX1563" s="14" t="s">
        <v>81</v>
      </c>
      <c r="AY1563" s="257" t="s">
        <v>146</v>
      </c>
    </row>
    <row r="1564" s="2" customFormat="1" ht="16.5" customHeight="1">
      <c r="A1564" s="38"/>
      <c r="B1564" s="39"/>
      <c r="C1564" s="217" t="s">
        <v>1951</v>
      </c>
      <c r="D1564" s="217" t="s">
        <v>148</v>
      </c>
      <c r="E1564" s="218" t="s">
        <v>1952</v>
      </c>
      <c r="F1564" s="219" t="s">
        <v>1953</v>
      </c>
      <c r="G1564" s="220" t="s">
        <v>260</v>
      </c>
      <c r="H1564" s="221">
        <v>50</v>
      </c>
      <c r="I1564" s="222"/>
      <c r="J1564" s="223">
        <f>ROUND(I1564*H1564,2)</f>
        <v>0</v>
      </c>
      <c r="K1564" s="219" t="s">
        <v>152</v>
      </c>
      <c r="L1564" s="44"/>
      <c r="M1564" s="224" t="s">
        <v>1</v>
      </c>
      <c r="N1564" s="225" t="s">
        <v>39</v>
      </c>
      <c r="O1564" s="91"/>
      <c r="P1564" s="226">
        <f>O1564*H1564</f>
        <v>0</v>
      </c>
      <c r="Q1564" s="226">
        <v>9.0000000000000006E-05</v>
      </c>
      <c r="R1564" s="226">
        <f>Q1564*H1564</f>
        <v>0.0045000000000000005</v>
      </c>
      <c r="S1564" s="226">
        <v>0</v>
      </c>
      <c r="T1564" s="226">
        <f>S1564*H1564</f>
        <v>0</v>
      </c>
      <c r="U1564" s="227" t="s">
        <v>1</v>
      </c>
      <c r="V1564" s="38"/>
      <c r="W1564" s="38"/>
      <c r="X1564" s="38"/>
      <c r="Y1564" s="38"/>
      <c r="Z1564" s="38"/>
      <c r="AA1564" s="38"/>
      <c r="AB1564" s="38"/>
      <c r="AC1564" s="38"/>
      <c r="AD1564" s="38"/>
      <c r="AE1564" s="38"/>
      <c r="AR1564" s="228" t="s">
        <v>265</v>
      </c>
      <c r="AT1564" s="228" t="s">
        <v>148</v>
      </c>
      <c r="AU1564" s="228" t="s">
        <v>154</v>
      </c>
      <c r="AY1564" s="17" t="s">
        <v>146</v>
      </c>
      <c r="BE1564" s="229">
        <f>IF(N1564="základní",J1564,0)</f>
        <v>0</v>
      </c>
      <c r="BF1564" s="229">
        <f>IF(N1564="snížená",J1564,0)</f>
        <v>0</v>
      </c>
      <c r="BG1564" s="229">
        <f>IF(N1564="zákl. přenesená",J1564,0)</f>
        <v>0</v>
      </c>
      <c r="BH1564" s="229">
        <f>IF(N1564="sníž. přenesená",J1564,0)</f>
        <v>0</v>
      </c>
      <c r="BI1564" s="229">
        <f>IF(N1564="nulová",J1564,0)</f>
        <v>0</v>
      </c>
      <c r="BJ1564" s="17" t="s">
        <v>154</v>
      </c>
      <c r="BK1564" s="229">
        <f>ROUND(I1564*H1564,2)</f>
        <v>0</v>
      </c>
      <c r="BL1564" s="17" t="s">
        <v>265</v>
      </c>
      <c r="BM1564" s="228" t="s">
        <v>1954</v>
      </c>
    </row>
    <row r="1565" s="2" customFormat="1">
      <c r="A1565" s="38"/>
      <c r="B1565" s="39"/>
      <c r="C1565" s="40"/>
      <c r="D1565" s="230" t="s">
        <v>156</v>
      </c>
      <c r="E1565" s="40"/>
      <c r="F1565" s="231" t="s">
        <v>1955</v>
      </c>
      <c r="G1565" s="40"/>
      <c r="H1565" s="40"/>
      <c r="I1565" s="232"/>
      <c r="J1565" s="40"/>
      <c r="K1565" s="40"/>
      <c r="L1565" s="44"/>
      <c r="M1565" s="233"/>
      <c r="N1565" s="234"/>
      <c r="O1565" s="91"/>
      <c r="P1565" s="91"/>
      <c r="Q1565" s="91"/>
      <c r="R1565" s="91"/>
      <c r="S1565" s="91"/>
      <c r="T1565" s="91"/>
      <c r="U1565" s="92"/>
      <c r="V1565" s="38"/>
      <c r="W1565" s="38"/>
      <c r="X1565" s="38"/>
      <c r="Y1565" s="38"/>
      <c r="Z1565" s="38"/>
      <c r="AA1565" s="38"/>
      <c r="AB1565" s="38"/>
      <c r="AC1565" s="38"/>
      <c r="AD1565" s="38"/>
      <c r="AE1565" s="38"/>
      <c r="AT1565" s="17" t="s">
        <v>156</v>
      </c>
      <c r="AU1565" s="17" t="s">
        <v>154</v>
      </c>
    </row>
    <row r="1566" s="2" customFormat="1">
      <c r="A1566" s="38"/>
      <c r="B1566" s="39"/>
      <c r="C1566" s="40"/>
      <c r="D1566" s="235" t="s">
        <v>158</v>
      </c>
      <c r="E1566" s="40"/>
      <c r="F1566" s="236" t="s">
        <v>1956</v>
      </c>
      <c r="G1566" s="40"/>
      <c r="H1566" s="40"/>
      <c r="I1566" s="232"/>
      <c r="J1566" s="40"/>
      <c r="K1566" s="40"/>
      <c r="L1566" s="44"/>
      <c r="M1566" s="233"/>
      <c r="N1566" s="234"/>
      <c r="O1566" s="91"/>
      <c r="P1566" s="91"/>
      <c r="Q1566" s="91"/>
      <c r="R1566" s="91"/>
      <c r="S1566" s="91"/>
      <c r="T1566" s="91"/>
      <c r="U1566" s="92"/>
      <c r="V1566" s="38"/>
      <c r="W1566" s="38"/>
      <c r="X1566" s="38"/>
      <c r="Y1566" s="38"/>
      <c r="Z1566" s="38"/>
      <c r="AA1566" s="38"/>
      <c r="AB1566" s="38"/>
      <c r="AC1566" s="38"/>
      <c r="AD1566" s="38"/>
      <c r="AE1566" s="38"/>
      <c r="AT1566" s="17" t="s">
        <v>158</v>
      </c>
      <c r="AU1566" s="17" t="s">
        <v>154</v>
      </c>
    </row>
    <row r="1567" s="2" customFormat="1" ht="16.5" customHeight="1">
      <c r="A1567" s="38"/>
      <c r="B1567" s="39"/>
      <c r="C1567" s="217" t="s">
        <v>1957</v>
      </c>
      <c r="D1567" s="217" t="s">
        <v>148</v>
      </c>
      <c r="E1567" s="218" t="s">
        <v>1958</v>
      </c>
      <c r="F1567" s="219" t="s">
        <v>1959</v>
      </c>
      <c r="G1567" s="220" t="s">
        <v>268</v>
      </c>
      <c r="H1567" s="221">
        <v>10</v>
      </c>
      <c r="I1567" s="222"/>
      <c r="J1567" s="223">
        <f>ROUND(I1567*H1567,2)</f>
        <v>0</v>
      </c>
      <c r="K1567" s="219" t="s">
        <v>152</v>
      </c>
      <c r="L1567" s="44"/>
      <c r="M1567" s="224" t="s">
        <v>1</v>
      </c>
      <c r="N1567" s="225" t="s">
        <v>39</v>
      </c>
      <c r="O1567" s="91"/>
      <c r="P1567" s="226">
        <f>O1567*H1567</f>
        <v>0</v>
      </c>
      <c r="Q1567" s="226">
        <v>0</v>
      </c>
      <c r="R1567" s="226">
        <f>Q1567*H1567</f>
        <v>0</v>
      </c>
      <c r="S1567" s="226">
        <v>0</v>
      </c>
      <c r="T1567" s="226">
        <f>S1567*H1567</f>
        <v>0</v>
      </c>
      <c r="U1567" s="227" t="s">
        <v>1</v>
      </c>
      <c r="V1567" s="38"/>
      <c r="W1567" s="38"/>
      <c r="X1567" s="38"/>
      <c r="Y1567" s="38"/>
      <c r="Z1567" s="38"/>
      <c r="AA1567" s="38"/>
      <c r="AB1567" s="38"/>
      <c r="AC1567" s="38"/>
      <c r="AD1567" s="38"/>
      <c r="AE1567" s="38"/>
      <c r="AR1567" s="228" t="s">
        <v>265</v>
      </c>
      <c r="AT1567" s="228" t="s">
        <v>148</v>
      </c>
      <c r="AU1567" s="228" t="s">
        <v>154</v>
      </c>
      <c r="AY1567" s="17" t="s">
        <v>146</v>
      </c>
      <c r="BE1567" s="229">
        <f>IF(N1567="základní",J1567,0)</f>
        <v>0</v>
      </c>
      <c r="BF1567" s="229">
        <f>IF(N1567="snížená",J1567,0)</f>
        <v>0</v>
      </c>
      <c r="BG1567" s="229">
        <f>IF(N1567="zákl. přenesená",J1567,0)</f>
        <v>0</v>
      </c>
      <c r="BH1567" s="229">
        <f>IF(N1567="sníž. přenesená",J1567,0)</f>
        <v>0</v>
      </c>
      <c r="BI1567" s="229">
        <f>IF(N1567="nulová",J1567,0)</f>
        <v>0</v>
      </c>
      <c r="BJ1567" s="17" t="s">
        <v>154</v>
      </c>
      <c r="BK1567" s="229">
        <f>ROUND(I1567*H1567,2)</f>
        <v>0</v>
      </c>
      <c r="BL1567" s="17" t="s">
        <v>265</v>
      </c>
      <c r="BM1567" s="228" t="s">
        <v>1960</v>
      </c>
    </row>
    <row r="1568" s="2" customFormat="1">
      <c r="A1568" s="38"/>
      <c r="B1568" s="39"/>
      <c r="C1568" s="40"/>
      <c r="D1568" s="230" t="s">
        <v>156</v>
      </c>
      <c r="E1568" s="40"/>
      <c r="F1568" s="231" t="s">
        <v>1961</v>
      </c>
      <c r="G1568" s="40"/>
      <c r="H1568" s="40"/>
      <c r="I1568" s="232"/>
      <c r="J1568" s="40"/>
      <c r="K1568" s="40"/>
      <c r="L1568" s="44"/>
      <c r="M1568" s="233"/>
      <c r="N1568" s="234"/>
      <c r="O1568" s="91"/>
      <c r="P1568" s="91"/>
      <c r="Q1568" s="91"/>
      <c r="R1568" s="91"/>
      <c r="S1568" s="91"/>
      <c r="T1568" s="91"/>
      <c r="U1568" s="92"/>
      <c r="V1568" s="38"/>
      <c r="W1568" s="38"/>
      <c r="X1568" s="38"/>
      <c r="Y1568" s="38"/>
      <c r="Z1568" s="38"/>
      <c r="AA1568" s="38"/>
      <c r="AB1568" s="38"/>
      <c r="AC1568" s="38"/>
      <c r="AD1568" s="38"/>
      <c r="AE1568" s="38"/>
      <c r="AT1568" s="17" t="s">
        <v>156</v>
      </c>
      <c r="AU1568" s="17" t="s">
        <v>154</v>
      </c>
    </row>
    <row r="1569" s="2" customFormat="1">
      <c r="A1569" s="38"/>
      <c r="B1569" s="39"/>
      <c r="C1569" s="40"/>
      <c r="D1569" s="235" t="s">
        <v>158</v>
      </c>
      <c r="E1569" s="40"/>
      <c r="F1569" s="236" t="s">
        <v>1962</v>
      </c>
      <c r="G1569" s="40"/>
      <c r="H1569" s="40"/>
      <c r="I1569" s="232"/>
      <c r="J1569" s="40"/>
      <c r="K1569" s="40"/>
      <c r="L1569" s="44"/>
      <c r="M1569" s="233"/>
      <c r="N1569" s="234"/>
      <c r="O1569" s="91"/>
      <c r="P1569" s="91"/>
      <c r="Q1569" s="91"/>
      <c r="R1569" s="91"/>
      <c r="S1569" s="91"/>
      <c r="T1569" s="91"/>
      <c r="U1569" s="92"/>
      <c r="V1569" s="38"/>
      <c r="W1569" s="38"/>
      <c r="X1569" s="38"/>
      <c r="Y1569" s="38"/>
      <c r="Z1569" s="38"/>
      <c r="AA1569" s="38"/>
      <c r="AB1569" s="38"/>
      <c r="AC1569" s="38"/>
      <c r="AD1569" s="38"/>
      <c r="AE1569" s="38"/>
      <c r="AT1569" s="17" t="s">
        <v>158</v>
      </c>
      <c r="AU1569" s="17" t="s">
        <v>154</v>
      </c>
    </row>
    <row r="1570" s="2" customFormat="1" ht="21.75" customHeight="1">
      <c r="A1570" s="38"/>
      <c r="B1570" s="39"/>
      <c r="C1570" s="217" t="s">
        <v>1963</v>
      </c>
      <c r="D1570" s="217" t="s">
        <v>148</v>
      </c>
      <c r="E1570" s="218" t="s">
        <v>1964</v>
      </c>
      <c r="F1570" s="219" t="s">
        <v>1965</v>
      </c>
      <c r="G1570" s="220" t="s">
        <v>268</v>
      </c>
      <c r="H1570" s="221">
        <v>4</v>
      </c>
      <c r="I1570" s="222"/>
      <c r="J1570" s="223">
        <f>ROUND(I1570*H1570,2)</f>
        <v>0</v>
      </c>
      <c r="K1570" s="219" t="s">
        <v>152</v>
      </c>
      <c r="L1570" s="44"/>
      <c r="M1570" s="224" t="s">
        <v>1</v>
      </c>
      <c r="N1570" s="225" t="s">
        <v>39</v>
      </c>
      <c r="O1570" s="91"/>
      <c r="P1570" s="226">
        <f>O1570*H1570</f>
        <v>0</v>
      </c>
      <c r="Q1570" s="226">
        <v>0</v>
      </c>
      <c r="R1570" s="226">
        <f>Q1570*H1570</f>
        <v>0</v>
      </c>
      <c r="S1570" s="226">
        <v>0</v>
      </c>
      <c r="T1570" s="226">
        <f>S1570*H1570</f>
        <v>0</v>
      </c>
      <c r="U1570" s="227" t="s">
        <v>1</v>
      </c>
      <c r="V1570" s="38"/>
      <c r="W1570" s="38"/>
      <c r="X1570" s="38"/>
      <c r="Y1570" s="38"/>
      <c r="Z1570" s="38"/>
      <c r="AA1570" s="38"/>
      <c r="AB1570" s="38"/>
      <c r="AC1570" s="38"/>
      <c r="AD1570" s="38"/>
      <c r="AE1570" s="38"/>
      <c r="AR1570" s="228" t="s">
        <v>265</v>
      </c>
      <c r="AT1570" s="228" t="s">
        <v>148</v>
      </c>
      <c r="AU1570" s="228" t="s">
        <v>154</v>
      </c>
      <c r="AY1570" s="17" t="s">
        <v>146</v>
      </c>
      <c r="BE1570" s="229">
        <f>IF(N1570="základní",J1570,0)</f>
        <v>0</v>
      </c>
      <c r="BF1570" s="229">
        <f>IF(N1570="snížená",J1570,0)</f>
        <v>0</v>
      </c>
      <c r="BG1570" s="229">
        <f>IF(N1570="zákl. přenesená",J1570,0)</f>
        <v>0</v>
      </c>
      <c r="BH1570" s="229">
        <f>IF(N1570="sníž. přenesená",J1570,0)</f>
        <v>0</v>
      </c>
      <c r="BI1570" s="229">
        <f>IF(N1570="nulová",J1570,0)</f>
        <v>0</v>
      </c>
      <c r="BJ1570" s="17" t="s">
        <v>154</v>
      </c>
      <c r="BK1570" s="229">
        <f>ROUND(I1570*H1570,2)</f>
        <v>0</v>
      </c>
      <c r="BL1570" s="17" t="s">
        <v>265</v>
      </c>
      <c r="BM1570" s="228" t="s">
        <v>1966</v>
      </c>
    </row>
    <row r="1571" s="2" customFormat="1">
      <c r="A1571" s="38"/>
      <c r="B1571" s="39"/>
      <c r="C1571" s="40"/>
      <c r="D1571" s="230" t="s">
        <v>156</v>
      </c>
      <c r="E1571" s="40"/>
      <c r="F1571" s="231" t="s">
        <v>1967</v>
      </c>
      <c r="G1571" s="40"/>
      <c r="H1571" s="40"/>
      <c r="I1571" s="232"/>
      <c r="J1571" s="40"/>
      <c r="K1571" s="40"/>
      <c r="L1571" s="44"/>
      <c r="M1571" s="233"/>
      <c r="N1571" s="234"/>
      <c r="O1571" s="91"/>
      <c r="P1571" s="91"/>
      <c r="Q1571" s="91"/>
      <c r="R1571" s="91"/>
      <c r="S1571" s="91"/>
      <c r="T1571" s="91"/>
      <c r="U1571" s="92"/>
      <c r="V1571" s="38"/>
      <c r="W1571" s="38"/>
      <c r="X1571" s="38"/>
      <c r="Y1571" s="38"/>
      <c r="Z1571" s="38"/>
      <c r="AA1571" s="38"/>
      <c r="AB1571" s="38"/>
      <c r="AC1571" s="38"/>
      <c r="AD1571" s="38"/>
      <c r="AE1571" s="38"/>
      <c r="AT1571" s="17" t="s">
        <v>156</v>
      </c>
      <c r="AU1571" s="17" t="s">
        <v>154</v>
      </c>
    </row>
    <row r="1572" s="2" customFormat="1">
      <c r="A1572" s="38"/>
      <c r="B1572" s="39"/>
      <c r="C1572" s="40"/>
      <c r="D1572" s="235" t="s">
        <v>158</v>
      </c>
      <c r="E1572" s="40"/>
      <c r="F1572" s="236" t="s">
        <v>1968</v>
      </c>
      <c r="G1572" s="40"/>
      <c r="H1572" s="40"/>
      <c r="I1572" s="232"/>
      <c r="J1572" s="40"/>
      <c r="K1572" s="40"/>
      <c r="L1572" s="44"/>
      <c r="M1572" s="233"/>
      <c r="N1572" s="234"/>
      <c r="O1572" s="91"/>
      <c r="P1572" s="91"/>
      <c r="Q1572" s="91"/>
      <c r="R1572" s="91"/>
      <c r="S1572" s="91"/>
      <c r="T1572" s="91"/>
      <c r="U1572" s="92"/>
      <c r="V1572" s="38"/>
      <c r="W1572" s="38"/>
      <c r="X1572" s="38"/>
      <c r="Y1572" s="38"/>
      <c r="Z1572" s="38"/>
      <c r="AA1572" s="38"/>
      <c r="AB1572" s="38"/>
      <c r="AC1572" s="38"/>
      <c r="AD1572" s="38"/>
      <c r="AE1572" s="38"/>
      <c r="AT1572" s="17" t="s">
        <v>158</v>
      </c>
      <c r="AU1572" s="17" t="s">
        <v>154</v>
      </c>
    </row>
    <row r="1573" s="2" customFormat="1" ht="16.5" customHeight="1">
      <c r="A1573" s="38"/>
      <c r="B1573" s="39"/>
      <c r="C1573" s="217" t="s">
        <v>1969</v>
      </c>
      <c r="D1573" s="217" t="s">
        <v>148</v>
      </c>
      <c r="E1573" s="218" t="s">
        <v>1970</v>
      </c>
      <c r="F1573" s="219" t="s">
        <v>1971</v>
      </c>
      <c r="G1573" s="220" t="s">
        <v>268</v>
      </c>
      <c r="H1573" s="221">
        <v>6</v>
      </c>
      <c r="I1573" s="222"/>
      <c r="J1573" s="223">
        <f>ROUND(I1573*H1573,2)</f>
        <v>0</v>
      </c>
      <c r="K1573" s="219" t="s">
        <v>152</v>
      </c>
      <c r="L1573" s="44"/>
      <c r="M1573" s="224" t="s">
        <v>1</v>
      </c>
      <c r="N1573" s="225" t="s">
        <v>39</v>
      </c>
      <c r="O1573" s="91"/>
      <c r="P1573" s="226">
        <f>O1573*H1573</f>
        <v>0</v>
      </c>
      <c r="Q1573" s="226">
        <v>0</v>
      </c>
      <c r="R1573" s="226">
        <f>Q1573*H1573</f>
        <v>0</v>
      </c>
      <c r="S1573" s="226">
        <v>0</v>
      </c>
      <c r="T1573" s="226">
        <f>S1573*H1573</f>
        <v>0</v>
      </c>
      <c r="U1573" s="227" t="s">
        <v>1</v>
      </c>
      <c r="V1573" s="38"/>
      <c r="W1573" s="38"/>
      <c r="X1573" s="38"/>
      <c r="Y1573" s="38"/>
      <c r="Z1573" s="38"/>
      <c r="AA1573" s="38"/>
      <c r="AB1573" s="38"/>
      <c r="AC1573" s="38"/>
      <c r="AD1573" s="38"/>
      <c r="AE1573" s="38"/>
      <c r="AR1573" s="228" t="s">
        <v>265</v>
      </c>
      <c r="AT1573" s="228" t="s">
        <v>148</v>
      </c>
      <c r="AU1573" s="228" t="s">
        <v>154</v>
      </c>
      <c r="AY1573" s="17" t="s">
        <v>146</v>
      </c>
      <c r="BE1573" s="229">
        <f>IF(N1573="základní",J1573,0)</f>
        <v>0</v>
      </c>
      <c r="BF1573" s="229">
        <f>IF(N1573="snížená",J1573,0)</f>
        <v>0</v>
      </c>
      <c r="BG1573" s="229">
        <f>IF(N1573="zákl. přenesená",J1573,0)</f>
        <v>0</v>
      </c>
      <c r="BH1573" s="229">
        <f>IF(N1573="sníž. přenesená",J1573,0)</f>
        <v>0</v>
      </c>
      <c r="BI1573" s="229">
        <f>IF(N1573="nulová",J1573,0)</f>
        <v>0</v>
      </c>
      <c r="BJ1573" s="17" t="s">
        <v>154</v>
      </c>
      <c r="BK1573" s="229">
        <f>ROUND(I1573*H1573,2)</f>
        <v>0</v>
      </c>
      <c r="BL1573" s="17" t="s">
        <v>265</v>
      </c>
      <c r="BM1573" s="228" t="s">
        <v>1972</v>
      </c>
    </row>
    <row r="1574" s="2" customFormat="1">
      <c r="A1574" s="38"/>
      <c r="B1574" s="39"/>
      <c r="C1574" s="40"/>
      <c r="D1574" s="230" t="s">
        <v>156</v>
      </c>
      <c r="E1574" s="40"/>
      <c r="F1574" s="231" t="s">
        <v>1973</v>
      </c>
      <c r="G1574" s="40"/>
      <c r="H1574" s="40"/>
      <c r="I1574" s="232"/>
      <c r="J1574" s="40"/>
      <c r="K1574" s="40"/>
      <c r="L1574" s="44"/>
      <c r="M1574" s="233"/>
      <c r="N1574" s="234"/>
      <c r="O1574" s="91"/>
      <c r="P1574" s="91"/>
      <c r="Q1574" s="91"/>
      <c r="R1574" s="91"/>
      <c r="S1574" s="91"/>
      <c r="T1574" s="91"/>
      <c r="U1574" s="92"/>
      <c r="V1574" s="38"/>
      <c r="W1574" s="38"/>
      <c r="X1574" s="38"/>
      <c r="Y1574" s="38"/>
      <c r="Z1574" s="38"/>
      <c r="AA1574" s="38"/>
      <c r="AB1574" s="38"/>
      <c r="AC1574" s="38"/>
      <c r="AD1574" s="38"/>
      <c r="AE1574" s="38"/>
      <c r="AT1574" s="17" t="s">
        <v>156</v>
      </c>
      <c r="AU1574" s="17" t="s">
        <v>154</v>
      </c>
    </row>
    <row r="1575" s="2" customFormat="1">
      <c r="A1575" s="38"/>
      <c r="B1575" s="39"/>
      <c r="C1575" s="40"/>
      <c r="D1575" s="235" t="s">
        <v>158</v>
      </c>
      <c r="E1575" s="40"/>
      <c r="F1575" s="236" t="s">
        <v>1974</v>
      </c>
      <c r="G1575" s="40"/>
      <c r="H1575" s="40"/>
      <c r="I1575" s="232"/>
      <c r="J1575" s="40"/>
      <c r="K1575" s="40"/>
      <c r="L1575" s="44"/>
      <c r="M1575" s="233"/>
      <c r="N1575" s="234"/>
      <c r="O1575" s="91"/>
      <c r="P1575" s="91"/>
      <c r="Q1575" s="91"/>
      <c r="R1575" s="91"/>
      <c r="S1575" s="91"/>
      <c r="T1575" s="91"/>
      <c r="U1575" s="92"/>
      <c r="V1575" s="38"/>
      <c r="W1575" s="38"/>
      <c r="X1575" s="38"/>
      <c r="Y1575" s="38"/>
      <c r="Z1575" s="38"/>
      <c r="AA1575" s="38"/>
      <c r="AB1575" s="38"/>
      <c r="AC1575" s="38"/>
      <c r="AD1575" s="38"/>
      <c r="AE1575" s="38"/>
      <c r="AT1575" s="17" t="s">
        <v>158</v>
      </c>
      <c r="AU1575" s="17" t="s">
        <v>154</v>
      </c>
    </row>
    <row r="1576" s="2" customFormat="1" ht="16.5" customHeight="1">
      <c r="A1576" s="38"/>
      <c r="B1576" s="39"/>
      <c r="C1576" s="217" t="s">
        <v>1975</v>
      </c>
      <c r="D1576" s="217" t="s">
        <v>148</v>
      </c>
      <c r="E1576" s="218" t="s">
        <v>1976</v>
      </c>
      <c r="F1576" s="219" t="s">
        <v>1977</v>
      </c>
      <c r="G1576" s="220" t="s">
        <v>260</v>
      </c>
      <c r="H1576" s="221">
        <v>20</v>
      </c>
      <c r="I1576" s="222"/>
      <c r="J1576" s="223">
        <f>ROUND(I1576*H1576,2)</f>
        <v>0</v>
      </c>
      <c r="K1576" s="219" t="s">
        <v>152</v>
      </c>
      <c r="L1576" s="44"/>
      <c r="M1576" s="224" t="s">
        <v>1</v>
      </c>
      <c r="N1576" s="225" t="s">
        <v>39</v>
      </c>
      <c r="O1576" s="91"/>
      <c r="P1576" s="226">
        <f>O1576*H1576</f>
        <v>0</v>
      </c>
      <c r="Q1576" s="226">
        <v>0</v>
      </c>
      <c r="R1576" s="226">
        <f>Q1576*H1576</f>
        <v>0</v>
      </c>
      <c r="S1576" s="226">
        <v>0</v>
      </c>
      <c r="T1576" s="226">
        <f>S1576*H1576</f>
        <v>0</v>
      </c>
      <c r="U1576" s="227" t="s">
        <v>1</v>
      </c>
      <c r="V1576" s="38"/>
      <c r="W1576" s="38"/>
      <c r="X1576" s="38"/>
      <c r="Y1576" s="38"/>
      <c r="Z1576" s="38"/>
      <c r="AA1576" s="38"/>
      <c r="AB1576" s="38"/>
      <c r="AC1576" s="38"/>
      <c r="AD1576" s="38"/>
      <c r="AE1576" s="38"/>
      <c r="AR1576" s="228" t="s">
        <v>265</v>
      </c>
      <c r="AT1576" s="228" t="s">
        <v>148</v>
      </c>
      <c r="AU1576" s="228" t="s">
        <v>154</v>
      </c>
      <c r="AY1576" s="17" t="s">
        <v>146</v>
      </c>
      <c r="BE1576" s="229">
        <f>IF(N1576="základní",J1576,0)</f>
        <v>0</v>
      </c>
      <c r="BF1576" s="229">
        <f>IF(N1576="snížená",J1576,0)</f>
        <v>0</v>
      </c>
      <c r="BG1576" s="229">
        <f>IF(N1576="zákl. přenesená",J1576,0)</f>
        <v>0</v>
      </c>
      <c r="BH1576" s="229">
        <f>IF(N1576="sníž. přenesená",J1576,0)</f>
        <v>0</v>
      </c>
      <c r="BI1576" s="229">
        <f>IF(N1576="nulová",J1576,0)</f>
        <v>0</v>
      </c>
      <c r="BJ1576" s="17" t="s">
        <v>154</v>
      </c>
      <c r="BK1576" s="229">
        <f>ROUND(I1576*H1576,2)</f>
        <v>0</v>
      </c>
      <c r="BL1576" s="17" t="s">
        <v>265</v>
      </c>
      <c r="BM1576" s="228" t="s">
        <v>1978</v>
      </c>
    </row>
    <row r="1577" s="2" customFormat="1">
      <c r="A1577" s="38"/>
      <c r="B1577" s="39"/>
      <c r="C1577" s="40"/>
      <c r="D1577" s="230" t="s">
        <v>156</v>
      </c>
      <c r="E1577" s="40"/>
      <c r="F1577" s="231" t="s">
        <v>1979</v>
      </c>
      <c r="G1577" s="40"/>
      <c r="H1577" s="40"/>
      <c r="I1577" s="232"/>
      <c r="J1577" s="40"/>
      <c r="K1577" s="40"/>
      <c r="L1577" s="44"/>
      <c r="M1577" s="233"/>
      <c r="N1577" s="234"/>
      <c r="O1577" s="91"/>
      <c r="P1577" s="91"/>
      <c r="Q1577" s="91"/>
      <c r="R1577" s="91"/>
      <c r="S1577" s="91"/>
      <c r="T1577" s="91"/>
      <c r="U1577" s="92"/>
      <c r="V1577" s="38"/>
      <c r="W1577" s="38"/>
      <c r="X1577" s="38"/>
      <c r="Y1577" s="38"/>
      <c r="Z1577" s="38"/>
      <c r="AA1577" s="38"/>
      <c r="AB1577" s="38"/>
      <c r="AC1577" s="38"/>
      <c r="AD1577" s="38"/>
      <c r="AE1577" s="38"/>
      <c r="AT1577" s="17" t="s">
        <v>156</v>
      </c>
      <c r="AU1577" s="17" t="s">
        <v>154</v>
      </c>
    </row>
    <row r="1578" s="2" customFormat="1">
      <c r="A1578" s="38"/>
      <c r="B1578" s="39"/>
      <c r="C1578" s="40"/>
      <c r="D1578" s="235" t="s">
        <v>158</v>
      </c>
      <c r="E1578" s="40"/>
      <c r="F1578" s="236" t="s">
        <v>1980</v>
      </c>
      <c r="G1578" s="40"/>
      <c r="H1578" s="40"/>
      <c r="I1578" s="232"/>
      <c r="J1578" s="40"/>
      <c r="K1578" s="40"/>
      <c r="L1578" s="44"/>
      <c r="M1578" s="233"/>
      <c r="N1578" s="234"/>
      <c r="O1578" s="91"/>
      <c r="P1578" s="91"/>
      <c r="Q1578" s="91"/>
      <c r="R1578" s="91"/>
      <c r="S1578" s="91"/>
      <c r="T1578" s="91"/>
      <c r="U1578" s="92"/>
      <c r="V1578" s="38"/>
      <c r="W1578" s="38"/>
      <c r="X1578" s="38"/>
      <c r="Y1578" s="38"/>
      <c r="Z1578" s="38"/>
      <c r="AA1578" s="38"/>
      <c r="AB1578" s="38"/>
      <c r="AC1578" s="38"/>
      <c r="AD1578" s="38"/>
      <c r="AE1578" s="38"/>
      <c r="AT1578" s="17" t="s">
        <v>158</v>
      </c>
      <c r="AU1578" s="17" t="s">
        <v>154</v>
      </c>
    </row>
    <row r="1579" s="2" customFormat="1" ht="24.15" customHeight="1">
      <c r="A1579" s="38"/>
      <c r="B1579" s="39"/>
      <c r="C1579" s="217" t="s">
        <v>1981</v>
      </c>
      <c r="D1579" s="217" t="s">
        <v>148</v>
      </c>
      <c r="E1579" s="218" t="s">
        <v>1982</v>
      </c>
      <c r="F1579" s="219" t="s">
        <v>1983</v>
      </c>
      <c r="G1579" s="220" t="s">
        <v>207</v>
      </c>
      <c r="H1579" s="221">
        <v>1.8129999999999999</v>
      </c>
      <c r="I1579" s="222"/>
      <c r="J1579" s="223">
        <f>ROUND(I1579*H1579,2)</f>
        <v>0</v>
      </c>
      <c r="K1579" s="219" t="s">
        <v>152</v>
      </c>
      <c r="L1579" s="44"/>
      <c r="M1579" s="224" t="s">
        <v>1</v>
      </c>
      <c r="N1579" s="225" t="s">
        <v>39</v>
      </c>
      <c r="O1579" s="91"/>
      <c r="P1579" s="226">
        <f>O1579*H1579</f>
        <v>0</v>
      </c>
      <c r="Q1579" s="226">
        <v>0</v>
      </c>
      <c r="R1579" s="226">
        <f>Q1579*H1579</f>
        <v>0</v>
      </c>
      <c r="S1579" s="226">
        <v>0</v>
      </c>
      <c r="T1579" s="226">
        <f>S1579*H1579</f>
        <v>0</v>
      </c>
      <c r="U1579" s="227" t="s">
        <v>1</v>
      </c>
      <c r="V1579" s="38"/>
      <c r="W1579" s="38"/>
      <c r="X1579" s="38"/>
      <c r="Y1579" s="38"/>
      <c r="Z1579" s="38"/>
      <c r="AA1579" s="38"/>
      <c r="AB1579" s="38"/>
      <c r="AC1579" s="38"/>
      <c r="AD1579" s="38"/>
      <c r="AE1579" s="38"/>
      <c r="AR1579" s="228" t="s">
        <v>265</v>
      </c>
      <c r="AT1579" s="228" t="s">
        <v>148</v>
      </c>
      <c r="AU1579" s="228" t="s">
        <v>154</v>
      </c>
      <c r="AY1579" s="17" t="s">
        <v>146</v>
      </c>
      <c r="BE1579" s="229">
        <f>IF(N1579="základní",J1579,0)</f>
        <v>0</v>
      </c>
      <c r="BF1579" s="229">
        <f>IF(N1579="snížená",J1579,0)</f>
        <v>0</v>
      </c>
      <c r="BG1579" s="229">
        <f>IF(N1579="zákl. přenesená",J1579,0)</f>
        <v>0</v>
      </c>
      <c r="BH1579" s="229">
        <f>IF(N1579="sníž. přenesená",J1579,0)</f>
        <v>0</v>
      </c>
      <c r="BI1579" s="229">
        <f>IF(N1579="nulová",J1579,0)</f>
        <v>0</v>
      </c>
      <c r="BJ1579" s="17" t="s">
        <v>154</v>
      </c>
      <c r="BK1579" s="229">
        <f>ROUND(I1579*H1579,2)</f>
        <v>0</v>
      </c>
      <c r="BL1579" s="17" t="s">
        <v>265</v>
      </c>
      <c r="BM1579" s="228" t="s">
        <v>1984</v>
      </c>
    </row>
    <row r="1580" s="2" customFormat="1">
      <c r="A1580" s="38"/>
      <c r="B1580" s="39"/>
      <c r="C1580" s="40"/>
      <c r="D1580" s="230" t="s">
        <v>156</v>
      </c>
      <c r="E1580" s="40"/>
      <c r="F1580" s="231" t="s">
        <v>1985</v>
      </c>
      <c r="G1580" s="40"/>
      <c r="H1580" s="40"/>
      <c r="I1580" s="232"/>
      <c r="J1580" s="40"/>
      <c r="K1580" s="40"/>
      <c r="L1580" s="44"/>
      <c r="M1580" s="233"/>
      <c r="N1580" s="234"/>
      <c r="O1580" s="91"/>
      <c r="P1580" s="91"/>
      <c r="Q1580" s="91"/>
      <c r="R1580" s="91"/>
      <c r="S1580" s="91"/>
      <c r="T1580" s="91"/>
      <c r="U1580" s="92"/>
      <c r="V1580" s="38"/>
      <c r="W1580" s="38"/>
      <c r="X1580" s="38"/>
      <c r="Y1580" s="38"/>
      <c r="Z1580" s="38"/>
      <c r="AA1580" s="38"/>
      <c r="AB1580" s="38"/>
      <c r="AC1580" s="38"/>
      <c r="AD1580" s="38"/>
      <c r="AE1580" s="38"/>
      <c r="AT1580" s="17" t="s">
        <v>156</v>
      </c>
      <c r="AU1580" s="17" t="s">
        <v>154</v>
      </c>
    </row>
    <row r="1581" s="2" customFormat="1">
      <c r="A1581" s="38"/>
      <c r="B1581" s="39"/>
      <c r="C1581" s="40"/>
      <c r="D1581" s="235" t="s">
        <v>158</v>
      </c>
      <c r="E1581" s="40"/>
      <c r="F1581" s="236" t="s">
        <v>1986</v>
      </c>
      <c r="G1581" s="40"/>
      <c r="H1581" s="40"/>
      <c r="I1581" s="232"/>
      <c r="J1581" s="40"/>
      <c r="K1581" s="40"/>
      <c r="L1581" s="44"/>
      <c r="M1581" s="233"/>
      <c r="N1581" s="234"/>
      <c r="O1581" s="91"/>
      <c r="P1581" s="91"/>
      <c r="Q1581" s="91"/>
      <c r="R1581" s="91"/>
      <c r="S1581" s="91"/>
      <c r="T1581" s="91"/>
      <c r="U1581" s="92"/>
      <c r="V1581" s="38"/>
      <c r="W1581" s="38"/>
      <c r="X1581" s="38"/>
      <c r="Y1581" s="38"/>
      <c r="Z1581" s="38"/>
      <c r="AA1581" s="38"/>
      <c r="AB1581" s="38"/>
      <c r="AC1581" s="38"/>
      <c r="AD1581" s="38"/>
      <c r="AE1581" s="38"/>
      <c r="AT1581" s="17" t="s">
        <v>158</v>
      </c>
      <c r="AU1581" s="17" t="s">
        <v>154</v>
      </c>
    </row>
    <row r="1582" s="12" customFormat="1" ht="22.8" customHeight="1">
      <c r="A1582" s="12"/>
      <c r="B1582" s="201"/>
      <c r="C1582" s="202"/>
      <c r="D1582" s="203" t="s">
        <v>72</v>
      </c>
      <c r="E1582" s="215" t="s">
        <v>1987</v>
      </c>
      <c r="F1582" s="215" t="s">
        <v>1988</v>
      </c>
      <c r="G1582" s="202"/>
      <c r="H1582" s="202"/>
      <c r="I1582" s="205"/>
      <c r="J1582" s="216">
        <f>BK1582</f>
        <v>0</v>
      </c>
      <c r="K1582" s="202"/>
      <c r="L1582" s="207"/>
      <c r="M1582" s="208"/>
      <c r="N1582" s="209"/>
      <c r="O1582" s="209"/>
      <c r="P1582" s="210">
        <f>SUM(P1583:P1605)</f>
        <v>0</v>
      </c>
      <c r="Q1582" s="209"/>
      <c r="R1582" s="210">
        <f>SUM(R1583:R1605)</f>
        <v>0.1087157</v>
      </c>
      <c r="S1582" s="209"/>
      <c r="T1582" s="210">
        <f>SUM(T1583:T1605)</f>
        <v>0</v>
      </c>
      <c r="U1582" s="211"/>
      <c r="V1582" s="12"/>
      <c r="W1582" s="12"/>
      <c r="X1582" s="12"/>
      <c r="Y1582" s="12"/>
      <c r="Z1582" s="12"/>
      <c r="AA1582" s="12"/>
      <c r="AB1582" s="12"/>
      <c r="AC1582" s="12"/>
      <c r="AD1582" s="12"/>
      <c r="AE1582" s="12"/>
      <c r="AR1582" s="212" t="s">
        <v>154</v>
      </c>
      <c r="AT1582" s="213" t="s">
        <v>72</v>
      </c>
      <c r="AU1582" s="213" t="s">
        <v>81</v>
      </c>
      <c r="AY1582" s="212" t="s">
        <v>146</v>
      </c>
      <c r="BK1582" s="214">
        <f>SUM(BK1583:BK1605)</f>
        <v>0</v>
      </c>
    </row>
    <row r="1583" s="2" customFormat="1" ht="24.15" customHeight="1">
      <c r="A1583" s="38"/>
      <c r="B1583" s="39"/>
      <c r="C1583" s="217" t="s">
        <v>1989</v>
      </c>
      <c r="D1583" s="217" t="s">
        <v>148</v>
      </c>
      <c r="E1583" s="218" t="s">
        <v>1990</v>
      </c>
      <c r="F1583" s="219" t="s">
        <v>1991</v>
      </c>
      <c r="G1583" s="220" t="s">
        <v>228</v>
      </c>
      <c r="H1583" s="221">
        <v>30.23</v>
      </c>
      <c r="I1583" s="222"/>
      <c r="J1583" s="223">
        <f>ROUND(I1583*H1583,2)</f>
        <v>0</v>
      </c>
      <c r="K1583" s="219" t="s">
        <v>152</v>
      </c>
      <c r="L1583" s="44"/>
      <c r="M1583" s="224" t="s">
        <v>1</v>
      </c>
      <c r="N1583" s="225" t="s">
        <v>39</v>
      </c>
      <c r="O1583" s="91"/>
      <c r="P1583" s="226">
        <f>O1583*H1583</f>
        <v>0</v>
      </c>
      <c r="Q1583" s="226">
        <v>0.00029</v>
      </c>
      <c r="R1583" s="226">
        <f>Q1583*H1583</f>
        <v>0.0087667000000000005</v>
      </c>
      <c r="S1583" s="226">
        <v>0</v>
      </c>
      <c r="T1583" s="226">
        <f>S1583*H1583</f>
        <v>0</v>
      </c>
      <c r="U1583" s="227" t="s">
        <v>1</v>
      </c>
      <c r="V1583" s="38"/>
      <c r="W1583" s="38"/>
      <c r="X1583" s="38"/>
      <c r="Y1583" s="38"/>
      <c r="Z1583" s="38"/>
      <c r="AA1583" s="38"/>
      <c r="AB1583" s="38"/>
      <c r="AC1583" s="38"/>
      <c r="AD1583" s="38"/>
      <c r="AE1583" s="38"/>
      <c r="AR1583" s="228" t="s">
        <v>265</v>
      </c>
      <c r="AT1583" s="228" t="s">
        <v>148</v>
      </c>
      <c r="AU1583" s="228" t="s">
        <v>154</v>
      </c>
      <c r="AY1583" s="17" t="s">
        <v>146</v>
      </c>
      <c r="BE1583" s="229">
        <f>IF(N1583="základní",J1583,0)</f>
        <v>0</v>
      </c>
      <c r="BF1583" s="229">
        <f>IF(N1583="snížená",J1583,0)</f>
        <v>0</v>
      </c>
      <c r="BG1583" s="229">
        <f>IF(N1583="zákl. přenesená",J1583,0)</f>
        <v>0</v>
      </c>
      <c r="BH1583" s="229">
        <f>IF(N1583="sníž. přenesená",J1583,0)</f>
        <v>0</v>
      </c>
      <c r="BI1583" s="229">
        <f>IF(N1583="nulová",J1583,0)</f>
        <v>0</v>
      </c>
      <c r="BJ1583" s="17" t="s">
        <v>154</v>
      </c>
      <c r="BK1583" s="229">
        <f>ROUND(I1583*H1583,2)</f>
        <v>0</v>
      </c>
      <c r="BL1583" s="17" t="s">
        <v>265</v>
      </c>
      <c r="BM1583" s="228" t="s">
        <v>1992</v>
      </c>
    </row>
    <row r="1584" s="2" customFormat="1">
      <c r="A1584" s="38"/>
      <c r="B1584" s="39"/>
      <c r="C1584" s="40"/>
      <c r="D1584" s="230" t="s">
        <v>156</v>
      </c>
      <c r="E1584" s="40"/>
      <c r="F1584" s="231" t="s">
        <v>1993</v>
      </c>
      <c r="G1584" s="40"/>
      <c r="H1584" s="40"/>
      <c r="I1584" s="232"/>
      <c r="J1584" s="40"/>
      <c r="K1584" s="40"/>
      <c r="L1584" s="44"/>
      <c r="M1584" s="233"/>
      <c r="N1584" s="234"/>
      <c r="O1584" s="91"/>
      <c r="P1584" s="91"/>
      <c r="Q1584" s="91"/>
      <c r="R1584" s="91"/>
      <c r="S1584" s="91"/>
      <c r="T1584" s="91"/>
      <c r="U1584" s="92"/>
      <c r="V1584" s="38"/>
      <c r="W1584" s="38"/>
      <c r="X1584" s="38"/>
      <c r="Y1584" s="38"/>
      <c r="Z1584" s="38"/>
      <c r="AA1584" s="38"/>
      <c r="AB1584" s="38"/>
      <c r="AC1584" s="38"/>
      <c r="AD1584" s="38"/>
      <c r="AE1584" s="38"/>
      <c r="AT1584" s="17" t="s">
        <v>156</v>
      </c>
      <c r="AU1584" s="17" t="s">
        <v>154</v>
      </c>
    </row>
    <row r="1585" s="2" customFormat="1">
      <c r="A1585" s="38"/>
      <c r="B1585" s="39"/>
      <c r="C1585" s="40"/>
      <c r="D1585" s="235" t="s">
        <v>158</v>
      </c>
      <c r="E1585" s="40"/>
      <c r="F1585" s="236" t="s">
        <v>1994</v>
      </c>
      <c r="G1585" s="40"/>
      <c r="H1585" s="40"/>
      <c r="I1585" s="232"/>
      <c r="J1585" s="40"/>
      <c r="K1585" s="40"/>
      <c r="L1585" s="44"/>
      <c r="M1585" s="233"/>
      <c r="N1585" s="234"/>
      <c r="O1585" s="91"/>
      <c r="P1585" s="91"/>
      <c r="Q1585" s="91"/>
      <c r="R1585" s="91"/>
      <c r="S1585" s="91"/>
      <c r="T1585" s="91"/>
      <c r="U1585" s="92"/>
      <c r="V1585" s="38"/>
      <c r="W1585" s="38"/>
      <c r="X1585" s="38"/>
      <c r="Y1585" s="38"/>
      <c r="Z1585" s="38"/>
      <c r="AA1585" s="38"/>
      <c r="AB1585" s="38"/>
      <c r="AC1585" s="38"/>
      <c r="AD1585" s="38"/>
      <c r="AE1585" s="38"/>
      <c r="AT1585" s="17" t="s">
        <v>158</v>
      </c>
      <c r="AU1585" s="17" t="s">
        <v>154</v>
      </c>
    </row>
    <row r="1586" s="14" customFormat="1">
      <c r="A1586" s="14"/>
      <c r="B1586" s="247"/>
      <c r="C1586" s="248"/>
      <c r="D1586" s="230" t="s">
        <v>160</v>
      </c>
      <c r="E1586" s="249" t="s">
        <v>1</v>
      </c>
      <c r="F1586" s="250" t="s">
        <v>1995</v>
      </c>
      <c r="G1586" s="248"/>
      <c r="H1586" s="251">
        <v>30.23</v>
      </c>
      <c r="I1586" s="252"/>
      <c r="J1586" s="248"/>
      <c r="K1586" s="248"/>
      <c r="L1586" s="253"/>
      <c r="M1586" s="254"/>
      <c r="N1586" s="255"/>
      <c r="O1586" s="255"/>
      <c r="P1586" s="255"/>
      <c r="Q1586" s="255"/>
      <c r="R1586" s="255"/>
      <c r="S1586" s="255"/>
      <c r="T1586" s="255"/>
      <c r="U1586" s="256"/>
      <c r="V1586" s="14"/>
      <c r="W1586" s="14"/>
      <c r="X1586" s="14"/>
      <c r="Y1586" s="14"/>
      <c r="Z1586" s="14"/>
      <c r="AA1586" s="14"/>
      <c r="AB1586" s="14"/>
      <c r="AC1586" s="14"/>
      <c r="AD1586" s="14"/>
      <c r="AE1586" s="14"/>
      <c r="AT1586" s="257" t="s">
        <v>160</v>
      </c>
      <c r="AU1586" s="257" t="s">
        <v>154</v>
      </c>
      <c r="AV1586" s="14" t="s">
        <v>154</v>
      </c>
      <c r="AW1586" s="14" t="s">
        <v>30</v>
      </c>
      <c r="AX1586" s="14" t="s">
        <v>73</v>
      </c>
      <c r="AY1586" s="257" t="s">
        <v>146</v>
      </c>
    </row>
    <row r="1587" s="15" customFormat="1">
      <c r="A1587" s="15"/>
      <c r="B1587" s="258"/>
      <c r="C1587" s="259"/>
      <c r="D1587" s="230" t="s">
        <v>160</v>
      </c>
      <c r="E1587" s="260" t="s">
        <v>1</v>
      </c>
      <c r="F1587" s="261" t="s">
        <v>163</v>
      </c>
      <c r="G1587" s="259"/>
      <c r="H1587" s="262">
        <v>30.23</v>
      </c>
      <c r="I1587" s="263"/>
      <c r="J1587" s="259"/>
      <c r="K1587" s="259"/>
      <c r="L1587" s="264"/>
      <c r="M1587" s="265"/>
      <c r="N1587" s="266"/>
      <c r="O1587" s="266"/>
      <c r="P1587" s="266"/>
      <c r="Q1587" s="266"/>
      <c r="R1587" s="266"/>
      <c r="S1587" s="266"/>
      <c r="T1587" s="266"/>
      <c r="U1587" s="267"/>
      <c r="V1587" s="15"/>
      <c r="W1587" s="15"/>
      <c r="X1587" s="15"/>
      <c r="Y1587" s="15"/>
      <c r="Z1587" s="15"/>
      <c r="AA1587" s="15"/>
      <c r="AB1587" s="15"/>
      <c r="AC1587" s="15"/>
      <c r="AD1587" s="15"/>
      <c r="AE1587" s="15"/>
      <c r="AT1587" s="268" t="s">
        <v>160</v>
      </c>
      <c r="AU1587" s="268" t="s">
        <v>154</v>
      </c>
      <c r="AV1587" s="15" t="s">
        <v>153</v>
      </c>
      <c r="AW1587" s="15" t="s">
        <v>30</v>
      </c>
      <c r="AX1587" s="15" t="s">
        <v>81</v>
      </c>
      <c r="AY1587" s="268" t="s">
        <v>146</v>
      </c>
    </row>
    <row r="1588" s="2" customFormat="1" ht="24.15" customHeight="1">
      <c r="A1588" s="38"/>
      <c r="B1588" s="39"/>
      <c r="C1588" s="217" t="s">
        <v>1996</v>
      </c>
      <c r="D1588" s="217" t="s">
        <v>148</v>
      </c>
      <c r="E1588" s="218" t="s">
        <v>1997</v>
      </c>
      <c r="F1588" s="219" t="s">
        <v>1998</v>
      </c>
      <c r="G1588" s="220" t="s">
        <v>228</v>
      </c>
      <c r="H1588" s="221">
        <v>448.35000000000002</v>
      </c>
      <c r="I1588" s="222"/>
      <c r="J1588" s="223">
        <f>ROUND(I1588*H1588,2)</f>
        <v>0</v>
      </c>
      <c r="K1588" s="219" t="s">
        <v>152</v>
      </c>
      <c r="L1588" s="44"/>
      <c r="M1588" s="224" t="s">
        <v>1</v>
      </c>
      <c r="N1588" s="225" t="s">
        <v>39</v>
      </c>
      <c r="O1588" s="91"/>
      <c r="P1588" s="226">
        <f>O1588*H1588</f>
        <v>0</v>
      </c>
      <c r="Q1588" s="226">
        <v>0.00022000000000000001</v>
      </c>
      <c r="R1588" s="226">
        <f>Q1588*H1588</f>
        <v>0.098637000000000002</v>
      </c>
      <c r="S1588" s="226">
        <v>0</v>
      </c>
      <c r="T1588" s="226">
        <f>S1588*H1588</f>
        <v>0</v>
      </c>
      <c r="U1588" s="227" t="s">
        <v>1</v>
      </c>
      <c r="V1588" s="38"/>
      <c r="W1588" s="38"/>
      <c r="X1588" s="38"/>
      <c r="Y1588" s="38"/>
      <c r="Z1588" s="38"/>
      <c r="AA1588" s="38"/>
      <c r="AB1588" s="38"/>
      <c r="AC1588" s="38"/>
      <c r="AD1588" s="38"/>
      <c r="AE1588" s="38"/>
      <c r="AR1588" s="228" t="s">
        <v>265</v>
      </c>
      <c r="AT1588" s="228" t="s">
        <v>148</v>
      </c>
      <c r="AU1588" s="228" t="s">
        <v>154</v>
      </c>
      <c r="AY1588" s="17" t="s">
        <v>146</v>
      </c>
      <c r="BE1588" s="229">
        <f>IF(N1588="základní",J1588,0)</f>
        <v>0</v>
      </c>
      <c r="BF1588" s="229">
        <f>IF(N1588="snížená",J1588,0)</f>
        <v>0</v>
      </c>
      <c r="BG1588" s="229">
        <f>IF(N1588="zákl. přenesená",J1588,0)</f>
        <v>0</v>
      </c>
      <c r="BH1588" s="229">
        <f>IF(N1588="sníž. přenesená",J1588,0)</f>
        <v>0</v>
      </c>
      <c r="BI1588" s="229">
        <f>IF(N1588="nulová",J1588,0)</f>
        <v>0</v>
      </c>
      <c r="BJ1588" s="17" t="s">
        <v>154</v>
      </c>
      <c r="BK1588" s="229">
        <f>ROUND(I1588*H1588,2)</f>
        <v>0</v>
      </c>
      <c r="BL1588" s="17" t="s">
        <v>265</v>
      </c>
      <c r="BM1588" s="228" t="s">
        <v>1999</v>
      </c>
    </row>
    <row r="1589" s="2" customFormat="1">
      <c r="A1589" s="38"/>
      <c r="B1589" s="39"/>
      <c r="C1589" s="40"/>
      <c r="D1589" s="230" t="s">
        <v>156</v>
      </c>
      <c r="E1589" s="40"/>
      <c r="F1589" s="231" t="s">
        <v>2000</v>
      </c>
      <c r="G1589" s="40"/>
      <c r="H1589" s="40"/>
      <c r="I1589" s="232"/>
      <c r="J1589" s="40"/>
      <c r="K1589" s="40"/>
      <c r="L1589" s="44"/>
      <c r="M1589" s="233"/>
      <c r="N1589" s="234"/>
      <c r="O1589" s="91"/>
      <c r="P1589" s="91"/>
      <c r="Q1589" s="91"/>
      <c r="R1589" s="91"/>
      <c r="S1589" s="91"/>
      <c r="T1589" s="91"/>
      <c r="U1589" s="92"/>
      <c r="V1589" s="38"/>
      <c r="W1589" s="38"/>
      <c r="X1589" s="38"/>
      <c r="Y1589" s="38"/>
      <c r="Z1589" s="38"/>
      <c r="AA1589" s="38"/>
      <c r="AB1589" s="38"/>
      <c r="AC1589" s="38"/>
      <c r="AD1589" s="38"/>
      <c r="AE1589" s="38"/>
      <c r="AT1589" s="17" t="s">
        <v>156</v>
      </c>
      <c r="AU1589" s="17" t="s">
        <v>154</v>
      </c>
    </row>
    <row r="1590" s="2" customFormat="1">
      <c r="A1590" s="38"/>
      <c r="B1590" s="39"/>
      <c r="C1590" s="40"/>
      <c r="D1590" s="235" t="s">
        <v>158</v>
      </c>
      <c r="E1590" s="40"/>
      <c r="F1590" s="236" t="s">
        <v>2001</v>
      </c>
      <c r="G1590" s="40"/>
      <c r="H1590" s="40"/>
      <c r="I1590" s="232"/>
      <c r="J1590" s="40"/>
      <c r="K1590" s="40"/>
      <c r="L1590" s="44"/>
      <c r="M1590" s="233"/>
      <c r="N1590" s="234"/>
      <c r="O1590" s="91"/>
      <c r="P1590" s="91"/>
      <c r="Q1590" s="91"/>
      <c r="R1590" s="91"/>
      <c r="S1590" s="91"/>
      <c r="T1590" s="91"/>
      <c r="U1590" s="92"/>
      <c r="V1590" s="38"/>
      <c r="W1590" s="38"/>
      <c r="X1590" s="38"/>
      <c r="Y1590" s="38"/>
      <c r="Z1590" s="38"/>
      <c r="AA1590" s="38"/>
      <c r="AB1590" s="38"/>
      <c r="AC1590" s="38"/>
      <c r="AD1590" s="38"/>
      <c r="AE1590" s="38"/>
      <c r="AT1590" s="17" t="s">
        <v>158</v>
      </c>
      <c r="AU1590" s="17" t="s">
        <v>154</v>
      </c>
    </row>
    <row r="1591" s="13" customFormat="1">
      <c r="A1591" s="13"/>
      <c r="B1591" s="237"/>
      <c r="C1591" s="238"/>
      <c r="D1591" s="230" t="s">
        <v>160</v>
      </c>
      <c r="E1591" s="239" t="s">
        <v>1</v>
      </c>
      <c r="F1591" s="240" t="s">
        <v>672</v>
      </c>
      <c r="G1591" s="238"/>
      <c r="H1591" s="239" t="s">
        <v>1</v>
      </c>
      <c r="I1591" s="241"/>
      <c r="J1591" s="238"/>
      <c r="K1591" s="238"/>
      <c r="L1591" s="242"/>
      <c r="M1591" s="243"/>
      <c r="N1591" s="244"/>
      <c r="O1591" s="244"/>
      <c r="P1591" s="244"/>
      <c r="Q1591" s="244"/>
      <c r="R1591" s="244"/>
      <c r="S1591" s="244"/>
      <c r="T1591" s="244"/>
      <c r="U1591" s="245"/>
      <c r="V1591" s="13"/>
      <c r="W1591" s="13"/>
      <c r="X1591" s="13"/>
      <c r="Y1591" s="13"/>
      <c r="Z1591" s="13"/>
      <c r="AA1591" s="13"/>
      <c r="AB1591" s="13"/>
      <c r="AC1591" s="13"/>
      <c r="AD1591" s="13"/>
      <c r="AE1591" s="13"/>
      <c r="AT1591" s="246" t="s">
        <v>160</v>
      </c>
      <c r="AU1591" s="246" t="s">
        <v>154</v>
      </c>
      <c r="AV1591" s="13" t="s">
        <v>81</v>
      </c>
      <c r="AW1591" s="13" t="s">
        <v>30</v>
      </c>
      <c r="AX1591" s="13" t="s">
        <v>73</v>
      </c>
      <c r="AY1591" s="246" t="s">
        <v>146</v>
      </c>
    </row>
    <row r="1592" s="14" customFormat="1">
      <c r="A1592" s="14"/>
      <c r="B1592" s="247"/>
      <c r="C1592" s="248"/>
      <c r="D1592" s="230" t="s">
        <v>160</v>
      </c>
      <c r="E1592" s="249" t="s">
        <v>1</v>
      </c>
      <c r="F1592" s="250" t="s">
        <v>673</v>
      </c>
      <c r="G1592" s="248"/>
      <c r="H1592" s="251">
        <v>448.35000000000002</v>
      </c>
      <c r="I1592" s="252"/>
      <c r="J1592" s="248"/>
      <c r="K1592" s="248"/>
      <c r="L1592" s="253"/>
      <c r="M1592" s="254"/>
      <c r="N1592" s="255"/>
      <c r="O1592" s="255"/>
      <c r="P1592" s="255"/>
      <c r="Q1592" s="255"/>
      <c r="R1592" s="255"/>
      <c r="S1592" s="255"/>
      <c r="T1592" s="255"/>
      <c r="U1592" s="256"/>
      <c r="V1592" s="14"/>
      <c r="W1592" s="14"/>
      <c r="X1592" s="14"/>
      <c r="Y1592" s="14"/>
      <c r="Z1592" s="14"/>
      <c r="AA1592" s="14"/>
      <c r="AB1592" s="14"/>
      <c r="AC1592" s="14"/>
      <c r="AD1592" s="14"/>
      <c r="AE1592" s="14"/>
      <c r="AT1592" s="257" t="s">
        <v>160</v>
      </c>
      <c r="AU1592" s="257" t="s">
        <v>154</v>
      </c>
      <c r="AV1592" s="14" t="s">
        <v>154</v>
      </c>
      <c r="AW1592" s="14" t="s">
        <v>30</v>
      </c>
      <c r="AX1592" s="14" t="s">
        <v>73</v>
      </c>
      <c r="AY1592" s="257" t="s">
        <v>146</v>
      </c>
    </row>
    <row r="1593" s="15" customFormat="1">
      <c r="A1593" s="15"/>
      <c r="B1593" s="258"/>
      <c r="C1593" s="259"/>
      <c r="D1593" s="230" t="s">
        <v>160</v>
      </c>
      <c r="E1593" s="260" t="s">
        <v>1</v>
      </c>
      <c r="F1593" s="261" t="s">
        <v>163</v>
      </c>
      <c r="G1593" s="259"/>
      <c r="H1593" s="262">
        <v>448.35000000000002</v>
      </c>
      <c r="I1593" s="263"/>
      <c r="J1593" s="259"/>
      <c r="K1593" s="259"/>
      <c r="L1593" s="264"/>
      <c r="M1593" s="265"/>
      <c r="N1593" s="266"/>
      <c r="O1593" s="266"/>
      <c r="P1593" s="266"/>
      <c r="Q1593" s="266"/>
      <c r="R1593" s="266"/>
      <c r="S1593" s="266"/>
      <c r="T1593" s="266"/>
      <c r="U1593" s="267"/>
      <c r="V1593" s="15"/>
      <c r="W1593" s="15"/>
      <c r="X1593" s="15"/>
      <c r="Y1593" s="15"/>
      <c r="Z1593" s="15"/>
      <c r="AA1593" s="15"/>
      <c r="AB1593" s="15"/>
      <c r="AC1593" s="15"/>
      <c r="AD1593" s="15"/>
      <c r="AE1593" s="15"/>
      <c r="AT1593" s="268" t="s">
        <v>160</v>
      </c>
      <c r="AU1593" s="268" t="s">
        <v>154</v>
      </c>
      <c r="AV1593" s="15" t="s">
        <v>153</v>
      </c>
      <c r="AW1593" s="15" t="s">
        <v>30</v>
      </c>
      <c r="AX1593" s="15" t="s">
        <v>81</v>
      </c>
      <c r="AY1593" s="268" t="s">
        <v>146</v>
      </c>
    </row>
    <row r="1594" s="2" customFormat="1" ht="24.15" customHeight="1">
      <c r="A1594" s="38"/>
      <c r="B1594" s="39"/>
      <c r="C1594" s="217" t="s">
        <v>2002</v>
      </c>
      <c r="D1594" s="217" t="s">
        <v>148</v>
      </c>
      <c r="E1594" s="218" t="s">
        <v>2003</v>
      </c>
      <c r="F1594" s="219" t="s">
        <v>2004</v>
      </c>
      <c r="G1594" s="220" t="s">
        <v>228</v>
      </c>
      <c r="H1594" s="221">
        <v>3.2000000000000002</v>
      </c>
      <c r="I1594" s="222"/>
      <c r="J1594" s="223">
        <f>ROUND(I1594*H1594,2)</f>
        <v>0</v>
      </c>
      <c r="K1594" s="219" t="s">
        <v>152</v>
      </c>
      <c r="L1594" s="44"/>
      <c r="M1594" s="224" t="s">
        <v>1</v>
      </c>
      <c r="N1594" s="225" t="s">
        <v>39</v>
      </c>
      <c r="O1594" s="91"/>
      <c r="P1594" s="226">
        <f>O1594*H1594</f>
        <v>0</v>
      </c>
      <c r="Q1594" s="226">
        <v>0.00017000000000000001</v>
      </c>
      <c r="R1594" s="226">
        <f>Q1594*H1594</f>
        <v>0.0005440000000000001</v>
      </c>
      <c r="S1594" s="226">
        <v>0</v>
      </c>
      <c r="T1594" s="226">
        <f>S1594*H1594</f>
        <v>0</v>
      </c>
      <c r="U1594" s="227" t="s">
        <v>1</v>
      </c>
      <c r="V1594" s="38"/>
      <c r="W1594" s="38"/>
      <c r="X1594" s="38"/>
      <c r="Y1594" s="38"/>
      <c r="Z1594" s="38"/>
      <c r="AA1594" s="38"/>
      <c r="AB1594" s="38"/>
      <c r="AC1594" s="38"/>
      <c r="AD1594" s="38"/>
      <c r="AE1594" s="38"/>
      <c r="AR1594" s="228" t="s">
        <v>265</v>
      </c>
      <c r="AT1594" s="228" t="s">
        <v>148</v>
      </c>
      <c r="AU1594" s="228" t="s">
        <v>154</v>
      </c>
      <c r="AY1594" s="17" t="s">
        <v>146</v>
      </c>
      <c r="BE1594" s="229">
        <f>IF(N1594="základní",J1594,0)</f>
        <v>0</v>
      </c>
      <c r="BF1594" s="229">
        <f>IF(N1594="snížená",J1594,0)</f>
        <v>0</v>
      </c>
      <c r="BG1594" s="229">
        <f>IF(N1594="zákl. přenesená",J1594,0)</f>
        <v>0</v>
      </c>
      <c r="BH1594" s="229">
        <f>IF(N1594="sníž. přenesená",J1594,0)</f>
        <v>0</v>
      </c>
      <c r="BI1594" s="229">
        <f>IF(N1594="nulová",J1594,0)</f>
        <v>0</v>
      </c>
      <c r="BJ1594" s="17" t="s">
        <v>154</v>
      </c>
      <c r="BK1594" s="229">
        <f>ROUND(I1594*H1594,2)</f>
        <v>0</v>
      </c>
      <c r="BL1594" s="17" t="s">
        <v>265</v>
      </c>
      <c r="BM1594" s="228" t="s">
        <v>2005</v>
      </c>
    </row>
    <row r="1595" s="2" customFormat="1">
      <c r="A1595" s="38"/>
      <c r="B1595" s="39"/>
      <c r="C1595" s="40"/>
      <c r="D1595" s="230" t="s">
        <v>156</v>
      </c>
      <c r="E1595" s="40"/>
      <c r="F1595" s="231" t="s">
        <v>2006</v>
      </c>
      <c r="G1595" s="40"/>
      <c r="H1595" s="40"/>
      <c r="I1595" s="232"/>
      <c r="J1595" s="40"/>
      <c r="K1595" s="40"/>
      <c r="L1595" s="44"/>
      <c r="M1595" s="233"/>
      <c r="N1595" s="234"/>
      <c r="O1595" s="91"/>
      <c r="P1595" s="91"/>
      <c r="Q1595" s="91"/>
      <c r="R1595" s="91"/>
      <c r="S1595" s="91"/>
      <c r="T1595" s="91"/>
      <c r="U1595" s="92"/>
      <c r="V1595" s="38"/>
      <c r="W1595" s="38"/>
      <c r="X1595" s="38"/>
      <c r="Y1595" s="38"/>
      <c r="Z1595" s="38"/>
      <c r="AA1595" s="38"/>
      <c r="AB1595" s="38"/>
      <c r="AC1595" s="38"/>
      <c r="AD1595" s="38"/>
      <c r="AE1595" s="38"/>
      <c r="AT1595" s="17" t="s">
        <v>156</v>
      </c>
      <c r="AU1595" s="17" t="s">
        <v>154</v>
      </c>
    </row>
    <row r="1596" s="2" customFormat="1">
      <c r="A1596" s="38"/>
      <c r="B1596" s="39"/>
      <c r="C1596" s="40"/>
      <c r="D1596" s="235" t="s">
        <v>158</v>
      </c>
      <c r="E1596" s="40"/>
      <c r="F1596" s="236" t="s">
        <v>2007</v>
      </c>
      <c r="G1596" s="40"/>
      <c r="H1596" s="40"/>
      <c r="I1596" s="232"/>
      <c r="J1596" s="40"/>
      <c r="K1596" s="40"/>
      <c r="L1596" s="44"/>
      <c r="M1596" s="233"/>
      <c r="N1596" s="234"/>
      <c r="O1596" s="91"/>
      <c r="P1596" s="91"/>
      <c r="Q1596" s="91"/>
      <c r="R1596" s="91"/>
      <c r="S1596" s="91"/>
      <c r="T1596" s="91"/>
      <c r="U1596" s="92"/>
      <c r="V1596" s="38"/>
      <c r="W1596" s="38"/>
      <c r="X1596" s="38"/>
      <c r="Y1596" s="38"/>
      <c r="Z1596" s="38"/>
      <c r="AA1596" s="38"/>
      <c r="AB1596" s="38"/>
      <c r="AC1596" s="38"/>
      <c r="AD1596" s="38"/>
      <c r="AE1596" s="38"/>
      <c r="AT1596" s="17" t="s">
        <v>158</v>
      </c>
      <c r="AU1596" s="17" t="s">
        <v>154</v>
      </c>
    </row>
    <row r="1597" s="13" customFormat="1">
      <c r="A1597" s="13"/>
      <c r="B1597" s="237"/>
      <c r="C1597" s="238"/>
      <c r="D1597" s="230" t="s">
        <v>160</v>
      </c>
      <c r="E1597" s="239" t="s">
        <v>1</v>
      </c>
      <c r="F1597" s="240" t="s">
        <v>2008</v>
      </c>
      <c r="G1597" s="238"/>
      <c r="H1597" s="239" t="s">
        <v>1</v>
      </c>
      <c r="I1597" s="241"/>
      <c r="J1597" s="238"/>
      <c r="K1597" s="238"/>
      <c r="L1597" s="242"/>
      <c r="M1597" s="243"/>
      <c r="N1597" s="244"/>
      <c r="O1597" s="244"/>
      <c r="P1597" s="244"/>
      <c r="Q1597" s="244"/>
      <c r="R1597" s="244"/>
      <c r="S1597" s="244"/>
      <c r="T1597" s="244"/>
      <c r="U1597" s="245"/>
      <c r="V1597" s="13"/>
      <c r="W1597" s="13"/>
      <c r="X1597" s="13"/>
      <c r="Y1597" s="13"/>
      <c r="Z1597" s="13"/>
      <c r="AA1597" s="13"/>
      <c r="AB1597" s="13"/>
      <c r="AC1597" s="13"/>
      <c r="AD1597" s="13"/>
      <c r="AE1597" s="13"/>
      <c r="AT1597" s="246" t="s">
        <v>160</v>
      </c>
      <c r="AU1597" s="246" t="s">
        <v>154</v>
      </c>
      <c r="AV1597" s="13" t="s">
        <v>81</v>
      </c>
      <c r="AW1597" s="13" t="s">
        <v>30</v>
      </c>
      <c r="AX1597" s="13" t="s">
        <v>73</v>
      </c>
      <c r="AY1597" s="246" t="s">
        <v>146</v>
      </c>
    </row>
    <row r="1598" s="14" customFormat="1">
      <c r="A1598" s="14"/>
      <c r="B1598" s="247"/>
      <c r="C1598" s="248"/>
      <c r="D1598" s="230" t="s">
        <v>160</v>
      </c>
      <c r="E1598" s="249" t="s">
        <v>1</v>
      </c>
      <c r="F1598" s="250" t="s">
        <v>2009</v>
      </c>
      <c r="G1598" s="248"/>
      <c r="H1598" s="251">
        <v>3.2000000000000002</v>
      </c>
      <c r="I1598" s="252"/>
      <c r="J1598" s="248"/>
      <c r="K1598" s="248"/>
      <c r="L1598" s="253"/>
      <c r="M1598" s="254"/>
      <c r="N1598" s="255"/>
      <c r="O1598" s="255"/>
      <c r="P1598" s="255"/>
      <c r="Q1598" s="255"/>
      <c r="R1598" s="255"/>
      <c r="S1598" s="255"/>
      <c r="T1598" s="255"/>
      <c r="U1598" s="256"/>
      <c r="V1598" s="14"/>
      <c r="W1598" s="14"/>
      <c r="X1598" s="14"/>
      <c r="Y1598" s="14"/>
      <c r="Z1598" s="14"/>
      <c r="AA1598" s="14"/>
      <c r="AB1598" s="14"/>
      <c r="AC1598" s="14"/>
      <c r="AD1598" s="14"/>
      <c r="AE1598" s="14"/>
      <c r="AT1598" s="257" t="s">
        <v>160</v>
      </c>
      <c r="AU1598" s="257" t="s">
        <v>154</v>
      </c>
      <c r="AV1598" s="14" t="s">
        <v>154</v>
      </c>
      <c r="AW1598" s="14" t="s">
        <v>30</v>
      </c>
      <c r="AX1598" s="14" t="s">
        <v>73</v>
      </c>
      <c r="AY1598" s="257" t="s">
        <v>146</v>
      </c>
    </row>
    <row r="1599" s="15" customFormat="1">
      <c r="A1599" s="15"/>
      <c r="B1599" s="258"/>
      <c r="C1599" s="259"/>
      <c r="D1599" s="230" t="s">
        <v>160</v>
      </c>
      <c r="E1599" s="260" t="s">
        <v>1</v>
      </c>
      <c r="F1599" s="261" t="s">
        <v>163</v>
      </c>
      <c r="G1599" s="259"/>
      <c r="H1599" s="262">
        <v>3.2000000000000002</v>
      </c>
      <c r="I1599" s="263"/>
      <c r="J1599" s="259"/>
      <c r="K1599" s="259"/>
      <c r="L1599" s="264"/>
      <c r="M1599" s="265"/>
      <c r="N1599" s="266"/>
      <c r="O1599" s="266"/>
      <c r="P1599" s="266"/>
      <c r="Q1599" s="266"/>
      <c r="R1599" s="266"/>
      <c r="S1599" s="266"/>
      <c r="T1599" s="266"/>
      <c r="U1599" s="267"/>
      <c r="V1599" s="15"/>
      <c r="W1599" s="15"/>
      <c r="X1599" s="15"/>
      <c r="Y1599" s="15"/>
      <c r="Z1599" s="15"/>
      <c r="AA1599" s="15"/>
      <c r="AB1599" s="15"/>
      <c r="AC1599" s="15"/>
      <c r="AD1599" s="15"/>
      <c r="AE1599" s="15"/>
      <c r="AT1599" s="268" t="s">
        <v>160</v>
      </c>
      <c r="AU1599" s="268" t="s">
        <v>154</v>
      </c>
      <c r="AV1599" s="15" t="s">
        <v>153</v>
      </c>
      <c r="AW1599" s="15" t="s">
        <v>30</v>
      </c>
      <c r="AX1599" s="15" t="s">
        <v>81</v>
      </c>
      <c r="AY1599" s="268" t="s">
        <v>146</v>
      </c>
    </row>
    <row r="1600" s="2" customFormat="1" ht="24.15" customHeight="1">
      <c r="A1600" s="38"/>
      <c r="B1600" s="39"/>
      <c r="C1600" s="217" t="s">
        <v>2010</v>
      </c>
      <c r="D1600" s="217" t="s">
        <v>148</v>
      </c>
      <c r="E1600" s="218" t="s">
        <v>2011</v>
      </c>
      <c r="F1600" s="219" t="s">
        <v>2012</v>
      </c>
      <c r="G1600" s="220" t="s">
        <v>228</v>
      </c>
      <c r="H1600" s="221">
        <v>3.2000000000000002</v>
      </c>
      <c r="I1600" s="222"/>
      <c r="J1600" s="223">
        <f>ROUND(I1600*H1600,2)</f>
        <v>0</v>
      </c>
      <c r="K1600" s="219" t="s">
        <v>152</v>
      </c>
      <c r="L1600" s="44"/>
      <c r="M1600" s="224" t="s">
        <v>1</v>
      </c>
      <c r="N1600" s="225" t="s">
        <v>39</v>
      </c>
      <c r="O1600" s="91"/>
      <c r="P1600" s="226">
        <f>O1600*H1600</f>
        <v>0</v>
      </c>
      <c r="Q1600" s="226">
        <v>0.00012</v>
      </c>
      <c r="R1600" s="226">
        <f>Q1600*H1600</f>
        <v>0.00038400000000000001</v>
      </c>
      <c r="S1600" s="226">
        <v>0</v>
      </c>
      <c r="T1600" s="226">
        <f>S1600*H1600</f>
        <v>0</v>
      </c>
      <c r="U1600" s="227" t="s">
        <v>1</v>
      </c>
      <c r="V1600" s="38"/>
      <c r="W1600" s="38"/>
      <c r="X1600" s="38"/>
      <c r="Y1600" s="38"/>
      <c r="Z1600" s="38"/>
      <c r="AA1600" s="38"/>
      <c r="AB1600" s="38"/>
      <c r="AC1600" s="38"/>
      <c r="AD1600" s="38"/>
      <c r="AE1600" s="38"/>
      <c r="AR1600" s="228" t="s">
        <v>265</v>
      </c>
      <c r="AT1600" s="228" t="s">
        <v>148</v>
      </c>
      <c r="AU1600" s="228" t="s">
        <v>154</v>
      </c>
      <c r="AY1600" s="17" t="s">
        <v>146</v>
      </c>
      <c r="BE1600" s="229">
        <f>IF(N1600="základní",J1600,0)</f>
        <v>0</v>
      </c>
      <c r="BF1600" s="229">
        <f>IF(N1600="snížená",J1600,0)</f>
        <v>0</v>
      </c>
      <c r="BG1600" s="229">
        <f>IF(N1600="zákl. přenesená",J1600,0)</f>
        <v>0</v>
      </c>
      <c r="BH1600" s="229">
        <f>IF(N1600="sníž. přenesená",J1600,0)</f>
        <v>0</v>
      </c>
      <c r="BI1600" s="229">
        <f>IF(N1600="nulová",J1600,0)</f>
        <v>0</v>
      </c>
      <c r="BJ1600" s="17" t="s">
        <v>154</v>
      </c>
      <c r="BK1600" s="229">
        <f>ROUND(I1600*H1600,2)</f>
        <v>0</v>
      </c>
      <c r="BL1600" s="17" t="s">
        <v>265</v>
      </c>
      <c r="BM1600" s="228" t="s">
        <v>2013</v>
      </c>
    </row>
    <row r="1601" s="2" customFormat="1">
      <c r="A1601" s="38"/>
      <c r="B1601" s="39"/>
      <c r="C1601" s="40"/>
      <c r="D1601" s="230" t="s">
        <v>156</v>
      </c>
      <c r="E1601" s="40"/>
      <c r="F1601" s="231" t="s">
        <v>2014</v>
      </c>
      <c r="G1601" s="40"/>
      <c r="H1601" s="40"/>
      <c r="I1601" s="232"/>
      <c r="J1601" s="40"/>
      <c r="K1601" s="40"/>
      <c r="L1601" s="44"/>
      <c r="M1601" s="233"/>
      <c r="N1601" s="234"/>
      <c r="O1601" s="91"/>
      <c r="P1601" s="91"/>
      <c r="Q1601" s="91"/>
      <c r="R1601" s="91"/>
      <c r="S1601" s="91"/>
      <c r="T1601" s="91"/>
      <c r="U1601" s="92"/>
      <c r="V1601" s="38"/>
      <c r="W1601" s="38"/>
      <c r="X1601" s="38"/>
      <c r="Y1601" s="38"/>
      <c r="Z1601" s="38"/>
      <c r="AA1601" s="38"/>
      <c r="AB1601" s="38"/>
      <c r="AC1601" s="38"/>
      <c r="AD1601" s="38"/>
      <c r="AE1601" s="38"/>
      <c r="AT1601" s="17" t="s">
        <v>156</v>
      </c>
      <c r="AU1601" s="17" t="s">
        <v>154</v>
      </c>
    </row>
    <row r="1602" s="2" customFormat="1">
      <c r="A1602" s="38"/>
      <c r="B1602" s="39"/>
      <c r="C1602" s="40"/>
      <c r="D1602" s="235" t="s">
        <v>158</v>
      </c>
      <c r="E1602" s="40"/>
      <c r="F1602" s="236" t="s">
        <v>2015</v>
      </c>
      <c r="G1602" s="40"/>
      <c r="H1602" s="40"/>
      <c r="I1602" s="232"/>
      <c r="J1602" s="40"/>
      <c r="K1602" s="40"/>
      <c r="L1602" s="44"/>
      <c r="M1602" s="233"/>
      <c r="N1602" s="234"/>
      <c r="O1602" s="91"/>
      <c r="P1602" s="91"/>
      <c r="Q1602" s="91"/>
      <c r="R1602" s="91"/>
      <c r="S1602" s="91"/>
      <c r="T1602" s="91"/>
      <c r="U1602" s="92"/>
      <c r="V1602" s="38"/>
      <c r="W1602" s="38"/>
      <c r="X1602" s="38"/>
      <c r="Y1602" s="38"/>
      <c r="Z1602" s="38"/>
      <c r="AA1602" s="38"/>
      <c r="AB1602" s="38"/>
      <c r="AC1602" s="38"/>
      <c r="AD1602" s="38"/>
      <c r="AE1602" s="38"/>
      <c r="AT1602" s="17" t="s">
        <v>158</v>
      </c>
      <c r="AU1602" s="17" t="s">
        <v>154</v>
      </c>
    </row>
    <row r="1603" s="2" customFormat="1" ht="24.15" customHeight="1">
      <c r="A1603" s="38"/>
      <c r="B1603" s="39"/>
      <c r="C1603" s="217" t="s">
        <v>2016</v>
      </c>
      <c r="D1603" s="217" t="s">
        <v>148</v>
      </c>
      <c r="E1603" s="218" t="s">
        <v>2017</v>
      </c>
      <c r="F1603" s="219" t="s">
        <v>2018</v>
      </c>
      <c r="G1603" s="220" t="s">
        <v>228</v>
      </c>
      <c r="H1603" s="221">
        <v>3.2000000000000002</v>
      </c>
      <c r="I1603" s="222"/>
      <c r="J1603" s="223">
        <f>ROUND(I1603*H1603,2)</f>
        <v>0</v>
      </c>
      <c r="K1603" s="219" t="s">
        <v>152</v>
      </c>
      <c r="L1603" s="44"/>
      <c r="M1603" s="224" t="s">
        <v>1</v>
      </c>
      <c r="N1603" s="225" t="s">
        <v>39</v>
      </c>
      <c r="O1603" s="91"/>
      <c r="P1603" s="226">
        <f>O1603*H1603</f>
        <v>0</v>
      </c>
      <c r="Q1603" s="226">
        <v>0.00012</v>
      </c>
      <c r="R1603" s="226">
        <f>Q1603*H1603</f>
        <v>0.00038400000000000001</v>
      </c>
      <c r="S1603" s="226">
        <v>0</v>
      </c>
      <c r="T1603" s="226">
        <f>S1603*H1603</f>
        <v>0</v>
      </c>
      <c r="U1603" s="227" t="s">
        <v>1</v>
      </c>
      <c r="V1603" s="38"/>
      <c r="W1603" s="38"/>
      <c r="X1603" s="38"/>
      <c r="Y1603" s="38"/>
      <c r="Z1603" s="38"/>
      <c r="AA1603" s="38"/>
      <c r="AB1603" s="38"/>
      <c r="AC1603" s="38"/>
      <c r="AD1603" s="38"/>
      <c r="AE1603" s="38"/>
      <c r="AR1603" s="228" t="s">
        <v>265</v>
      </c>
      <c r="AT1603" s="228" t="s">
        <v>148</v>
      </c>
      <c r="AU1603" s="228" t="s">
        <v>154</v>
      </c>
      <c r="AY1603" s="17" t="s">
        <v>146</v>
      </c>
      <c r="BE1603" s="229">
        <f>IF(N1603="základní",J1603,0)</f>
        <v>0</v>
      </c>
      <c r="BF1603" s="229">
        <f>IF(N1603="snížená",J1603,0)</f>
        <v>0</v>
      </c>
      <c r="BG1603" s="229">
        <f>IF(N1603="zákl. přenesená",J1603,0)</f>
        <v>0</v>
      </c>
      <c r="BH1603" s="229">
        <f>IF(N1603="sníž. přenesená",J1603,0)</f>
        <v>0</v>
      </c>
      <c r="BI1603" s="229">
        <f>IF(N1603="nulová",J1603,0)</f>
        <v>0</v>
      </c>
      <c r="BJ1603" s="17" t="s">
        <v>154</v>
      </c>
      <c r="BK1603" s="229">
        <f>ROUND(I1603*H1603,2)</f>
        <v>0</v>
      </c>
      <c r="BL1603" s="17" t="s">
        <v>265</v>
      </c>
      <c r="BM1603" s="228" t="s">
        <v>2019</v>
      </c>
    </row>
    <row r="1604" s="2" customFormat="1">
      <c r="A1604" s="38"/>
      <c r="B1604" s="39"/>
      <c r="C1604" s="40"/>
      <c r="D1604" s="230" t="s">
        <v>156</v>
      </c>
      <c r="E1604" s="40"/>
      <c r="F1604" s="231" t="s">
        <v>2020</v>
      </c>
      <c r="G1604" s="40"/>
      <c r="H1604" s="40"/>
      <c r="I1604" s="232"/>
      <c r="J1604" s="40"/>
      <c r="K1604" s="40"/>
      <c r="L1604" s="44"/>
      <c r="M1604" s="233"/>
      <c r="N1604" s="234"/>
      <c r="O1604" s="91"/>
      <c r="P1604" s="91"/>
      <c r="Q1604" s="91"/>
      <c r="R1604" s="91"/>
      <c r="S1604" s="91"/>
      <c r="T1604" s="91"/>
      <c r="U1604" s="92"/>
      <c r="V1604" s="38"/>
      <c r="W1604" s="38"/>
      <c r="X1604" s="38"/>
      <c r="Y1604" s="38"/>
      <c r="Z1604" s="38"/>
      <c r="AA1604" s="38"/>
      <c r="AB1604" s="38"/>
      <c r="AC1604" s="38"/>
      <c r="AD1604" s="38"/>
      <c r="AE1604" s="38"/>
      <c r="AT1604" s="17" t="s">
        <v>156</v>
      </c>
      <c r="AU1604" s="17" t="s">
        <v>154</v>
      </c>
    </row>
    <row r="1605" s="2" customFormat="1">
      <c r="A1605" s="38"/>
      <c r="B1605" s="39"/>
      <c r="C1605" s="40"/>
      <c r="D1605" s="235" t="s">
        <v>158</v>
      </c>
      <c r="E1605" s="40"/>
      <c r="F1605" s="236" t="s">
        <v>2021</v>
      </c>
      <c r="G1605" s="40"/>
      <c r="H1605" s="40"/>
      <c r="I1605" s="232"/>
      <c r="J1605" s="40"/>
      <c r="K1605" s="40"/>
      <c r="L1605" s="44"/>
      <c r="M1605" s="233"/>
      <c r="N1605" s="234"/>
      <c r="O1605" s="91"/>
      <c r="P1605" s="91"/>
      <c r="Q1605" s="91"/>
      <c r="R1605" s="91"/>
      <c r="S1605" s="91"/>
      <c r="T1605" s="91"/>
      <c r="U1605" s="92"/>
      <c r="V1605" s="38"/>
      <c r="W1605" s="38"/>
      <c r="X1605" s="38"/>
      <c r="Y1605" s="38"/>
      <c r="Z1605" s="38"/>
      <c r="AA1605" s="38"/>
      <c r="AB1605" s="38"/>
      <c r="AC1605" s="38"/>
      <c r="AD1605" s="38"/>
      <c r="AE1605" s="38"/>
      <c r="AT1605" s="17" t="s">
        <v>158</v>
      </c>
      <c r="AU1605" s="17" t="s">
        <v>154</v>
      </c>
    </row>
    <row r="1606" s="12" customFormat="1" ht="22.8" customHeight="1">
      <c r="A1606" s="12"/>
      <c r="B1606" s="201"/>
      <c r="C1606" s="202"/>
      <c r="D1606" s="203" t="s">
        <v>72</v>
      </c>
      <c r="E1606" s="215" t="s">
        <v>2022</v>
      </c>
      <c r="F1606" s="215" t="s">
        <v>2023</v>
      </c>
      <c r="G1606" s="202"/>
      <c r="H1606" s="202"/>
      <c r="I1606" s="205"/>
      <c r="J1606" s="216">
        <f>BK1606</f>
        <v>0</v>
      </c>
      <c r="K1606" s="202"/>
      <c r="L1606" s="207"/>
      <c r="M1606" s="208"/>
      <c r="N1606" s="209"/>
      <c r="O1606" s="209"/>
      <c r="P1606" s="210">
        <f>SUM(P1607:P1616)</f>
        <v>0</v>
      </c>
      <c r="Q1606" s="209"/>
      <c r="R1606" s="210">
        <f>SUM(R1607:R1616)</f>
        <v>0.25550600000000001</v>
      </c>
      <c r="S1606" s="209"/>
      <c r="T1606" s="210">
        <f>SUM(T1607:T1616)</f>
        <v>0</v>
      </c>
      <c r="U1606" s="211"/>
      <c r="V1606" s="12"/>
      <c r="W1606" s="12"/>
      <c r="X1606" s="12"/>
      <c r="Y1606" s="12"/>
      <c r="Z1606" s="12"/>
      <c r="AA1606" s="12"/>
      <c r="AB1606" s="12"/>
      <c r="AC1606" s="12"/>
      <c r="AD1606" s="12"/>
      <c r="AE1606" s="12"/>
      <c r="AR1606" s="212" t="s">
        <v>154</v>
      </c>
      <c r="AT1606" s="213" t="s">
        <v>72</v>
      </c>
      <c r="AU1606" s="213" t="s">
        <v>81</v>
      </c>
      <c r="AY1606" s="212" t="s">
        <v>146</v>
      </c>
      <c r="BK1606" s="214">
        <f>SUM(BK1607:BK1616)</f>
        <v>0</v>
      </c>
    </row>
    <row r="1607" s="2" customFormat="1" ht="24.15" customHeight="1">
      <c r="A1607" s="38"/>
      <c r="B1607" s="39"/>
      <c r="C1607" s="217" t="s">
        <v>2024</v>
      </c>
      <c r="D1607" s="217" t="s">
        <v>148</v>
      </c>
      <c r="E1607" s="218" t="s">
        <v>2025</v>
      </c>
      <c r="F1607" s="219" t="s">
        <v>2026</v>
      </c>
      <c r="G1607" s="220" t="s">
        <v>228</v>
      </c>
      <c r="H1607" s="221">
        <v>511.012</v>
      </c>
      <c r="I1607" s="222"/>
      <c r="J1607" s="223">
        <f>ROUND(I1607*H1607,2)</f>
        <v>0</v>
      </c>
      <c r="K1607" s="219" t="s">
        <v>152</v>
      </c>
      <c r="L1607" s="44"/>
      <c r="M1607" s="224" t="s">
        <v>1</v>
      </c>
      <c r="N1607" s="225" t="s">
        <v>39</v>
      </c>
      <c r="O1607" s="91"/>
      <c r="P1607" s="226">
        <f>O1607*H1607</f>
        <v>0</v>
      </c>
      <c r="Q1607" s="226">
        <v>0.00021000000000000001</v>
      </c>
      <c r="R1607" s="226">
        <f>Q1607*H1607</f>
        <v>0.10731252000000001</v>
      </c>
      <c r="S1607" s="226">
        <v>0</v>
      </c>
      <c r="T1607" s="226">
        <f>S1607*H1607</f>
        <v>0</v>
      </c>
      <c r="U1607" s="227" t="s">
        <v>1</v>
      </c>
      <c r="V1607" s="38"/>
      <c r="W1607" s="38"/>
      <c r="X1607" s="38"/>
      <c r="Y1607" s="38"/>
      <c r="Z1607" s="38"/>
      <c r="AA1607" s="38"/>
      <c r="AB1607" s="38"/>
      <c r="AC1607" s="38"/>
      <c r="AD1607" s="38"/>
      <c r="AE1607" s="38"/>
      <c r="AR1607" s="228" t="s">
        <v>265</v>
      </c>
      <c r="AT1607" s="228" t="s">
        <v>148</v>
      </c>
      <c r="AU1607" s="228" t="s">
        <v>154</v>
      </c>
      <c r="AY1607" s="17" t="s">
        <v>146</v>
      </c>
      <c r="BE1607" s="229">
        <f>IF(N1607="základní",J1607,0)</f>
        <v>0</v>
      </c>
      <c r="BF1607" s="229">
        <f>IF(N1607="snížená",J1607,0)</f>
        <v>0</v>
      </c>
      <c r="BG1607" s="229">
        <f>IF(N1607="zákl. přenesená",J1607,0)</f>
        <v>0</v>
      </c>
      <c r="BH1607" s="229">
        <f>IF(N1607="sníž. přenesená",J1607,0)</f>
        <v>0</v>
      </c>
      <c r="BI1607" s="229">
        <f>IF(N1607="nulová",J1607,0)</f>
        <v>0</v>
      </c>
      <c r="BJ1607" s="17" t="s">
        <v>154</v>
      </c>
      <c r="BK1607" s="229">
        <f>ROUND(I1607*H1607,2)</f>
        <v>0</v>
      </c>
      <c r="BL1607" s="17" t="s">
        <v>265</v>
      </c>
      <c r="BM1607" s="228" t="s">
        <v>2027</v>
      </c>
    </row>
    <row r="1608" s="2" customFormat="1">
      <c r="A1608" s="38"/>
      <c r="B1608" s="39"/>
      <c r="C1608" s="40"/>
      <c r="D1608" s="230" t="s">
        <v>156</v>
      </c>
      <c r="E1608" s="40"/>
      <c r="F1608" s="231" t="s">
        <v>2028</v>
      </c>
      <c r="G1608" s="40"/>
      <c r="H1608" s="40"/>
      <c r="I1608" s="232"/>
      <c r="J1608" s="40"/>
      <c r="K1608" s="40"/>
      <c r="L1608" s="44"/>
      <c r="M1608" s="233"/>
      <c r="N1608" s="234"/>
      <c r="O1608" s="91"/>
      <c r="P1608" s="91"/>
      <c r="Q1608" s="91"/>
      <c r="R1608" s="91"/>
      <c r="S1608" s="91"/>
      <c r="T1608" s="91"/>
      <c r="U1608" s="92"/>
      <c r="V1608" s="38"/>
      <c r="W1608" s="38"/>
      <c r="X1608" s="38"/>
      <c r="Y1608" s="38"/>
      <c r="Z1608" s="38"/>
      <c r="AA1608" s="38"/>
      <c r="AB1608" s="38"/>
      <c r="AC1608" s="38"/>
      <c r="AD1608" s="38"/>
      <c r="AE1608" s="38"/>
      <c r="AT1608" s="17" t="s">
        <v>156</v>
      </c>
      <c r="AU1608" s="17" t="s">
        <v>154</v>
      </c>
    </row>
    <row r="1609" s="2" customFormat="1">
      <c r="A1609" s="38"/>
      <c r="B1609" s="39"/>
      <c r="C1609" s="40"/>
      <c r="D1609" s="235" t="s">
        <v>158</v>
      </c>
      <c r="E1609" s="40"/>
      <c r="F1609" s="236" t="s">
        <v>2029</v>
      </c>
      <c r="G1609" s="40"/>
      <c r="H1609" s="40"/>
      <c r="I1609" s="232"/>
      <c r="J1609" s="40"/>
      <c r="K1609" s="40"/>
      <c r="L1609" s="44"/>
      <c r="M1609" s="233"/>
      <c r="N1609" s="234"/>
      <c r="O1609" s="91"/>
      <c r="P1609" s="91"/>
      <c r="Q1609" s="91"/>
      <c r="R1609" s="91"/>
      <c r="S1609" s="91"/>
      <c r="T1609" s="91"/>
      <c r="U1609" s="92"/>
      <c r="V1609" s="38"/>
      <c r="W1609" s="38"/>
      <c r="X1609" s="38"/>
      <c r="Y1609" s="38"/>
      <c r="Z1609" s="38"/>
      <c r="AA1609" s="38"/>
      <c r="AB1609" s="38"/>
      <c r="AC1609" s="38"/>
      <c r="AD1609" s="38"/>
      <c r="AE1609" s="38"/>
      <c r="AT1609" s="17" t="s">
        <v>158</v>
      </c>
      <c r="AU1609" s="17" t="s">
        <v>154</v>
      </c>
    </row>
    <row r="1610" s="14" customFormat="1">
      <c r="A1610" s="14"/>
      <c r="B1610" s="247"/>
      <c r="C1610" s="248"/>
      <c r="D1610" s="230" t="s">
        <v>160</v>
      </c>
      <c r="E1610" s="249" t="s">
        <v>1</v>
      </c>
      <c r="F1610" s="250" t="s">
        <v>2030</v>
      </c>
      <c r="G1610" s="248"/>
      <c r="H1610" s="251">
        <v>470.83699999999999</v>
      </c>
      <c r="I1610" s="252"/>
      <c r="J1610" s="248"/>
      <c r="K1610" s="248"/>
      <c r="L1610" s="253"/>
      <c r="M1610" s="254"/>
      <c r="N1610" s="255"/>
      <c r="O1610" s="255"/>
      <c r="P1610" s="255"/>
      <c r="Q1610" s="255"/>
      <c r="R1610" s="255"/>
      <c r="S1610" s="255"/>
      <c r="T1610" s="255"/>
      <c r="U1610" s="256"/>
      <c r="V1610" s="14"/>
      <c r="W1610" s="14"/>
      <c r="X1610" s="14"/>
      <c r="Y1610" s="14"/>
      <c r="Z1610" s="14"/>
      <c r="AA1610" s="14"/>
      <c r="AB1610" s="14"/>
      <c r="AC1610" s="14"/>
      <c r="AD1610" s="14"/>
      <c r="AE1610" s="14"/>
      <c r="AT1610" s="257" t="s">
        <v>160</v>
      </c>
      <c r="AU1610" s="257" t="s">
        <v>154</v>
      </c>
      <c r="AV1610" s="14" t="s">
        <v>154</v>
      </c>
      <c r="AW1610" s="14" t="s">
        <v>30</v>
      </c>
      <c r="AX1610" s="14" t="s">
        <v>73</v>
      </c>
      <c r="AY1610" s="257" t="s">
        <v>146</v>
      </c>
    </row>
    <row r="1611" s="13" customFormat="1">
      <c r="A1611" s="13"/>
      <c r="B1611" s="237"/>
      <c r="C1611" s="238"/>
      <c r="D1611" s="230" t="s">
        <v>160</v>
      </c>
      <c r="E1611" s="239" t="s">
        <v>1</v>
      </c>
      <c r="F1611" s="240" t="s">
        <v>315</v>
      </c>
      <c r="G1611" s="238"/>
      <c r="H1611" s="239" t="s">
        <v>1</v>
      </c>
      <c r="I1611" s="241"/>
      <c r="J1611" s="238"/>
      <c r="K1611" s="238"/>
      <c r="L1611" s="242"/>
      <c r="M1611" s="243"/>
      <c r="N1611" s="244"/>
      <c r="O1611" s="244"/>
      <c r="P1611" s="244"/>
      <c r="Q1611" s="244"/>
      <c r="R1611" s="244"/>
      <c r="S1611" s="244"/>
      <c r="T1611" s="244"/>
      <c r="U1611" s="245"/>
      <c r="V1611" s="13"/>
      <c r="W1611" s="13"/>
      <c r="X1611" s="13"/>
      <c r="Y1611" s="13"/>
      <c r="Z1611" s="13"/>
      <c r="AA1611" s="13"/>
      <c r="AB1611" s="13"/>
      <c r="AC1611" s="13"/>
      <c r="AD1611" s="13"/>
      <c r="AE1611" s="13"/>
      <c r="AT1611" s="246" t="s">
        <v>160</v>
      </c>
      <c r="AU1611" s="246" t="s">
        <v>154</v>
      </c>
      <c r="AV1611" s="13" t="s">
        <v>81</v>
      </c>
      <c r="AW1611" s="13" t="s">
        <v>30</v>
      </c>
      <c r="AX1611" s="13" t="s">
        <v>73</v>
      </c>
      <c r="AY1611" s="246" t="s">
        <v>146</v>
      </c>
    </row>
    <row r="1612" s="14" customFormat="1">
      <c r="A1612" s="14"/>
      <c r="B1612" s="247"/>
      <c r="C1612" s="248"/>
      <c r="D1612" s="230" t="s">
        <v>160</v>
      </c>
      <c r="E1612" s="249" t="s">
        <v>1</v>
      </c>
      <c r="F1612" s="250" t="s">
        <v>2031</v>
      </c>
      <c r="G1612" s="248"/>
      <c r="H1612" s="251">
        <v>40.174999999999997</v>
      </c>
      <c r="I1612" s="252"/>
      <c r="J1612" s="248"/>
      <c r="K1612" s="248"/>
      <c r="L1612" s="253"/>
      <c r="M1612" s="254"/>
      <c r="N1612" s="255"/>
      <c r="O1612" s="255"/>
      <c r="P1612" s="255"/>
      <c r="Q1612" s="255"/>
      <c r="R1612" s="255"/>
      <c r="S1612" s="255"/>
      <c r="T1612" s="255"/>
      <c r="U1612" s="256"/>
      <c r="V1612" s="14"/>
      <c r="W1612" s="14"/>
      <c r="X1612" s="14"/>
      <c r="Y1612" s="14"/>
      <c r="Z1612" s="14"/>
      <c r="AA1612" s="14"/>
      <c r="AB1612" s="14"/>
      <c r="AC1612" s="14"/>
      <c r="AD1612" s="14"/>
      <c r="AE1612" s="14"/>
      <c r="AT1612" s="257" t="s">
        <v>160</v>
      </c>
      <c r="AU1612" s="257" t="s">
        <v>154</v>
      </c>
      <c r="AV1612" s="14" t="s">
        <v>154</v>
      </c>
      <c r="AW1612" s="14" t="s">
        <v>30</v>
      </c>
      <c r="AX1612" s="14" t="s">
        <v>73</v>
      </c>
      <c r="AY1612" s="257" t="s">
        <v>146</v>
      </c>
    </row>
    <row r="1613" s="15" customFormat="1">
      <c r="A1613" s="15"/>
      <c r="B1613" s="258"/>
      <c r="C1613" s="259"/>
      <c r="D1613" s="230" t="s">
        <v>160</v>
      </c>
      <c r="E1613" s="260" t="s">
        <v>1</v>
      </c>
      <c r="F1613" s="261" t="s">
        <v>163</v>
      </c>
      <c r="G1613" s="259"/>
      <c r="H1613" s="262">
        <v>511.012</v>
      </c>
      <c r="I1613" s="263"/>
      <c r="J1613" s="259"/>
      <c r="K1613" s="259"/>
      <c r="L1613" s="264"/>
      <c r="M1613" s="265"/>
      <c r="N1613" s="266"/>
      <c r="O1613" s="266"/>
      <c r="P1613" s="266"/>
      <c r="Q1613" s="266"/>
      <c r="R1613" s="266"/>
      <c r="S1613" s="266"/>
      <c r="T1613" s="266"/>
      <c r="U1613" s="267"/>
      <c r="V1613" s="15"/>
      <c r="W1613" s="15"/>
      <c r="X1613" s="15"/>
      <c r="Y1613" s="15"/>
      <c r="Z1613" s="15"/>
      <c r="AA1613" s="15"/>
      <c r="AB1613" s="15"/>
      <c r="AC1613" s="15"/>
      <c r="AD1613" s="15"/>
      <c r="AE1613" s="15"/>
      <c r="AT1613" s="268" t="s">
        <v>160</v>
      </c>
      <c r="AU1613" s="268" t="s">
        <v>154</v>
      </c>
      <c r="AV1613" s="15" t="s">
        <v>153</v>
      </c>
      <c r="AW1613" s="15" t="s">
        <v>30</v>
      </c>
      <c r="AX1613" s="15" t="s">
        <v>81</v>
      </c>
      <c r="AY1613" s="268" t="s">
        <v>146</v>
      </c>
    </row>
    <row r="1614" s="2" customFormat="1" ht="33" customHeight="1">
      <c r="A1614" s="38"/>
      <c r="B1614" s="39"/>
      <c r="C1614" s="217" t="s">
        <v>2032</v>
      </c>
      <c r="D1614" s="217" t="s">
        <v>148</v>
      </c>
      <c r="E1614" s="218" t="s">
        <v>2033</v>
      </c>
      <c r="F1614" s="219" t="s">
        <v>2034</v>
      </c>
      <c r="G1614" s="220" t="s">
        <v>228</v>
      </c>
      <c r="H1614" s="221">
        <v>511.012</v>
      </c>
      <c r="I1614" s="222"/>
      <c r="J1614" s="223">
        <f>ROUND(I1614*H1614,2)</f>
        <v>0</v>
      </c>
      <c r="K1614" s="219" t="s">
        <v>152</v>
      </c>
      <c r="L1614" s="44"/>
      <c r="M1614" s="224" t="s">
        <v>1</v>
      </c>
      <c r="N1614" s="225" t="s">
        <v>39</v>
      </c>
      <c r="O1614" s="91"/>
      <c r="P1614" s="226">
        <f>O1614*H1614</f>
        <v>0</v>
      </c>
      <c r="Q1614" s="226">
        <v>0.00029</v>
      </c>
      <c r="R1614" s="226">
        <f>Q1614*H1614</f>
        <v>0.14819347999999999</v>
      </c>
      <c r="S1614" s="226">
        <v>0</v>
      </c>
      <c r="T1614" s="226">
        <f>S1614*H1614</f>
        <v>0</v>
      </c>
      <c r="U1614" s="227" t="s">
        <v>1</v>
      </c>
      <c r="V1614" s="38"/>
      <c r="W1614" s="38"/>
      <c r="X1614" s="38"/>
      <c r="Y1614" s="38"/>
      <c r="Z1614" s="38"/>
      <c r="AA1614" s="38"/>
      <c r="AB1614" s="38"/>
      <c r="AC1614" s="38"/>
      <c r="AD1614" s="38"/>
      <c r="AE1614" s="38"/>
      <c r="AR1614" s="228" t="s">
        <v>265</v>
      </c>
      <c r="AT1614" s="228" t="s">
        <v>148</v>
      </c>
      <c r="AU1614" s="228" t="s">
        <v>154</v>
      </c>
      <c r="AY1614" s="17" t="s">
        <v>146</v>
      </c>
      <c r="BE1614" s="229">
        <f>IF(N1614="základní",J1614,0)</f>
        <v>0</v>
      </c>
      <c r="BF1614" s="229">
        <f>IF(N1614="snížená",J1614,0)</f>
        <v>0</v>
      </c>
      <c r="BG1614" s="229">
        <f>IF(N1614="zákl. přenesená",J1614,0)</f>
        <v>0</v>
      </c>
      <c r="BH1614" s="229">
        <f>IF(N1614="sníž. přenesená",J1614,0)</f>
        <v>0</v>
      </c>
      <c r="BI1614" s="229">
        <f>IF(N1614="nulová",J1614,0)</f>
        <v>0</v>
      </c>
      <c r="BJ1614" s="17" t="s">
        <v>154</v>
      </c>
      <c r="BK1614" s="229">
        <f>ROUND(I1614*H1614,2)</f>
        <v>0</v>
      </c>
      <c r="BL1614" s="17" t="s">
        <v>265</v>
      </c>
      <c r="BM1614" s="228" t="s">
        <v>2035</v>
      </c>
    </row>
    <row r="1615" s="2" customFormat="1">
      <c r="A1615" s="38"/>
      <c r="B1615" s="39"/>
      <c r="C1615" s="40"/>
      <c r="D1615" s="230" t="s">
        <v>156</v>
      </c>
      <c r="E1615" s="40"/>
      <c r="F1615" s="231" t="s">
        <v>2036</v>
      </c>
      <c r="G1615" s="40"/>
      <c r="H1615" s="40"/>
      <c r="I1615" s="232"/>
      <c r="J1615" s="40"/>
      <c r="K1615" s="40"/>
      <c r="L1615" s="44"/>
      <c r="M1615" s="233"/>
      <c r="N1615" s="234"/>
      <c r="O1615" s="91"/>
      <c r="P1615" s="91"/>
      <c r="Q1615" s="91"/>
      <c r="R1615" s="91"/>
      <c r="S1615" s="91"/>
      <c r="T1615" s="91"/>
      <c r="U1615" s="92"/>
      <c r="V1615" s="38"/>
      <c r="W1615" s="38"/>
      <c r="X1615" s="38"/>
      <c r="Y1615" s="38"/>
      <c r="Z1615" s="38"/>
      <c r="AA1615" s="38"/>
      <c r="AB1615" s="38"/>
      <c r="AC1615" s="38"/>
      <c r="AD1615" s="38"/>
      <c r="AE1615" s="38"/>
      <c r="AT1615" s="17" t="s">
        <v>156</v>
      </c>
      <c r="AU1615" s="17" t="s">
        <v>154</v>
      </c>
    </row>
    <row r="1616" s="2" customFormat="1">
      <c r="A1616" s="38"/>
      <c r="B1616" s="39"/>
      <c r="C1616" s="40"/>
      <c r="D1616" s="235" t="s">
        <v>158</v>
      </c>
      <c r="E1616" s="40"/>
      <c r="F1616" s="236" t="s">
        <v>2037</v>
      </c>
      <c r="G1616" s="40"/>
      <c r="H1616" s="40"/>
      <c r="I1616" s="232"/>
      <c r="J1616" s="40"/>
      <c r="K1616" s="40"/>
      <c r="L1616" s="44"/>
      <c r="M1616" s="233"/>
      <c r="N1616" s="234"/>
      <c r="O1616" s="91"/>
      <c r="P1616" s="91"/>
      <c r="Q1616" s="91"/>
      <c r="R1616" s="91"/>
      <c r="S1616" s="91"/>
      <c r="T1616" s="91"/>
      <c r="U1616" s="92"/>
      <c r="V1616" s="38"/>
      <c r="W1616" s="38"/>
      <c r="X1616" s="38"/>
      <c r="Y1616" s="38"/>
      <c r="Z1616" s="38"/>
      <c r="AA1616" s="38"/>
      <c r="AB1616" s="38"/>
      <c r="AC1616" s="38"/>
      <c r="AD1616" s="38"/>
      <c r="AE1616" s="38"/>
      <c r="AT1616" s="17" t="s">
        <v>158</v>
      </c>
      <c r="AU1616" s="17" t="s">
        <v>154</v>
      </c>
    </row>
    <row r="1617" s="12" customFormat="1" ht="25.92" customHeight="1">
      <c r="A1617" s="12"/>
      <c r="B1617" s="201"/>
      <c r="C1617" s="202"/>
      <c r="D1617" s="203" t="s">
        <v>72</v>
      </c>
      <c r="E1617" s="204" t="s">
        <v>2038</v>
      </c>
      <c r="F1617" s="204" t="s">
        <v>2039</v>
      </c>
      <c r="G1617" s="202"/>
      <c r="H1617" s="202"/>
      <c r="I1617" s="205"/>
      <c r="J1617" s="206">
        <f>BK1617</f>
        <v>0</v>
      </c>
      <c r="K1617" s="202"/>
      <c r="L1617" s="207"/>
      <c r="M1617" s="208"/>
      <c r="N1617" s="209"/>
      <c r="O1617" s="209"/>
      <c r="P1617" s="210">
        <f>SUM(P1618:P1623)</f>
        <v>0</v>
      </c>
      <c r="Q1617" s="209"/>
      <c r="R1617" s="210">
        <f>SUM(R1618:R1623)</f>
        <v>0</v>
      </c>
      <c r="S1617" s="209"/>
      <c r="T1617" s="210">
        <f>SUM(T1618:T1623)</f>
        <v>0</v>
      </c>
      <c r="U1617" s="211"/>
      <c r="V1617" s="12"/>
      <c r="W1617" s="12"/>
      <c r="X1617" s="12"/>
      <c r="Y1617" s="12"/>
      <c r="Z1617" s="12"/>
      <c r="AA1617" s="12"/>
      <c r="AB1617" s="12"/>
      <c r="AC1617" s="12"/>
      <c r="AD1617" s="12"/>
      <c r="AE1617" s="12"/>
      <c r="AR1617" s="212" t="s">
        <v>153</v>
      </c>
      <c r="AT1617" s="213" t="s">
        <v>72</v>
      </c>
      <c r="AU1617" s="213" t="s">
        <v>73</v>
      </c>
      <c r="AY1617" s="212" t="s">
        <v>146</v>
      </c>
      <c r="BK1617" s="214">
        <f>SUM(BK1618:BK1623)</f>
        <v>0</v>
      </c>
    </row>
    <row r="1618" s="2" customFormat="1" ht="16.5" customHeight="1">
      <c r="A1618" s="38"/>
      <c r="B1618" s="39"/>
      <c r="C1618" s="217" t="s">
        <v>2040</v>
      </c>
      <c r="D1618" s="217" t="s">
        <v>148</v>
      </c>
      <c r="E1618" s="218" t="s">
        <v>2041</v>
      </c>
      <c r="F1618" s="219" t="s">
        <v>2042</v>
      </c>
      <c r="G1618" s="220" t="s">
        <v>2043</v>
      </c>
      <c r="H1618" s="221">
        <v>150</v>
      </c>
      <c r="I1618" s="222"/>
      <c r="J1618" s="223">
        <f>ROUND(I1618*H1618,2)</f>
        <v>0</v>
      </c>
      <c r="K1618" s="219" t="s">
        <v>152</v>
      </c>
      <c r="L1618" s="44"/>
      <c r="M1618" s="224" t="s">
        <v>1</v>
      </c>
      <c r="N1618" s="225" t="s">
        <v>39</v>
      </c>
      <c r="O1618" s="91"/>
      <c r="P1618" s="226">
        <f>O1618*H1618</f>
        <v>0</v>
      </c>
      <c r="Q1618" s="226">
        <v>0</v>
      </c>
      <c r="R1618" s="226">
        <f>Q1618*H1618</f>
        <v>0</v>
      </c>
      <c r="S1618" s="226">
        <v>0</v>
      </c>
      <c r="T1618" s="226">
        <f>S1618*H1618</f>
        <v>0</v>
      </c>
      <c r="U1618" s="227" t="s">
        <v>1</v>
      </c>
      <c r="V1618" s="38"/>
      <c r="W1618" s="38"/>
      <c r="X1618" s="38"/>
      <c r="Y1618" s="38"/>
      <c r="Z1618" s="38"/>
      <c r="AA1618" s="38"/>
      <c r="AB1618" s="38"/>
      <c r="AC1618" s="38"/>
      <c r="AD1618" s="38"/>
      <c r="AE1618" s="38"/>
      <c r="AR1618" s="228" t="s">
        <v>2044</v>
      </c>
      <c r="AT1618" s="228" t="s">
        <v>148</v>
      </c>
      <c r="AU1618" s="228" t="s">
        <v>81</v>
      </c>
      <c r="AY1618" s="17" t="s">
        <v>146</v>
      </c>
      <c r="BE1618" s="229">
        <f>IF(N1618="základní",J1618,0)</f>
        <v>0</v>
      </c>
      <c r="BF1618" s="229">
        <f>IF(N1618="snížená",J1618,0)</f>
        <v>0</v>
      </c>
      <c r="BG1618" s="229">
        <f>IF(N1618="zákl. přenesená",J1618,0)</f>
        <v>0</v>
      </c>
      <c r="BH1618" s="229">
        <f>IF(N1618="sníž. přenesená",J1618,0)</f>
        <v>0</v>
      </c>
      <c r="BI1618" s="229">
        <f>IF(N1618="nulová",J1618,0)</f>
        <v>0</v>
      </c>
      <c r="BJ1618" s="17" t="s">
        <v>154</v>
      </c>
      <c r="BK1618" s="229">
        <f>ROUND(I1618*H1618,2)</f>
        <v>0</v>
      </c>
      <c r="BL1618" s="17" t="s">
        <v>2044</v>
      </c>
      <c r="BM1618" s="228" t="s">
        <v>2045</v>
      </c>
    </row>
    <row r="1619" s="2" customFormat="1">
      <c r="A1619" s="38"/>
      <c r="B1619" s="39"/>
      <c r="C1619" s="40"/>
      <c r="D1619" s="230" t="s">
        <v>156</v>
      </c>
      <c r="E1619" s="40"/>
      <c r="F1619" s="231" t="s">
        <v>2046</v>
      </c>
      <c r="G1619" s="40"/>
      <c r="H1619" s="40"/>
      <c r="I1619" s="232"/>
      <c r="J1619" s="40"/>
      <c r="K1619" s="40"/>
      <c r="L1619" s="44"/>
      <c r="M1619" s="233"/>
      <c r="N1619" s="234"/>
      <c r="O1619" s="91"/>
      <c r="P1619" s="91"/>
      <c r="Q1619" s="91"/>
      <c r="R1619" s="91"/>
      <c r="S1619" s="91"/>
      <c r="T1619" s="91"/>
      <c r="U1619" s="92"/>
      <c r="V1619" s="38"/>
      <c r="W1619" s="38"/>
      <c r="X1619" s="38"/>
      <c r="Y1619" s="38"/>
      <c r="Z1619" s="38"/>
      <c r="AA1619" s="38"/>
      <c r="AB1619" s="38"/>
      <c r="AC1619" s="38"/>
      <c r="AD1619" s="38"/>
      <c r="AE1619" s="38"/>
      <c r="AT1619" s="17" t="s">
        <v>156</v>
      </c>
      <c r="AU1619" s="17" t="s">
        <v>81</v>
      </c>
    </row>
    <row r="1620" s="2" customFormat="1">
      <c r="A1620" s="38"/>
      <c r="B1620" s="39"/>
      <c r="C1620" s="40"/>
      <c r="D1620" s="235" t="s">
        <v>158</v>
      </c>
      <c r="E1620" s="40"/>
      <c r="F1620" s="236" t="s">
        <v>2047</v>
      </c>
      <c r="G1620" s="40"/>
      <c r="H1620" s="40"/>
      <c r="I1620" s="232"/>
      <c r="J1620" s="40"/>
      <c r="K1620" s="40"/>
      <c r="L1620" s="44"/>
      <c r="M1620" s="233"/>
      <c r="N1620" s="234"/>
      <c r="O1620" s="91"/>
      <c r="P1620" s="91"/>
      <c r="Q1620" s="91"/>
      <c r="R1620" s="91"/>
      <c r="S1620" s="91"/>
      <c r="T1620" s="91"/>
      <c r="U1620" s="92"/>
      <c r="V1620" s="38"/>
      <c r="W1620" s="38"/>
      <c r="X1620" s="38"/>
      <c r="Y1620" s="38"/>
      <c r="Z1620" s="38"/>
      <c r="AA1620" s="38"/>
      <c r="AB1620" s="38"/>
      <c r="AC1620" s="38"/>
      <c r="AD1620" s="38"/>
      <c r="AE1620" s="38"/>
      <c r="AT1620" s="17" t="s">
        <v>158</v>
      </c>
      <c r="AU1620" s="17" t="s">
        <v>81</v>
      </c>
    </row>
    <row r="1621" s="13" customFormat="1">
      <c r="A1621" s="13"/>
      <c r="B1621" s="237"/>
      <c r="C1621" s="238"/>
      <c r="D1621" s="230" t="s">
        <v>160</v>
      </c>
      <c r="E1621" s="239" t="s">
        <v>1</v>
      </c>
      <c r="F1621" s="240" t="s">
        <v>2048</v>
      </c>
      <c r="G1621" s="238"/>
      <c r="H1621" s="239" t="s">
        <v>1</v>
      </c>
      <c r="I1621" s="241"/>
      <c r="J1621" s="238"/>
      <c r="K1621" s="238"/>
      <c r="L1621" s="242"/>
      <c r="M1621" s="243"/>
      <c r="N1621" s="244"/>
      <c r="O1621" s="244"/>
      <c r="P1621" s="244"/>
      <c r="Q1621" s="244"/>
      <c r="R1621" s="244"/>
      <c r="S1621" s="244"/>
      <c r="T1621" s="244"/>
      <c r="U1621" s="245"/>
      <c r="V1621" s="13"/>
      <c r="W1621" s="13"/>
      <c r="X1621" s="13"/>
      <c r="Y1621" s="13"/>
      <c r="Z1621" s="13"/>
      <c r="AA1621" s="13"/>
      <c r="AB1621" s="13"/>
      <c r="AC1621" s="13"/>
      <c r="AD1621" s="13"/>
      <c r="AE1621" s="13"/>
      <c r="AT1621" s="246" t="s">
        <v>160</v>
      </c>
      <c r="AU1621" s="246" t="s">
        <v>81</v>
      </c>
      <c r="AV1621" s="13" t="s">
        <v>81</v>
      </c>
      <c r="AW1621" s="13" t="s">
        <v>30</v>
      </c>
      <c r="AX1621" s="13" t="s">
        <v>73</v>
      </c>
      <c r="AY1621" s="246" t="s">
        <v>146</v>
      </c>
    </row>
    <row r="1622" s="14" customFormat="1">
      <c r="A1622" s="14"/>
      <c r="B1622" s="247"/>
      <c r="C1622" s="248"/>
      <c r="D1622" s="230" t="s">
        <v>160</v>
      </c>
      <c r="E1622" s="249" t="s">
        <v>1</v>
      </c>
      <c r="F1622" s="250" t="s">
        <v>2049</v>
      </c>
      <c r="G1622" s="248"/>
      <c r="H1622" s="251">
        <v>150</v>
      </c>
      <c r="I1622" s="252"/>
      <c r="J1622" s="248"/>
      <c r="K1622" s="248"/>
      <c r="L1622" s="253"/>
      <c r="M1622" s="254"/>
      <c r="N1622" s="255"/>
      <c r="O1622" s="255"/>
      <c r="P1622" s="255"/>
      <c r="Q1622" s="255"/>
      <c r="R1622" s="255"/>
      <c r="S1622" s="255"/>
      <c r="T1622" s="255"/>
      <c r="U1622" s="256"/>
      <c r="V1622" s="14"/>
      <c r="W1622" s="14"/>
      <c r="X1622" s="14"/>
      <c r="Y1622" s="14"/>
      <c r="Z1622" s="14"/>
      <c r="AA1622" s="14"/>
      <c r="AB1622" s="14"/>
      <c r="AC1622" s="14"/>
      <c r="AD1622" s="14"/>
      <c r="AE1622" s="14"/>
      <c r="AT1622" s="257" t="s">
        <v>160</v>
      </c>
      <c r="AU1622" s="257" t="s">
        <v>81</v>
      </c>
      <c r="AV1622" s="14" t="s">
        <v>154</v>
      </c>
      <c r="AW1622" s="14" t="s">
        <v>30</v>
      </c>
      <c r="AX1622" s="14" t="s">
        <v>73</v>
      </c>
      <c r="AY1622" s="257" t="s">
        <v>146</v>
      </c>
    </row>
    <row r="1623" s="15" customFormat="1">
      <c r="A1623" s="15"/>
      <c r="B1623" s="258"/>
      <c r="C1623" s="259"/>
      <c r="D1623" s="230" t="s">
        <v>160</v>
      </c>
      <c r="E1623" s="260" t="s">
        <v>1</v>
      </c>
      <c r="F1623" s="261" t="s">
        <v>163</v>
      </c>
      <c r="G1623" s="259"/>
      <c r="H1623" s="262">
        <v>150</v>
      </c>
      <c r="I1623" s="263"/>
      <c r="J1623" s="259"/>
      <c r="K1623" s="259"/>
      <c r="L1623" s="264"/>
      <c r="M1623" s="280"/>
      <c r="N1623" s="281"/>
      <c r="O1623" s="281"/>
      <c r="P1623" s="281"/>
      <c r="Q1623" s="281"/>
      <c r="R1623" s="281"/>
      <c r="S1623" s="281"/>
      <c r="T1623" s="281"/>
      <c r="U1623" s="282"/>
      <c r="V1623" s="15"/>
      <c r="W1623" s="15"/>
      <c r="X1623" s="15"/>
      <c r="Y1623" s="15"/>
      <c r="Z1623" s="15"/>
      <c r="AA1623" s="15"/>
      <c r="AB1623" s="15"/>
      <c r="AC1623" s="15"/>
      <c r="AD1623" s="15"/>
      <c r="AE1623" s="15"/>
      <c r="AT1623" s="268" t="s">
        <v>160</v>
      </c>
      <c r="AU1623" s="268" t="s">
        <v>81</v>
      </c>
      <c r="AV1623" s="15" t="s">
        <v>153</v>
      </c>
      <c r="AW1623" s="15" t="s">
        <v>30</v>
      </c>
      <c r="AX1623" s="15" t="s">
        <v>81</v>
      </c>
      <c r="AY1623" s="268" t="s">
        <v>146</v>
      </c>
    </row>
    <row r="1624" s="2" customFormat="1" ht="6.96" customHeight="1">
      <c r="A1624" s="38"/>
      <c r="B1624" s="66"/>
      <c r="C1624" s="67"/>
      <c r="D1624" s="67"/>
      <c r="E1624" s="67"/>
      <c r="F1624" s="67"/>
      <c r="G1624" s="67"/>
      <c r="H1624" s="67"/>
      <c r="I1624" s="67"/>
      <c r="J1624" s="67"/>
      <c r="K1624" s="67"/>
      <c r="L1624" s="44"/>
      <c r="M1624" s="38"/>
      <c r="O1624" s="38"/>
      <c r="P1624" s="38"/>
      <c r="Q1624" s="38"/>
      <c r="R1624" s="38"/>
      <c r="S1624" s="38"/>
      <c r="T1624" s="38"/>
      <c r="U1624" s="38"/>
      <c r="V1624" s="38"/>
      <c r="W1624" s="38"/>
      <c r="X1624" s="38"/>
      <c r="Y1624" s="38"/>
      <c r="Z1624" s="38"/>
      <c r="AA1624" s="38"/>
      <c r="AB1624" s="38"/>
      <c r="AC1624" s="38"/>
      <c r="AD1624" s="38"/>
      <c r="AE1624" s="38"/>
    </row>
  </sheetData>
  <sheetProtection sheet="1" autoFilter="0" formatColumns="0" formatRows="0" objects="1" scenarios="1" spinCount="100000" saltValue="kEa+0E9GlCr5ELwog+ApEJIwiO1UaTY8sUCjc4WbME8r4XVOegmAphyPM//HgfoqHl53zAH9YjaZb6skKXHyYA==" hashValue="SMe883p5G2VIdjh/NGT1OU21IjPYJK98lJGLp0L5V6kFlQS0kHKUobENPhuSoFLusCecVFKentjqdLA9UFPtHg==" algorithmName="SHA-512" password="CC35"/>
  <autoFilter ref="C139:K1623"/>
  <mergeCells count="9">
    <mergeCell ref="E7:H7"/>
    <mergeCell ref="E9:H9"/>
    <mergeCell ref="E18:H18"/>
    <mergeCell ref="E27:H27"/>
    <mergeCell ref="E85:H85"/>
    <mergeCell ref="E87:H87"/>
    <mergeCell ref="E130:H130"/>
    <mergeCell ref="E132:H132"/>
    <mergeCell ref="L2:V2"/>
  </mergeCells>
  <hyperlinks>
    <hyperlink ref="F145" r:id="rId1" display="https://podminky.urs.cz/item/CS_URS_2025_02/132212131"/>
    <hyperlink ref="F151" r:id="rId2" display="https://podminky.urs.cz/item/CS_URS_2025_02/139711111"/>
    <hyperlink ref="F157" r:id="rId3" display="https://podminky.urs.cz/item/CS_URS_2025_02/162211311"/>
    <hyperlink ref="F162" r:id="rId4" display="https://podminky.urs.cz/item/CS_URS_2025_02/162211319"/>
    <hyperlink ref="F166" r:id="rId5" display="https://podminky.urs.cz/item/CS_URS_2025_02/162751117"/>
    <hyperlink ref="F171" r:id="rId6" display="https://podminky.urs.cz/item/CS_URS_2025_02/162751119"/>
    <hyperlink ref="F175" r:id="rId7" display="https://podminky.urs.cz/item/CS_URS_2025_02/167151101"/>
    <hyperlink ref="F178" r:id="rId8" display="https://podminky.urs.cz/item/CS_URS_2025_02/171201221"/>
    <hyperlink ref="F182" r:id="rId9" display="https://podminky.urs.cz/item/CS_URS_2025_02/171201231"/>
    <hyperlink ref="F186" r:id="rId10" display="https://podminky.urs.cz/item/CS_URS_2025_02/171251201"/>
    <hyperlink ref="F189" r:id="rId11" display="https://podminky.urs.cz/item/CS_URS_2025_02/181951112"/>
    <hyperlink ref="F198" r:id="rId12" display="https://podminky.urs.cz/item/CS_URS_2025_02/274313611"/>
    <hyperlink ref="F207" r:id="rId13" display="https://podminky.urs.cz/item/CS_URS_2025_02/311237110"/>
    <hyperlink ref="F215" r:id="rId14" display="https://podminky.urs.cz/item/CS_URS_2025_02/311238935"/>
    <hyperlink ref="F220" r:id="rId15" display="https://podminky.urs.cz/item/CS_URS_2025_02/317168022"/>
    <hyperlink ref="F226" r:id="rId16" display="https://podminky.urs.cz/item/CS_URS_2025_02/317168054"/>
    <hyperlink ref="F232" r:id="rId17" display="https://podminky.urs.cz/item/CS_URS_2025_02/317941123"/>
    <hyperlink ref="F241" r:id="rId18" display="https://podminky.urs.cz/item/CS_URS_2025_02/317998115"/>
    <hyperlink ref="F247" r:id="rId19" display="https://podminky.urs.cz/item/CS_URS_2025_02/342244221"/>
    <hyperlink ref="F255" r:id="rId20" display="https://podminky.urs.cz/item/CS_URS_2025_02/342291112"/>
    <hyperlink ref="F261" r:id="rId21" display="https://podminky.urs.cz/item/CS_URS_2025_02/342291121"/>
    <hyperlink ref="F267" r:id="rId22" display="https://podminky.urs.cz/item/CS_URS_2025_02/411322525"/>
    <hyperlink ref="F273" r:id="rId23" display="https://podminky.urs.cz/item/CS_URS_2025_02/411354219"/>
    <hyperlink ref="F279" r:id="rId24" display="https://podminky.urs.cz/item/CS_URS_2025_02/411361821"/>
    <hyperlink ref="F285" r:id="rId25" display="https://podminky.urs.cz/item/CS_URS_2025_02/411362021"/>
    <hyperlink ref="F291" r:id="rId26" display="https://podminky.urs.cz/item/CS_URS_2025_02/417321414"/>
    <hyperlink ref="F298" r:id="rId27" display="https://podminky.urs.cz/item/CS_URS_2025_02/417351115"/>
    <hyperlink ref="F305" r:id="rId28" display="https://podminky.urs.cz/item/CS_URS_2025_02/417351116"/>
    <hyperlink ref="F308" r:id="rId29" display="https://podminky.urs.cz/item/CS_URS_2025_02/417361821"/>
    <hyperlink ref="F313" r:id="rId30" display="https://podminky.urs.cz/item/CS_URS_2025_02/434311115"/>
    <hyperlink ref="F320" r:id="rId31" display="https://podminky.urs.cz/item/CS_URS_2025_02/612131101"/>
    <hyperlink ref="F331" r:id="rId32" display="https://podminky.urs.cz/item/CS_URS_2025_02/612311131"/>
    <hyperlink ref="F341" r:id="rId33" display="https://podminky.urs.cz/item/CS_URS_2025_02/612321121"/>
    <hyperlink ref="F351" r:id="rId34" display="https://podminky.urs.cz/item/CS_URS_2025_02/612321191"/>
    <hyperlink ref="F354" r:id="rId35" display="https://podminky.urs.cz/item/CS_URS_2025_02/622131101"/>
    <hyperlink ref="F360" r:id="rId36" display="https://podminky.urs.cz/item/CS_URS_2025_02/622142001"/>
    <hyperlink ref="F366" r:id="rId37" display="https://podminky.urs.cz/item/CS_URS_2025_02/622151031"/>
    <hyperlink ref="F371" r:id="rId38" display="https://podminky.urs.cz/item/CS_URS_2025_02/622211031"/>
    <hyperlink ref="F382" r:id="rId39" display="https://podminky.urs.cz/item/CS_URS_2025_02/622251101"/>
    <hyperlink ref="F385" r:id="rId40" display="https://podminky.urs.cz/item/CS_URS_2025_02/622252001"/>
    <hyperlink ref="F393" r:id="rId41" display="https://podminky.urs.cz/item/CS_URS_2025_02/622252002"/>
    <hyperlink ref="F407" r:id="rId42" display="https://podminky.urs.cz/item/CS_URS_2025_02/622321121"/>
    <hyperlink ref="F410" r:id="rId43" display="https://podminky.urs.cz/item/CS_URS_2025_02/622321131"/>
    <hyperlink ref="F413" r:id="rId44" display="https://podminky.urs.cz/item/CS_URS_2025_02/622321191"/>
    <hyperlink ref="F417" r:id="rId45" display="https://podminky.urs.cz/item/CS_URS_2025_02/622531012"/>
    <hyperlink ref="F420" r:id="rId46" display="https://podminky.urs.cz/item/CS_URS_2025_02/631311115"/>
    <hyperlink ref="F427" r:id="rId47" display="https://podminky.urs.cz/item/CS_URS_2025_02/631311135"/>
    <hyperlink ref="F433" r:id="rId48" display="https://podminky.urs.cz/item/CS_URS_2025_02/631319011"/>
    <hyperlink ref="F438" r:id="rId49" display="https://podminky.urs.cz/item/CS_URS_2025_02/631319171"/>
    <hyperlink ref="F445" r:id="rId50" display="https://podminky.urs.cz/item/CS_URS_2025_02/631319175"/>
    <hyperlink ref="F450" r:id="rId51" display="https://podminky.urs.cz/item/CS_URS_2025_02/631362021"/>
    <hyperlink ref="F459" r:id="rId52" display="https://podminky.urs.cz/item/CS_URS_2025_02/642945111"/>
    <hyperlink ref="F467" r:id="rId53" display="https://podminky.urs.cz/item/CS_URS_2025_02/644941111"/>
    <hyperlink ref="F476" r:id="rId54" display="https://podminky.urs.cz/item/CS_URS_2025_02/941111131"/>
    <hyperlink ref="F481" r:id="rId55" display="https://podminky.urs.cz/item/CS_URS_2025_02/941111231"/>
    <hyperlink ref="F485" r:id="rId56" display="https://podminky.urs.cz/item/CS_URS_2025_02/941111831"/>
    <hyperlink ref="F488" r:id="rId57" display="https://podminky.urs.cz/item/CS_URS_2025_02/943111311"/>
    <hyperlink ref="F491" r:id="rId58" display="https://podminky.urs.cz/item/CS_URS_2025_02/943211111"/>
    <hyperlink ref="F497" r:id="rId59" display="https://podminky.urs.cz/item/CS_URS_2025_02/943211211"/>
    <hyperlink ref="F501" r:id="rId60" display="https://podminky.urs.cz/item/CS_URS_2025_02/943211811"/>
    <hyperlink ref="F504" r:id="rId61" display="https://podminky.urs.cz/item/CS_URS_2025_02/949101112"/>
    <hyperlink ref="F509" r:id="rId62" display="https://podminky.urs.cz/item/CS_URS_2025_02/949411111"/>
    <hyperlink ref="F515" r:id="rId63" display="https://podminky.urs.cz/item/CS_URS_2025_02/949411211"/>
    <hyperlink ref="F519" r:id="rId64" display="https://podminky.urs.cz/item/CS_URS_2025_02/949411811"/>
    <hyperlink ref="F522" r:id="rId65" display="https://podminky.urs.cz/item/CS_URS_2025_02/952901111"/>
    <hyperlink ref="F525" r:id="rId66" display="https://podminky.urs.cz/item/CS_URS_2025_02/952902511"/>
    <hyperlink ref="F531" r:id="rId67" display="https://podminky.urs.cz/item/CS_URS_2025_02/952903006"/>
    <hyperlink ref="F534" r:id="rId68" display="https://podminky.urs.cz/item/CS_URS_2025_02/953961214"/>
    <hyperlink ref="F544" r:id="rId69" display="https://podminky.urs.cz/item/CS_URS_2025_02/953965134"/>
    <hyperlink ref="F554" r:id="rId70" display="https://podminky.urs.cz/item/CS_URS_2025_02/971029481"/>
    <hyperlink ref="F560" r:id="rId71" display="https://podminky.urs.cz/item/CS_URS_2025_02/971033451"/>
    <hyperlink ref="F566" r:id="rId72" display="https://podminky.urs.cz/item/CS_URS_2025_02/975053141"/>
    <hyperlink ref="F572" r:id="rId73" display="https://podminky.urs.cz/item/CS_URS_2025_02/975058141"/>
    <hyperlink ref="F575" r:id="rId74" display="https://podminky.urs.cz/item/CS_URS_2025_02/985131311"/>
    <hyperlink ref="F583" r:id="rId75" display="https://podminky.urs.cz/item/CS_URS_2025_02/985142113"/>
    <hyperlink ref="F591" r:id="rId76" display="https://podminky.urs.cz/item/CS_URS_2025_02/985211113"/>
    <hyperlink ref="F599" r:id="rId77" display="https://podminky.urs.cz/item/CS_URS_2025_02/985221113"/>
    <hyperlink ref="F608" r:id="rId78" display="https://podminky.urs.cz/item/CS_URS_2025_02/985231113"/>
    <hyperlink ref="F611" r:id="rId79" display="https://podminky.urs.cz/item/CS_URS_2025_02/985233131"/>
    <hyperlink ref="F614" r:id="rId80" display="https://podminky.urs.cz/item/CS_URS_2025_02/993121111"/>
    <hyperlink ref="F618" r:id="rId81" display="https://podminky.urs.cz/item/CS_URS_2025_02/993121119"/>
    <hyperlink ref="F623" r:id="rId82" display="https://podminky.urs.cz/item/CS_URS_2025_02/997013001"/>
    <hyperlink ref="F629" r:id="rId83" display="https://podminky.urs.cz/item/CS_URS_2025_02/997013212"/>
    <hyperlink ref="F632" r:id="rId84" display="https://podminky.urs.cz/item/CS_URS_2025_02/997013219"/>
    <hyperlink ref="F636" r:id="rId85" display="https://podminky.urs.cz/item/CS_URS_2025_02/997013501"/>
    <hyperlink ref="F639" r:id="rId86" display="https://podminky.urs.cz/item/CS_URS_2025_02/997013509"/>
    <hyperlink ref="F660" r:id="rId87" display="https://podminky.urs.cz/item/CS_URS_2025_02/998018002"/>
    <hyperlink ref="F663" r:id="rId88" display="https://podminky.urs.cz/item/CS_URS_2025_02/998018011"/>
    <hyperlink ref="F668" r:id="rId89" display="https://podminky.urs.cz/item/CS_URS_2025_02/711493111"/>
    <hyperlink ref="F680" r:id="rId90" display="https://podminky.urs.cz/item/CS_URS_2025_02/711493121"/>
    <hyperlink ref="F688" r:id="rId91" display="https://podminky.urs.cz/item/CS_URS_2025_02/998711122"/>
    <hyperlink ref="F692" r:id="rId92" display="https://podminky.urs.cz/item/CS_URS_2025_02/713111131"/>
    <hyperlink ref="F701" r:id="rId93" display="https://podminky.urs.cz/item/CS_URS_2025_02/713121112"/>
    <hyperlink ref="F711" r:id="rId94" display="https://podminky.urs.cz/item/CS_URS_2025_02/713121131"/>
    <hyperlink ref="F720" r:id="rId95" display="https://podminky.urs.cz/item/CS_URS_2025_02/998713122"/>
    <hyperlink ref="F724" r:id="rId96" display="https://podminky.urs.cz/item/CS_URS_2025_02/762083122"/>
    <hyperlink ref="F731" r:id="rId97" display="https://podminky.urs.cz/item/CS_URS_2025_02/762332932"/>
    <hyperlink ref="F798" r:id="rId98" display="https://podminky.urs.cz/item/CS_URS_2025_02/762342812"/>
    <hyperlink ref="F808" r:id="rId99" display="https://podminky.urs.cz/item/CS_URS_2025_02/762342813"/>
    <hyperlink ref="F813" r:id="rId100" display="https://podminky.urs.cz/item/CS_URS_2025_02/762395000"/>
    <hyperlink ref="F823" r:id="rId101" display="https://podminky.urs.cz/item/CS_URS_2025_02/762523104"/>
    <hyperlink ref="F834" r:id="rId102" display="https://podminky.urs.cz/item/CS_URS_2025_02/762526110"/>
    <hyperlink ref="F852" r:id="rId103" display="https://podminky.urs.cz/item/CS_URS_2025_02/762526110"/>
    <hyperlink ref="F870" r:id="rId104" display="https://podminky.urs.cz/item/CS_URS_2025_02/762595001"/>
    <hyperlink ref="F875" r:id="rId105" display="https://podminky.urs.cz/item/CS_URS_2025_02/998762312"/>
    <hyperlink ref="F879" r:id="rId106" display="https://podminky.urs.cz/item/CS_URS_2025_02/763111314"/>
    <hyperlink ref="F887" r:id="rId107" display="https://podminky.urs.cz/item/CS_URS_2025_02/763111316"/>
    <hyperlink ref="F900" r:id="rId108" display="https://podminky.urs.cz/item/CS_URS_2025_02/763111333"/>
    <hyperlink ref="F908" r:id="rId109" display="https://podminky.urs.cz/item/CS_URS_2025_02/763111336"/>
    <hyperlink ref="F914" r:id="rId110" display="https://podminky.urs.cz/item/CS_URS_2025_02/763111717"/>
    <hyperlink ref="F919" r:id="rId111" display="https://podminky.urs.cz/item/CS_URS_2025_02/763111718"/>
    <hyperlink ref="F922" r:id="rId112" display="https://podminky.urs.cz/item/CS_URS_2025_02/763111762"/>
    <hyperlink ref="F927" r:id="rId113" display="https://podminky.urs.cz/item/CS_URS_2025_02/763111764"/>
    <hyperlink ref="F932" r:id="rId114" display="https://podminky.urs.cz/item/CS_URS_2025_02/763111771"/>
    <hyperlink ref="F937" r:id="rId115" display="https://podminky.urs.cz/item/CS_URS_2025_02/763112325"/>
    <hyperlink ref="F945" r:id="rId116" display="https://podminky.urs.cz/item/CS_URS_2025_02/763131711"/>
    <hyperlink ref="F948" r:id="rId117" display="https://podminky.urs.cz/item/CS_URS_2025_02/763131714"/>
    <hyperlink ref="F953" r:id="rId118" display="https://podminky.urs.cz/item/CS_URS_2025_02/763131751"/>
    <hyperlink ref="F959" r:id="rId119" display="https://podminky.urs.cz/item/CS_URS_2025_02/763131771"/>
    <hyperlink ref="F964" r:id="rId120" display="https://podminky.urs.cz/item/CS_URS_2025_02/763161720"/>
    <hyperlink ref="F980" r:id="rId121" display="https://podminky.urs.cz/item/CS_URS_2025_02/763161742"/>
    <hyperlink ref="F986" r:id="rId122" display="https://podminky.urs.cz/item/CS_URS_2025_02/763164615"/>
    <hyperlink ref="F992" r:id="rId123" display="https://podminky.urs.cz/item/CS_URS_2025_02/763164635"/>
    <hyperlink ref="F998" r:id="rId124" display="https://podminky.urs.cz/item/CS_URS_2025_02/763164717"/>
    <hyperlink ref="F1004" r:id="rId125" display="https://podminky.urs.cz/item/CS_URS_2025_02/763172326"/>
    <hyperlink ref="F1012" r:id="rId126" display="https://podminky.urs.cz/item/CS_URS_2025_02/763181412"/>
    <hyperlink ref="F1018" r:id="rId127" display="https://podminky.urs.cz/item/CS_URS_2025_02/763182313"/>
    <hyperlink ref="F1025" r:id="rId128" display="https://podminky.urs.cz/item/CS_URS_2025_02/763182411"/>
    <hyperlink ref="F1035" r:id="rId129" display="https://podminky.urs.cz/item/CS_URS_2025_02/998763332"/>
    <hyperlink ref="F1039" r:id="rId130" display="https://podminky.urs.cz/item/CS_URS_2025_02/764212607"/>
    <hyperlink ref="F1045" r:id="rId131" display="https://podminky.urs.cz/item/CS_URS_2025_02/764212662"/>
    <hyperlink ref="F1051" r:id="rId132" display="https://podminky.urs.cz/item/CS_URS_2025_02/764215603"/>
    <hyperlink ref="F1057" r:id="rId133" display="https://podminky.urs.cz/item/CS_URS_2025_02/764215605"/>
    <hyperlink ref="F1063" r:id="rId134" display="https://podminky.urs.cz/item/CS_URS_2025_02/764216643"/>
    <hyperlink ref="F1068" r:id="rId135" display="https://podminky.urs.cz/item/CS_URS_2025_02/764311605"/>
    <hyperlink ref="F1077" r:id="rId136" display="https://podminky.urs.cz/item/CS_URS_2025_02/764511603"/>
    <hyperlink ref="F1088" r:id="rId137" display="https://podminky.urs.cz/item/CS_URS_2025_02/764518623"/>
    <hyperlink ref="F1094" r:id="rId138" display="https://podminky.urs.cz/item/CS_URS_2025_02/998764122"/>
    <hyperlink ref="F1098" r:id="rId139" display="https://podminky.urs.cz/item/CS_URS_2025_02/765111101"/>
    <hyperlink ref="F1110" r:id="rId140" display="https://podminky.urs.cz/item/CS_URS_2025_02/765111201"/>
    <hyperlink ref="F1117" r:id="rId141" display="https://podminky.urs.cz/item/CS_URS_2025_02/765111823"/>
    <hyperlink ref="F1127" r:id="rId142" display="https://podminky.urs.cz/item/CS_URS_2025_02/765114312"/>
    <hyperlink ref="F1132" r:id="rId143" display="https://podminky.urs.cz/item/CS_URS_2025_02/765114411"/>
    <hyperlink ref="F1138" r:id="rId144" display="https://podminky.urs.cz/item/CS_URS_2025_02/765114521"/>
    <hyperlink ref="F1144" r:id="rId145" display="https://podminky.urs.cz/item/CS_URS_2025_02/765115202"/>
    <hyperlink ref="F1152" r:id="rId146" display="https://podminky.urs.cz/item/CS_URS_2025_02/765115302"/>
    <hyperlink ref="F1160" r:id="rId147" display="https://podminky.urs.cz/item/CS_URS_2025_02/765115352"/>
    <hyperlink ref="F1168" r:id="rId148" display="https://podminky.urs.cz/item/CS_URS_2025_02/765191011"/>
    <hyperlink ref="F1178" r:id="rId149" display="https://podminky.urs.cz/item/CS_URS_2025_02/765191911"/>
    <hyperlink ref="F1188" r:id="rId150" display="https://podminky.urs.cz/item/CS_URS_2025_02/765192011"/>
    <hyperlink ref="F1194" r:id="rId151" display="https://podminky.urs.cz/item/CS_URS_2025_02/998765122"/>
    <hyperlink ref="F1198" r:id="rId152" display="https://podminky.urs.cz/item/CS_URS_2025_02/766211223"/>
    <hyperlink ref="F1207" r:id="rId153" display="https://podminky.urs.cz/item/CS_URS_2025_02/766231113"/>
    <hyperlink ref="F1220" r:id="rId154" display="https://podminky.urs.cz/item/CS_URS_2025_02/766411221"/>
    <hyperlink ref="F1234" r:id="rId155" display="https://podminky.urs.cz/item/CS_URS_2025_02/766417211"/>
    <hyperlink ref="F1242" r:id="rId156" display="https://podminky.urs.cz/item/CS_URS_2025_02/766621621"/>
    <hyperlink ref="F1253" r:id="rId157" display="https://podminky.urs.cz/item/CS_URS_2025_02/766660021"/>
    <hyperlink ref="F1264" r:id="rId158" display="https://podminky.urs.cz/item/CS_URS_2025_02/766660171"/>
    <hyperlink ref="F1282" r:id="rId159" display="https://podminky.urs.cz/item/CS_URS_2025_02/766660181"/>
    <hyperlink ref="F1293" r:id="rId160" display="https://podminky.urs.cz/item/CS_URS_2025_02/766660411"/>
    <hyperlink ref="F1304" r:id="rId161" display="https://podminky.urs.cz/item/CS_URS_2025_02/766671001"/>
    <hyperlink ref="F1316" r:id="rId162" display="https://podminky.urs.cz/item/CS_URS_2025_02/766682111"/>
    <hyperlink ref="F1324" r:id="rId163" display="https://podminky.urs.cz/item/CS_URS_2025_02/766682211"/>
    <hyperlink ref="F1332" r:id="rId164" display="https://podminky.urs.cz/item/CS_URS_2025_02/766694116"/>
    <hyperlink ref="F1345" r:id="rId165" display="https://podminky.urs.cz/item/CS_URS_2025_02/998766312"/>
    <hyperlink ref="F1349" r:id="rId166" display="https://podminky.urs.cz/item/CS_URS_2025_02/767122111"/>
    <hyperlink ref="F1357" r:id="rId167" display="https://podminky.urs.cz/item/CS_URS_2025_02/767330111"/>
    <hyperlink ref="F1365" r:id="rId168" display="https://podminky.urs.cz/item/CS_URS_2025_02/767330122"/>
    <hyperlink ref="F1373" r:id="rId169" display="https://podminky.urs.cz/item/CS_URS_2025_02/767330132"/>
    <hyperlink ref="F1381" r:id="rId170" display="https://podminky.urs.cz/item/CS_URS_2025_02/767995111"/>
    <hyperlink ref="F1394" r:id="rId171" display="https://podminky.urs.cz/item/CS_URS_2025_02/767995115"/>
    <hyperlink ref="F1424" r:id="rId172" display="https://podminky.urs.cz/item/CS_URS_2025_02/998767122"/>
    <hyperlink ref="F1428" r:id="rId173" display="https://podminky.urs.cz/item/CS_URS_2025_02/771121011"/>
    <hyperlink ref="F1440" r:id="rId174" display="https://podminky.urs.cz/item/CS_URS_2025_02/771151022"/>
    <hyperlink ref="F1452" r:id="rId175" display="https://podminky.urs.cz/item/CS_URS_2025_02/771274123"/>
    <hyperlink ref="F1461" r:id="rId176" display="https://podminky.urs.cz/item/CS_URS_2025_02/771474212"/>
    <hyperlink ref="F1474" r:id="rId177" display="https://podminky.urs.cz/item/CS_URS_2025_02/771574436"/>
    <hyperlink ref="F1487" r:id="rId178" display="https://podminky.urs.cz/item/CS_URS_2025_02/771577211"/>
    <hyperlink ref="F1495" r:id="rId179" display="https://podminky.urs.cz/item/CS_URS_2025_02/771591115"/>
    <hyperlink ref="F1498" r:id="rId180" display="https://podminky.urs.cz/item/CS_URS_2025_02/771591184"/>
    <hyperlink ref="F1501" r:id="rId181" display="https://podminky.urs.cz/item/CS_URS_2025_02/998771122"/>
    <hyperlink ref="F1505" r:id="rId182" display="https://podminky.urs.cz/item/CS_URS_2025_02/775141122"/>
    <hyperlink ref="F1511" r:id="rId183" display="https://podminky.urs.cz/item/CS_URS_2025_02/775413411"/>
    <hyperlink ref="F1524" r:id="rId184" display="https://podminky.urs.cz/item/CS_URS_2025_02/775541161"/>
    <hyperlink ref="F1533" r:id="rId185" display="https://podminky.urs.cz/item/CS_URS_2025_02/775591191"/>
    <hyperlink ref="F1539" r:id="rId186" display="https://podminky.urs.cz/item/CS_URS_2025_02/998775122"/>
    <hyperlink ref="F1543" r:id="rId187" display="https://podminky.urs.cz/item/CS_URS_2025_02/781121011"/>
    <hyperlink ref="F1551" r:id="rId188" display="https://podminky.urs.cz/item/CS_URS_2025_02/781472215"/>
    <hyperlink ref="F1557" r:id="rId189" display="https://podminky.urs.cz/item/CS_URS_2025_02/781472291"/>
    <hyperlink ref="F1560" r:id="rId190" display="https://podminky.urs.cz/item/CS_URS_2025_02/781492211"/>
    <hyperlink ref="F1566" r:id="rId191" display="https://podminky.urs.cz/item/CS_URS_2025_02/781495115"/>
    <hyperlink ref="F1569" r:id="rId192" display="https://podminky.urs.cz/item/CS_URS_2025_02/781495141"/>
    <hyperlink ref="F1572" r:id="rId193" display="https://podminky.urs.cz/item/CS_URS_2025_02/781495142"/>
    <hyperlink ref="F1575" r:id="rId194" display="https://podminky.urs.cz/item/CS_URS_2025_02/781495143"/>
    <hyperlink ref="F1578" r:id="rId195" display="https://podminky.urs.cz/item/CS_URS_2025_02/781495184"/>
    <hyperlink ref="F1581" r:id="rId196" display="https://podminky.urs.cz/item/CS_URS_2025_02/998781122"/>
    <hyperlink ref="F1585" r:id="rId197" display="https://podminky.urs.cz/item/CS_URS_2025_02/783118211"/>
    <hyperlink ref="F1590" r:id="rId198" display="https://podminky.urs.cz/item/CS_URS_2025_02/783213021"/>
    <hyperlink ref="F1596" r:id="rId199" display="https://podminky.urs.cz/item/CS_URS_2025_02/783314201"/>
    <hyperlink ref="F1602" r:id="rId200" display="https://podminky.urs.cz/item/CS_URS_2025_02/783315101"/>
    <hyperlink ref="F1605" r:id="rId201" display="https://podminky.urs.cz/item/CS_URS_2025_02/783317101"/>
    <hyperlink ref="F1609" r:id="rId202" display="https://podminky.urs.cz/item/CS_URS_2025_02/784181101"/>
    <hyperlink ref="F1616" r:id="rId203" display="https://podminky.urs.cz/item/CS_URS_2025_02/784211101"/>
    <hyperlink ref="F1620" r:id="rId204" display="https://podminky.urs.cz/item/CS_URS_2025_02/HZS129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0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81</v>
      </c>
    </row>
    <row r="4" s="1" customFormat="1" ht="24.96" customHeight="1">
      <c r="B4" s="20"/>
      <c r="D4" s="138" t="s">
        <v>98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Brňany - vestavba 2. bytových jednotek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2050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ROUND(J133,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ROUND((SUM(BE133:BE454)),  2)</f>
        <v>0</v>
      </c>
      <c r="G33" s="38"/>
      <c r="H33" s="38"/>
      <c r="I33" s="155">
        <v>0.20999999999999999</v>
      </c>
      <c r="J33" s="154">
        <f>ROUND(((SUM(BE133:BE454))*I33),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ROUND((SUM(BF133:BF454)),  2)</f>
        <v>0</v>
      </c>
      <c r="G34" s="38"/>
      <c r="H34" s="38"/>
      <c r="I34" s="155">
        <v>0.12</v>
      </c>
      <c r="J34" s="154">
        <f>ROUND(((SUM(BF133:BF454))*I34),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ROUND((SUM(BG133:BG454)),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ROUND((SUM(BH133:BH454)),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ROUND((SUM(BI133:BI454)),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Brňany - vestavba 2. bytových jednotek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02 - elektroinstalace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10. 8. 2025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102</v>
      </c>
      <c r="D94" s="176"/>
      <c r="E94" s="176"/>
      <c r="F94" s="176"/>
      <c r="G94" s="176"/>
      <c r="H94" s="176"/>
      <c r="I94" s="176"/>
      <c r="J94" s="177" t="s">
        <v>103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104</v>
      </c>
      <c r="D96" s="40"/>
      <c r="E96" s="40"/>
      <c r="F96" s="40"/>
      <c r="G96" s="40"/>
      <c r="H96" s="40"/>
      <c r="I96" s="40"/>
      <c r="J96" s="110">
        <f>J133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105</v>
      </c>
    </row>
    <row r="97" s="9" customFormat="1" ht="24.96" customHeight="1">
      <c r="A97" s="9"/>
      <c r="B97" s="179"/>
      <c r="C97" s="180"/>
      <c r="D97" s="181" t="s">
        <v>115</v>
      </c>
      <c r="E97" s="182"/>
      <c r="F97" s="182"/>
      <c r="G97" s="182"/>
      <c r="H97" s="182"/>
      <c r="I97" s="182"/>
      <c r="J97" s="183">
        <f>J134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2051</v>
      </c>
      <c r="E98" s="182"/>
      <c r="F98" s="182"/>
      <c r="G98" s="182"/>
      <c r="H98" s="182"/>
      <c r="I98" s="182"/>
      <c r="J98" s="183">
        <f>J135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2052</v>
      </c>
      <c r="E99" s="182"/>
      <c r="F99" s="182"/>
      <c r="G99" s="182"/>
      <c r="H99" s="182"/>
      <c r="I99" s="182"/>
      <c r="J99" s="183">
        <f>J148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2053</v>
      </c>
      <c r="E100" s="182"/>
      <c r="F100" s="182"/>
      <c r="G100" s="182"/>
      <c r="H100" s="182"/>
      <c r="I100" s="182"/>
      <c r="J100" s="183">
        <f>J173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9"/>
      <c r="C101" s="180"/>
      <c r="D101" s="181" t="s">
        <v>2054</v>
      </c>
      <c r="E101" s="182"/>
      <c r="F101" s="182"/>
      <c r="G101" s="182"/>
      <c r="H101" s="182"/>
      <c r="I101" s="182"/>
      <c r="J101" s="183">
        <f>J176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9"/>
      <c r="C102" s="180"/>
      <c r="D102" s="181" t="s">
        <v>2055</v>
      </c>
      <c r="E102" s="182"/>
      <c r="F102" s="182"/>
      <c r="G102" s="182"/>
      <c r="H102" s="182"/>
      <c r="I102" s="182"/>
      <c r="J102" s="183">
        <f>J205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9"/>
      <c r="C103" s="180"/>
      <c r="D103" s="181" t="s">
        <v>2056</v>
      </c>
      <c r="E103" s="182"/>
      <c r="F103" s="182"/>
      <c r="G103" s="182"/>
      <c r="H103" s="182"/>
      <c r="I103" s="182"/>
      <c r="J103" s="183">
        <f>J246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9"/>
      <c r="C104" s="180"/>
      <c r="D104" s="181" t="s">
        <v>2057</v>
      </c>
      <c r="E104" s="182"/>
      <c r="F104" s="182"/>
      <c r="G104" s="182"/>
      <c r="H104" s="182"/>
      <c r="I104" s="182"/>
      <c r="J104" s="183">
        <f>J289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9"/>
      <c r="C105" s="180"/>
      <c r="D105" s="181" t="s">
        <v>2058</v>
      </c>
      <c r="E105" s="182"/>
      <c r="F105" s="182"/>
      <c r="G105" s="182"/>
      <c r="H105" s="182"/>
      <c r="I105" s="182"/>
      <c r="J105" s="183">
        <f>J322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79"/>
      <c r="C106" s="180"/>
      <c r="D106" s="181" t="s">
        <v>2059</v>
      </c>
      <c r="E106" s="182"/>
      <c r="F106" s="182"/>
      <c r="G106" s="182"/>
      <c r="H106" s="182"/>
      <c r="I106" s="182"/>
      <c r="J106" s="183">
        <f>J355</f>
        <v>0</v>
      </c>
      <c r="K106" s="180"/>
      <c r="L106" s="18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79"/>
      <c r="C107" s="180"/>
      <c r="D107" s="181" t="s">
        <v>2060</v>
      </c>
      <c r="E107" s="182"/>
      <c r="F107" s="182"/>
      <c r="G107" s="182"/>
      <c r="H107" s="182"/>
      <c r="I107" s="182"/>
      <c r="J107" s="183">
        <f>J360</f>
        <v>0</v>
      </c>
      <c r="K107" s="180"/>
      <c r="L107" s="18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79"/>
      <c r="C108" s="180"/>
      <c r="D108" s="181" t="s">
        <v>2061</v>
      </c>
      <c r="E108" s="182"/>
      <c r="F108" s="182"/>
      <c r="G108" s="182"/>
      <c r="H108" s="182"/>
      <c r="I108" s="182"/>
      <c r="J108" s="183">
        <f>J395</f>
        <v>0</v>
      </c>
      <c r="K108" s="180"/>
      <c r="L108" s="18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79"/>
      <c r="C109" s="180"/>
      <c r="D109" s="181" t="s">
        <v>2062</v>
      </c>
      <c r="E109" s="182"/>
      <c r="F109" s="182"/>
      <c r="G109" s="182"/>
      <c r="H109" s="182"/>
      <c r="I109" s="182"/>
      <c r="J109" s="183">
        <f>J412</f>
        <v>0</v>
      </c>
      <c r="K109" s="180"/>
      <c r="L109" s="184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79"/>
      <c r="C110" s="180"/>
      <c r="D110" s="181" t="s">
        <v>2063</v>
      </c>
      <c r="E110" s="182"/>
      <c r="F110" s="182"/>
      <c r="G110" s="182"/>
      <c r="H110" s="182"/>
      <c r="I110" s="182"/>
      <c r="J110" s="183">
        <f>J431</f>
        <v>0</v>
      </c>
      <c r="K110" s="180"/>
      <c r="L110" s="184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79"/>
      <c r="C111" s="180"/>
      <c r="D111" s="181" t="s">
        <v>2064</v>
      </c>
      <c r="E111" s="182"/>
      <c r="F111" s="182"/>
      <c r="G111" s="182"/>
      <c r="H111" s="182"/>
      <c r="I111" s="182"/>
      <c r="J111" s="183">
        <f>J432</f>
        <v>0</v>
      </c>
      <c r="K111" s="180"/>
      <c r="L111" s="184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9" customFormat="1" ht="24.96" customHeight="1">
      <c r="A112" s="9"/>
      <c r="B112" s="179"/>
      <c r="C112" s="180"/>
      <c r="D112" s="181" t="s">
        <v>2065</v>
      </c>
      <c r="E112" s="182"/>
      <c r="F112" s="182"/>
      <c r="G112" s="182"/>
      <c r="H112" s="182"/>
      <c r="I112" s="182"/>
      <c r="J112" s="183">
        <f>J443</f>
        <v>0</v>
      </c>
      <c r="K112" s="180"/>
      <c r="L112" s="184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9" customFormat="1" ht="24.96" customHeight="1">
      <c r="A113" s="9"/>
      <c r="B113" s="179"/>
      <c r="C113" s="180"/>
      <c r="D113" s="181" t="s">
        <v>2066</v>
      </c>
      <c r="E113" s="182"/>
      <c r="F113" s="182"/>
      <c r="G113" s="182"/>
      <c r="H113" s="182"/>
      <c r="I113" s="182"/>
      <c r="J113" s="183">
        <f>J450</f>
        <v>0</v>
      </c>
      <c r="K113" s="180"/>
      <c r="L113" s="184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66"/>
      <c r="C115" s="67"/>
      <c r="D115" s="67"/>
      <c r="E115" s="67"/>
      <c r="F115" s="67"/>
      <c r="G115" s="67"/>
      <c r="H115" s="67"/>
      <c r="I115" s="67"/>
      <c r="J115" s="67"/>
      <c r="K115" s="67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9" s="2" customFormat="1" ht="6.96" customHeight="1">
      <c r="A119" s="38"/>
      <c r="B119" s="68"/>
      <c r="C119" s="69"/>
      <c r="D119" s="69"/>
      <c r="E119" s="69"/>
      <c r="F119" s="69"/>
      <c r="G119" s="69"/>
      <c r="H119" s="69"/>
      <c r="I119" s="69"/>
      <c r="J119" s="69"/>
      <c r="K119" s="69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4.96" customHeight="1">
      <c r="A120" s="38"/>
      <c r="B120" s="39"/>
      <c r="C120" s="23" t="s">
        <v>130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16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40"/>
      <c r="D123" s="40"/>
      <c r="E123" s="174" t="str">
        <f>E7</f>
        <v>Brňany - vestavba 2. bytových jednotek</v>
      </c>
      <c r="F123" s="32"/>
      <c r="G123" s="32"/>
      <c r="H123" s="32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99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6.5" customHeight="1">
      <c r="A125" s="38"/>
      <c r="B125" s="39"/>
      <c r="C125" s="40"/>
      <c r="D125" s="40"/>
      <c r="E125" s="76" t="str">
        <f>E9</f>
        <v>02 - elektroinstalace</v>
      </c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20</v>
      </c>
      <c r="D127" s="40"/>
      <c r="E127" s="40"/>
      <c r="F127" s="27" t="str">
        <f>F12</f>
        <v xml:space="preserve"> </v>
      </c>
      <c r="G127" s="40"/>
      <c r="H127" s="40"/>
      <c r="I127" s="32" t="s">
        <v>22</v>
      </c>
      <c r="J127" s="79" t="str">
        <f>IF(J12="","",J12)</f>
        <v>10. 8. 2025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5.15" customHeight="1">
      <c r="A129" s="38"/>
      <c r="B129" s="39"/>
      <c r="C129" s="32" t="s">
        <v>24</v>
      </c>
      <c r="D129" s="40"/>
      <c r="E129" s="40"/>
      <c r="F129" s="27" t="str">
        <f>E15</f>
        <v xml:space="preserve"> </v>
      </c>
      <c r="G129" s="40"/>
      <c r="H129" s="40"/>
      <c r="I129" s="32" t="s">
        <v>29</v>
      </c>
      <c r="J129" s="36" t="str">
        <f>E21</f>
        <v xml:space="preserve"> 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5.15" customHeight="1">
      <c r="A130" s="38"/>
      <c r="B130" s="39"/>
      <c r="C130" s="32" t="s">
        <v>27</v>
      </c>
      <c r="D130" s="40"/>
      <c r="E130" s="40"/>
      <c r="F130" s="27" t="str">
        <f>IF(E18="","",E18)</f>
        <v>Vyplň údaj</v>
      </c>
      <c r="G130" s="40"/>
      <c r="H130" s="40"/>
      <c r="I130" s="32" t="s">
        <v>31</v>
      </c>
      <c r="J130" s="36" t="str">
        <f>E24</f>
        <v xml:space="preserve"> 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0.32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11" customFormat="1" ht="29.28" customHeight="1">
      <c r="A132" s="191"/>
      <c r="B132" s="192"/>
      <c r="C132" s="193" t="s">
        <v>131</v>
      </c>
      <c r="D132" s="194" t="s">
        <v>58</v>
      </c>
      <c r="E132" s="194" t="s">
        <v>54</v>
      </c>
      <c r="F132" s="194" t="s">
        <v>55</v>
      </c>
      <c r="G132" s="194" t="s">
        <v>132</v>
      </c>
      <c r="H132" s="194" t="s">
        <v>133</v>
      </c>
      <c r="I132" s="194" t="s">
        <v>134</v>
      </c>
      <c r="J132" s="194" t="s">
        <v>103</v>
      </c>
      <c r="K132" s="195" t="s">
        <v>135</v>
      </c>
      <c r="L132" s="196"/>
      <c r="M132" s="100" t="s">
        <v>1</v>
      </c>
      <c r="N132" s="101" t="s">
        <v>37</v>
      </c>
      <c r="O132" s="101" t="s">
        <v>136</v>
      </c>
      <c r="P132" s="101" t="s">
        <v>137</v>
      </c>
      <c r="Q132" s="101" t="s">
        <v>138</v>
      </c>
      <c r="R132" s="101" t="s">
        <v>139</v>
      </c>
      <c r="S132" s="101" t="s">
        <v>140</v>
      </c>
      <c r="T132" s="101" t="s">
        <v>141</v>
      </c>
      <c r="U132" s="102" t="s">
        <v>142</v>
      </c>
      <c r="V132" s="191"/>
      <c r="W132" s="191"/>
      <c r="X132" s="191"/>
      <c r="Y132" s="191"/>
      <c r="Z132" s="191"/>
      <c r="AA132" s="191"/>
      <c r="AB132" s="191"/>
      <c r="AC132" s="191"/>
      <c r="AD132" s="191"/>
      <c r="AE132" s="191"/>
    </row>
    <row r="133" s="2" customFormat="1" ht="22.8" customHeight="1">
      <c r="A133" s="38"/>
      <c r="B133" s="39"/>
      <c r="C133" s="107" t="s">
        <v>143</v>
      </c>
      <c r="D133" s="40"/>
      <c r="E133" s="40"/>
      <c r="F133" s="40"/>
      <c r="G133" s="40"/>
      <c r="H133" s="40"/>
      <c r="I133" s="40"/>
      <c r="J133" s="197">
        <f>BK133</f>
        <v>0</v>
      </c>
      <c r="K133" s="40"/>
      <c r="L133" s="44"/>
      <c r="M133" s="103"/>
      <c r="N133" s="198"/>
      <c r="O133" s="104"/>
      <c r="P133" s="199">
        <f>P134+P135+P148+P173+P176+P205+P246+P289+P322+P355+P360+P395+P412+P431+P432+P443+P450</f>
        <v>0</v>
      </c>
      <c r="Q133" s="104"/>
      <c r="R133" s="199">
        <f>R134+R135+R148+R173+R176+R205+R246+R289+R322+R355+R360+R395+R412+R431+R432+R443+R450</f>
        <v>0</v>
      </c>
      <c r="S133" s="104"/>
      <c r="T133" s="199">
        <f>T134+T135+T148+T173+T176+T205+T246+T289+T322+T355+T360+T395+T412+T431+T432+T443+T450</f>
        <v>0</v>
      </c>
      <c r="U133" s="105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72</v>
      </c>
      <c r="AU133" s="17" t="s">
        <v>105</v>
      </c>
      <c r="BK133" s="200">
        <f>BK134+BK135+BK148+BK173+BK176+BK205+BK246+BK289+BK322+BK355+BK360+BK395+BK412+BK431+BK432+BK443+BK450</f>
        <v>0</v>
      </c>
    </row>
    <row r="134" s="12" customFormat="1" ht="25.92" customHeight="1">
      <c r="A134" s="12"/>
      <c r="B134" s="201"/>
      <c r="C134" s="202"/>
      <c r="D134" s="203" t="s">
        <v>72</v>
      </c>
      <c r="E134" s="204" t="s">
        <v>863</v>
      </c>
      <c r="F134" s="204" t="s">
        <v>864</v>
      </c>
      <c r="G134" s="202"/>
      <c r="H134" s="202"/>
      <c r="I134" s="205"/>
      <c r="J134" s="206">
        <f>BK134</f>
        <v>0</v>
      </c>
      <c r="K134" s="202"/>
      <c r="L134" s="207"/>
      <c r="M134" s="208"/>
      <c r="N134" s="209"/>
      <c r="O134" s="209"/>
      <c r="P134" s="210">
        <v>0</v>
      </c>
      <c r="Q134" s="209"/>
      <c r="R134" s="210">
        <v>0</v>
      </c>
      <c r="S134" s="209"/>
      <c r="T134" s="210">
        <v>0</v>
      </c>
      <c r="U134" s="211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2" t="s">
        <v>154</v>
      </c>
      <c r="AT134" s="213" t="s">
        <v>72</v>
      </c>
      <c r="AU134" s="213" t="s">
        <v>73</v>
      </c>
      <c r="AY134" s="212" t="s">
        <v>146</v>
      </c>
      <c r="BK134" s="214">
        <v>0</v>
      </c>
    </row>
    <row r="135" s="12" customFormat="1" ht="25.92" customHeight="1">
      <c r="A135" s="12"/>
      <c r="B135" s="201"/>
      <c r="C135" s="202"/>
      <c r="D135" s="203" t="s">
        <v>72</v>
      </c>
      <c r="E135" s="204" t="s">
        <v>2067</v>
      </c>
      <c r="F135" s="204" t="s">
        <v>2068</v>
      </c>
      <c r="G135" s="202"/>
      <c r="H135" s="202"/>
      <c r="I135" s="205"/>
      <c r="J135" s="206">
        <f>BK135</f>
        <v>0</v>
      </c>
      <c r="K135" s="202"/>
      <c r="L135" s="207"/>
      <c r="M135" s="208"/>
      <c r="N135" s="209"/>
      <c r="O135" s="209"/>
      <c r="P135" s="210">
        <f>SUM(P136:P147)</f>
        <v>0</v>
      </c>
      <c r="Q135" s="209"/>
      <c r="R135" s="210">
        <f>SUM(R136:R147)</f>
        <v>0</v>
      </c>
      <c r="S135" s="209"/>
      <c r="T135" s="210">
        <f>SUM(T136:T147)</f>
        <v>0</v>
      </c>
      <c r="U135" s="211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2" t="s">
        <v>81</v>
      </c>
      <c r="AT135" s="213" t="s">
        <v>72</v>
      </c>
      <c r="AU135" s="213" t="s">
        <v>73</v>
      </c>
      <c r="AY135" s="212" t="s">
        <v>146</v>
      </c>
      <c r="BK135" s="214">
        <f>SUM(BK136:BK147)</f>
        <v>0</v>
      </c>
    </row>
    <row r="136" s="2" customFormat="1" ht="24.15" customHeight="1">
      <c r="A136" s="38"/>
      <c r="B136" s="39"/>
      <c r="C136" s="217" t="s">
        <v>154</v>
      </c>
      <c r="D136" s="217" t="s">
        <v>148</v>
      </c>
      <c r="E136" s="218" t="s">
        <v>2069</v>
      </c>
      <c r="F136" s="219" t="s">
        <v>2070</v>
      </c>
      <c r="G136" s="220" t="s">
        <v>268</v>
      </c>
      <c r="H136" s="221">
        <v>38</v>
      </c>
      <c r="I136" s="222"/>
      <c r="J136" s="223">
        <f>ROUND(I136*H136,2)</f>
        <v>0</v>
      </c>
      <c r="K136" s="219" t="s">
        <v>1</v>
      </c>
      <c r="L136" s="44"/>
      <c r="M136" s="224" t="s">
        <v>1</v>
      </c>
      <c r="N136" s="225" t="s">
        <v>39</v>
      </c>
      <c r="O136" s="91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6">
        <f>S136*H136</f>
        <v>0</v>
      </c>
      <c r="U136" s="227" t="s">
        <v>1</v>
      </c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8" t="s">
        <v>153</v>
      </c>
      <c r="AT136" s="228" t="s">
        <v>148</v>
      </c>
      <c r="AU136" s="228" t="s">
        <v>81</v>
      </c>
      <c r="AY136" s="17" t="s">
        <v>146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7" t="s">
        <v>154</v>
      </c>
      <c r="BK136" s="229">
        <f>ROUND(I136*H136,2)</f>
        <v>0</v>
      </c>
      <c r="BL136" s="17" t="s">
        <v>153</v>
      </c>
      <c r="BM136" s="228" t="s">
        <v>154</v>
      </c>
    </row>
    <row r="137" s="2" customFormat="1">
      <c r="A137" s="38"/>
      <c r="B137" s="39"/>
      <c r="C137" s="40"/>
      <c r="D137" s="230" t="s">
        <v>156</v>
      </c>
      <c r="E137" s="40"/>
      <c r="F137" s="231" t="s">
        <v>2070</v>
      </c>
      <c r="G137" s="40"/>
      <c r="H137" s="40"/>
      <c r="I137" s="232"/>
      <c r="J137" s="40"/>
      <c r="K137" s="40"/>
      <c r="L137" s="44"/>
      <c r="M137" s="233"/>
      <c r="N137" s="234"/>
      <c r="O137" s="91"/>
      <c r="P137" s="91"/>
      <c r="Q137" s="91"/>
      <c r="R137" s="91"/>
      <c r="S137" s="91"/>
      <c r="T137" s="91"/>
      <c r="U137" s="92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156</v>
      </c>
      <c r="AU137" s="17" t="s">
        <v>81</v>
      </c>
    </row>
    <row r="138" s="2" customFormat="1" ht="24.15" customHeight="1">
      <c r="A138" s="38"/>
      <c r="B138" s="39"/>
      <c r="C138" s="269" t="s">
        <v>171</v>
      </c>
      <c r="D138" s="269" t="s">
        <v>289</v>
      </c>
      <c r="E138" s="270" t="s">
        <v>2071</v>
      </c>
      <c r="F138" s="271" t="s">
        <v>2072</v>
      </c>
      <c r="G138" s="272" t="s">
        <v>268</v>
      </c>
      <c r="H138" s="273">
        <v>22</v>
      </c>
      <c r="I138" s="274"/>
      <c r="J138" s="275">
        <f>ROUND(I138*H138,2)</f>
        <v>0</v>
      </c>
      <c r="K138" s="271" t="s">
        <v>1</v>
      </c>
      <c r="L138" s="276"/>
      <c r="M138" s="277" t="s">
        <v>1</v>
      </c>
      <c r="N138" s="278" t="s">
        <v>39</v>
      </c>
      <c r="O138" s="91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6">
        <f>S138*H138</f>
        <v>0</v>
      </c>
      <c r="U138" s="227" t="s">
        <v>1</v>
      </c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8" t="s">
        <v>204</v>
      </c>
      <c r="AT138" s="228" t="s">
        <v>289</v>
      </c>
      <c r="AU138" s="228" t="s">
        <v>81</v>
      </c>
      <c r="AY138" s="17" t="s">
        <v>146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7" t="s">
        <v>154</v>
      </c>
      <c r="BK138" s="229">
        <f>ROUND(I138*H138,2)</f>
        <v>0</v>
      </c>
      <c r="BL138" s="17" t="s">
        <v>153</v>
      </c>
      <c r="BM138" s="228" t="s">
        <v>153</v>
      </c>
    </row>
    <row r="139" s="2" customFormat="1">
      <c r="A139" s="38"/>
      <c r="B139" s="39"/>
      <c r="C139" s="40"/>
      <c r="D139" s="230" t="s">
        <v>156</v>
      </c>
      <c r="E139" s="40"/>
      <c r="F139" s="231" t="s">
        <v>2072</v>
      </c>
      <c r="G139" s="40"/>
      <c r="H139" s="40"/>
      <c r="I139" s="232"/>
      <c r="J139" s="40"/>
      <c r="K139" s="40"/>
      <c r="L139" s="44"/>
      <c r="M139" s="233"/>
      <c r="N139" s="234"/>
      <c r="O139" s="91"/>
      <c r="P139" s="91"/>
      <c r="Q139" s="91"/>
      <c r="R139" s="91"/>
      <c r="S139" s="91"/>
      <c r="T139" s="91"/>
      <c r="U139" s="92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156</v>
      </c>
      <c r="AU139" s="17" t="s">
        <v>81</v>
      </c>
    </row>
    <row r="140" s="2" customFormat="1" ht="24.15" customHeight="1">
      <c r="A140" s="38"/>
      <c r="B140" s="39"/>
      <c r="C140" s="269" t="s">
        <v>153</v>
      </c>
      <c r="D140" s="269" t="s">
        <v>289</v>
      </c>
      <c r="E140" s="270" t="s">
        <v>2073</v>
      </c>
      <c r="F140" s="271" t="s">
        <v>2074</v>
      </c>
      <c r="G140" s="272" t="s">
        <v>268</v>
      </c>
      <c r="H140" s="273">
        <v>3</v>
      </c>
      <c r="I140" s="274"/>
      <c r="J140" s="275">
        <f>ROUND(I140*H140,2)</f>
        <v>0</v>
      </c>
      <c r="K140" s="271" t="s">
        <v>1</v>
      </c>
      <c r="L140" s="276"/>
      <c r="M140" s="277" t="s">
        <v>1</v>
      </c>
      <c r="N140" s="278" t="s">
        <v>39</v>
      </c>
      <c r="O140" s="91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6">
        <f>S140*H140</f>
        <v>0</v>
      </c>
      <c r="U140" s="227" t="s">
        <v>1</v>
      </c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8" t="s">
        <v>204</v>
      </c>
      <c r="AT140" s="228" t="s">
        <v>289</v>
      </c>
      <c r="AU140" s="228" t="s">
        <v>81</v>
      </c>
      <c r="AY140" s="17" t="s">
        <v>146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7" t="s">
        <v>154</v>
      </c>
      <c r="BK140" s="229">
        <f>ROUND(I140*H140,2)</f>
        <v>0</v>
      </c>
      <c r="BL140" s="17" t="s">
        <v>153</v>
      </c>
      <c r="BM140" s="228" t="s">
        <v>191</v>
      </c>
    </row>
    <row r="141" s="2" customFormat="1">
      <c r="A141" s="38"/>
      <c r="B141" s="39"/>
      <c r="C141" s="40"/>
      <c r="D141" s="230" t="s">
        <v>156</v>
      </c>
      <c r="E141" s="40"/>
      <c r="F141" s="231" t="s">
        <v>2075</v>
      </c>
      <c r="G141" s="40"/>
      <c r="H141" s="40"/>
      <c r="I141" s="232"/>
      <c r="J141" s="40"/>
      <c r="K141" s="40"/>
      <c r="L141" s="44"/>
      <c r="M141" s="233"/>
      <c r="N141" s="234"/>
      <c r="O141" s="91"/>
      <c r="P141" s="91"/>
      <c r="Q141" s="91"/>
      <c r="R141" s="91"/>
      <c r="S141" s="91"/>
      <c r="T141" s="91"/>
      <c r="U141" s="92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156</v>
      </c>
      <c r="AU141" s="17" t="s">
        <v>81</v>
      </c>
    </row>
    <row r="142" s="2" customFormat="1" ht="24.15" customHeight="1">
      <c r="A142" s="38"/>
      <c r="B142" s="39"/>
      <c r="C142" s="269" t="s">
        <v>184</v>
      </c>
      <c r="D142" s="269" t="s">
        <v>289</v>
      </c>
      <c r="E142" s="270" t="s">
        <v>2076</v>
      </c>
      <c r="F142" s="271" t="s">
        <v>2077</v>
      </c>
      <c r="G142" s="272" t="s">
        <v>268</v>
      </c>
      <c r="H142" s="273">
        <v>5</v>
      </c>
      <c r="I142" s="274"/>
      <c r="J142" s="275">
        <f>ROUND(I142*H142,2)</f>
        <v>0</v>
      </c>
      <c r="K142" s="271" t="s">
        <v>2078</v>
      </c>
      <c r="L142" s="276"/>
      <c r="M142" s="277" t="s">
        <v>1</v>
      </c>
      <c r="N142" s="278" t="s">
        <v>39</v>
      </c>
      <c r="O142" s="91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6">
        <f>S142*H142</f>
        <v>0</v>
      </c>
      <c r="U142" s="227" t="s">
        <v>1</v>
      </c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8" t="s">
        <v>204</v>
      </c>
      <c r="AT142" s="228" t="s">
        <v>289</v>
      </c>
      <c r="AU142" s="228" t="s">
        <v>81</v>
      </c>
      <c r="AY142" s="17" t="s">
        <v>146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7" t="s">
        <v>154</v>
      </c>
      <c r="BK142" s="229">
        <f>ROUND(I142*H142,2)</f>
        <v>0</v>
      </c>
      <c r="BL142" s="17" t="s">
        <v>153</v>
      </c>
      <c r="BM142" s="228" t="s">
        <v>204</v>
      </c>
    </row>
    <row r="143" s="2" customFormat="1">
      <c r="A143" s="38"/>
      <c r="B143" s="39"/>
      <c r="C143" s="40"/>
      <c r="D143" s="230" t="s">
        <v>156</v>
      </c>
      <c r="E143" s="40"/>
      <c r="F143" s="231" t="s">
        <v>2079</v>
      </c>
      <c r="G143" s="40"/>
      <c r="H143" s="40"/>
      <c r="I143" s="232"/>
      <c r="J143" s="40"/>
      <c r="K143" s="40"/>
      <c r="L143" s="44"/>
      <c r="M143" s="233"/>
      <c r="N143" s="234"/>
      <c r="O143" s="91"/>
      <c r="P143" s="91"/>
      <c r="Q143" s="91"/>
      <c r="R143" s="91"/>
      <c r="S143" s="91"/>
      <c r="T143" s="91"/>
      <c r="U143" s="92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156</v>
      </c>
      <c r="AU143" s="17" t="s">
        <v>81</v>
      </c>
    </row>
    <row r="144" s="2" customFormat="1" ht="24.15" customHeight="1">
      <c r="A144" s="38"/>
      <c r="B144" s="39"/>
      <c r="C144" s="269" t="s">
        <v>191</v>
      </c>
      <c r="D144" s="269" t="s">
        <v>289</v>
      </c>
      <c r="E144" s="270" t="s">
        <v>2080</v>
      </c>
      <c r="F144" s="271" t="s">
        <v>2081</v>
      </c>
      <c r="G144" s="272" t="s">
        <v>268</v>
      </c>
      <c r="H144" s="273">
        <v>6</v>
      </c>
      <c r="I144" s="274"/>
      <c r="J144" s="275">
        <f>ROUND(I144*H144,2)</f>
        <v>0</v>
      </c>
      <c r="K144" s="271" t="s">
        <v>2078</v>
      </c>
      <c r="L144" s="276"/>
      <c r="M144" s="277" t="s">
        <v>1</v>
      </c>
      <c r="N144" s="278" t="s">
        <v>39</v>
      </c>
      <c r="O144" s="91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6">
        <f>S144*H144</f>
        <v>0</v>
      </c>
      <c r="U144" s="227" t="s">
        <v>1</v>
      </c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8" t="s">
        <v>204</v>
      </c>
      <c r="AT144" s="228" t="s">
        <v>289</v>
      </c>
      <c r="AU144" s="228" t="s">
        <v>81</v>
      </c>
      <c r="AY144" s="17" t="s">
        <v>146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7" t="s">
        <v>154</v>
      </c>
      <c r="BK144" s="229">
        <f>ROUND(I144*H144,2)</f>
        <v>0</v>
      </c>
      <c r="BL144" s="17" t="s">
        <v>153</v>
      </c>
      <c r="BM144" s="228" t="s">
        <v>219</v>
      </c>
    </row>
    <row r="145" s="2" customFormat="1">
      <c r="A145" s="38"/>
      <c r="B145" s="39"/>
      <c r="C145" s="40"/>
      <c r="D145" s="230" t="s">
        <v>156</v>
      </c>
      <c r="E145" s="40"/>
      <c r="F145" s="231" t="s">
        <v>2082</v>
      </c>
      <c r="G145" s="40"/>
      <c r="H145" s="40"/>
      <c r="I145" s="232"/>
      <c r="J145" s="40"/>
      <c r="K145" s="40"/>
      <c r="L145" s="44"/>
      <c r="M145" s="233"/>
      <c r="N145" s="234"/>
      <c r="O145" s="91"/>
      <c r="P145" s="91"/>
      <c r="Q145" s="91"/>
      <c r="R145" s="91"/>
      <c r="S145" s="91"/>
      <c r="T145" s="91"/>
      <c r="U145" s="92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156</v>
      </c>
      <c r="AU145" s="17" t="s">
        <v>81</v>
      </c>
    </row>
    <row r="146" s="2" customFormat="1" ht="24.15" customHeight="1">
      <c r="A146" s="38"/>
      <c r="B146" s="39"/>
      <c r="C146" s="269" t="s">
        <v>198</v>
      </c>
      <c r="D146" s="269" t="s">
        <v>289</v>
      </c>
      <c r="E146" s="270" t="s">
        <v>2083</v>
      </c>
      <c r="F146" s="271" t="s">
        <v>2084</v>
      </c>
      <c r="G146" s="272" t="s">
        <v>268</v>
      </c>
      <c r="H146" s="273">
        <v>2</v>
      </c>
      <c r="I146" s="274"/>
      <c r="J146" s="275">
        <f>ROUND(I146*H146,2)</f>
        <v>0</v>
      </c>
      <c r="K146" s="271" t="s">
        <v>1</v>
      </c>
      <c r="L146" s="276"/>
      <c r="M146" s="277" t="s">
        <v>1</v>
      </c>
      <c r="N146" s="278" t="s">
        <v>39</v>
      </c>
      <c r="O146" s="91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6">
        <f>S146*H146</f>
        <v>0</v>
      </c>
      <c r="U146" s="227" t="s">
        <v>1</v>
      </c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8" t="s">
        <v>204</v>
      </c>
      <c r="AT146" s="228" t="s">
        <v>289</v>
      </c>
      <c r="AU146" s="228" t="s">
        <v>81</v>
      </c>
      <c r="AY146" s="17" t="s">
        <v>146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7" t="s">
        <v>154</v>
      </c>
      <c r="BK146" s="229">
        <f>ROUND(I146*H146,2)</f>
        <v>0</v>
      </c>
      <c r="BL146" s="17" t="s">
        <v>153</v>
      </c>
      <c r="BM146" s="228" t="s">
        <v>8</v>
      </c>
    </row>
    <row r="147" s="2" customFormat="1">
      <c r="A147" s="38"/>
      <c r="B147" s="39"/>
      <c r="C147" s="40"/>
      <c r="D147" s="230" t="s">
        <v>156</v>
      </c>
      <c r="E147" s="40"/>
      <c r="F147" s="231" t="s">
        <v>2085</v>
      </c>
      <c r="G147" s="40"/>
      <c r="H147" s="40"/>
      <c r="I147" s="232"/>
      <c r="J147" s="40"/>
      <c r="K147" s="40"/>
      <c r="L147" s="44"/>
      <c r="M147" s="233"/>
      <c r="N147" s="234"/>
      <c r="O147" s="91"/>
      <c r="P147" s="91"/>
      <c r="Q147" s="91"/>
      <c r="R147" s="91"/>
      <c r="S147" s="91"/>
      <c r="T147" s="91"/>
      <c r="U147" s="92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156</v>
      </c>
      <c r="AU147" s="17" t="s">
        <v>81</v>
      </c>
    </row>
    <row r="148" s="12" customFormat="1" ht="25.92" customHeight="1">
      <c r="A148" s="12"/>
      <c r="B148" s="201"/>
      <c r="C148" s="202"/>
      <c r="D148" s="203" t="s">
        <v>72</v>
      </c>
      <c r="E148" s="204" t="s">
        <v>2086</v>
      </c>
      <c r="F148" s="204" t="s">
        <v>2087</v>
      </c>
      <c r="G148" s="202"/>
      <c r="H148" s="202"/>
      <c r="I148" s="205"/>
      <c r="J148" s="206">
        <f>BK148</f>
        <v>0</v>
      </c>
      <c r="K148" s="202"/>
      <c r="L148" s="207"/>
      <c r="M148" s="208"/>
      <c r="N148" s="209"/>
      <c r="O148" s="209"/>
      <c r="P148" s="210">
        <f>SUM(P149:P172)</f>
        <v>0</v>
      </c>
      <c r="Q148" s="209"/>
      <c r="R148" s="210">
        <f>SUM(R149:R172)</f>
        <v>0</v>
      </c>
      <c r="S148" s="209"/>
      <c r="T148" s="210">
        <f>SUM(T149:T172)</f>
        <v>0</v>
      </c>
      <c r="U148" s="211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2" t="s">
        <v>81</v>
      </c>
      <c r="AT148" s="213" t="s">
        <v>72</v>
      </c>
      <c r="AU148" s="213" t="s">
        <v>73</v>
      </c>
      <c r="AY148" s="212" t="s">
        <v>146</v>
      </c>
      <c r="BK148" s="214">
        <f>SUM(BK149:BK172)</f>
        <v>0</v>
      </c>
    </row>
    <row r="149" s="2" customFormat="1" ht="24.15" customHeight="1">
      <c r="A149" s="38"/>
      <c r="B149" s="39"/>
      <c r="C149" s="217" t="s">
        <v>204</v>
      </c>
      <c r="D149" s="217" t="s">
        <v>148</v>
      </c>
      <c r="E149" s="218" t="s">
        <v>2088</v>
      </c>
      <c r="F149" s="219" t="s">
        <v>2089</v>
      </c>
      <c r="G149" s="220" t="s">
        <v>260</v>
      </c>
      <c r="H149" s="221">
        <v>96</v>
      </c>
      <c r="I149" s="222"/>
      <c r="J149" s="223">
        <f>ROUND(I149*H149,2)</f>
        <v>0</v>
      </c>
      <c r="K149" s="219" t="s">
        <v>1</v>
      </c>
      <c r="L149" s="44"/>
      <c r="M149" s="224" t="s">
        <v>1</v>
      </c>
      <c r="N149" s="225" t="s">
        <v>39</v>
      </c>
      <c r="O149" s="91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6">
        <f>S149*H149</f>
        <v>0</v>
      </c>
      <c r="U149" s="227" t="s">
        <v>1</v>
      </c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8" t="s">
        <v>153</v>
      </c>
      <c r="AT149" s="228" t="s">
        <v>148</v>
      </c>
      <c r="AU149" s="228" t="s">
        <v>81</v>
      </c>
      <c r="AY149" s="17" t="s">
        <v>146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7" t="s">
        <v>154</v>
      </c>
      <c r="BK149" s="229">
        <f>ROUND(I149*H149,2)</f>
        <v>0</v>
      </c>
      <c r="BL149" s="17" t="s">
        <v>153</v>
      </c>
      <c r="BM149" s="228" t="s">
        <v>247</v>
      </c>
    </row>
    <row r="150" s="2" customFormat="1">
      <c r="A150" s="38"/>
      <c r="B150" s="39"/>
      <c r="C150" s="40"/>
      <c r="D150" s="230" t="s">
        <v>156</v>
      </c>
      <c r="E150" s="40"/>
      <c r="F150" s="231" t="s">
        <v>2089</v>
      </c>
      <c r="G150" s="40"/>
      <c r="H150" s="40"/>
      <c r="I150" s="232"/>
      <c r="J150" s="40"/>
      <c r="K150" s="40"/>
      <c r="L150" s="44"/>
      <c r="M150" s="233"/>
      <c r="N150" s="234"/>
      <c r="O150" s="91"/>
      <c r="P150" s="91"/>
      <c r="Q150" s="91"/>
      <c r="R150" s="91"/>
      <c r="S150" s="91"/>
      <c r="T150" s="91"/>
      <c r="U150" s="92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156</v>
      </c>
      <c r="AU150" s="17" t="s">
        <v>81</v>
      </c>
    </row>
    <row r="151" s="2" customFormat="1" ht="24.15" customHeight="1">
      <c r="A151" s="38"/>
      <c r="B151" s="39"/>
      <c r="C151" s="217" t="s">
        <v>212</v>
      </c>
      <c r="D151" s="217" t="s">
        <v>148</v>
      </c>
      <c r="E151" s="218" t="s">
        <v>2090</v>
      </c>
      <c r="F151" s="219" t="s">
        <v>2091</v>
      </c>
      <c r="G151" s="220" t="s">
        <v>260</v>
      </c>
      <c r="H151" s="221">
        <v>48</v>
      </c>
      <c r="I151" s="222"/>
      <c r="J151" s="223">
        <f>ROUND(I151*H151,2)</f>
        <v>0</v>
      </c>
      <c r="K151" s="219" t="s">
        <v>1</v>
      </c>
      <c r="L151" s="44"/>
      <c r="M151" s="224" t="s">
        <v>1</v>
      </c>
      <c r="N151" s="225" t="s">
        <v>39</v>
      </c>
      <c r="O151" s="91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6">
        <f>S151*H151</f>
        <v>0</v>
      </c>
      <c r="U151" s="227" t="s">
        <v>1</v>
      </c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8" t="s">
        <v>153</v>
      </c>
      <c r="AT151" s="228" t="s">
        <v>148</v>
      </c>
      <c r="AU151" s="228" t="s">
        <v>81</v>
      </c>
      <c r="AY151" s="17" t="s">
        <v>146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7" t="s">
        <v>154</v>
      </c>
      <c r="BK151" s="229">
        <f>ROUND(I151*H151,2)</f>
        <v>0</v>
      </c>
      <c r="BL151" s="17" t="s">
        <v>153</v>
      </c>
      <c r="BM151" s="228" t="s">
        <v>265</v>
      </c>
    </row>
    <row r="152" s="2" customFormat="1">
      <c r="A152" s="38"/>
      <c r="B152" s="39"/>
      <c r="C152" s="40"/>
      <c r="D152" s="230" t="s">
        <v>156</v>
      </c>
      <c r="E152" s="40"/>
      <c r="F152" s="231" t="s">
        <v>2091</v>
      </c>
      <c r="G152" s="40"/>
      <c r="H152" s="40"/>
      <c r="I152" s="232"/>
      <c r="J152" s="40"/>
      <c r="K152" s="40"/>
      <c r="L152" s="44"/>
      <c r="M152" s="233"/>
      <c r="N152" s="234"/>
      <c r="O152" s="91"/>
      <c r="P152" s="91"/>
      <c r="Q152" s="91"/>
      <c r="R152" s="91"/>
      <c r="S152" s="91"/>
      <c r="T152" s="91"/>
      <c r="U152" s="92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156</v>
      </c>
      <c r="AU152" s="17" t="s">
        <v>81</v>
      </c>
    </row>
    <row r="153" s="2" customFormat="1" ht="24.15" customHeight="1">
      <c r="A153" s="38"/>
      <c r="B153" s="39"/>
      <c r="C153" s="217" t="s">
        <v>219</v>
      </c>
      <c r="D153" s="217" t="s">
        <v>148</v>
      </c>
      <c r="E153" s="218" t="s">
        <v>2092</v>
      </c>
      <c r="F153" s="219" t="s">
        <v>2093</v>
      </c>
      <c r="G153" s="220" t="s">
        <v>260</v>
      </c>
      <c r="H153" s="221">
        <v>96</v>
      </c>
      <c r="I153" s="222"/>
      <c r="J153" s="223">
        <f>ROUND(I153*H153,2)</f>
        <v>0</v>
      </c>
      <c r="K153" s="219" t="s">
        <v>1</v>
      </c>
      <c r="L153" s="44"/>
      <c r="M153" s="224" t="s">
        <v>1</v>
      </c>
      <c r="N153" s="225" t="s">
        <v>39</v>
      </c>
      <c r="O153" s="91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6">
        <f>S153*H153</f>
        <v>0</v>
      </c>
      <c r="U153" s="227" t="s">
        <v>1</v>
      </c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8" t="s">
        <v>153</v>
      </c>
      <c r="AT153" s="228" t="s">
        <v>148</v>
      </c>
      <c r="AU153" s="228" t="s">
        <v>81</v>
      </c>
      <c r="AY153" s="17" t="s">
        <v>146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7" t="s">
        <v>154</v>
      </c>
      <c r="BK153" s="229">
        <f>ROUND(I153*H153,2)</f>
        <v>0</v>
      </c>
      <c r="BL153" s="17" t="s">
        <v>153</v>
      </c>
      <c r="BM153" s="228" t="s">
        <v>280</v>
      </c>
    </row>
    <row r="154" s="2" customFormat="1">
      <c r="A154" s="38"/>
      <c r="B154" s="39"/>
      <c r="C154" s="40"/>
      <c r="D154" s="230" t="s">
        <v>156</v>
      </c>
      <c r="E154" s="40"/>
      <c r="F154" s="231" t="s">
        <v>2093</v>
      </c>
      <c r="G154" s="40"/>
      <c r="H154" s="40"/>
      <c r="I154" s="232"/>
      <c r="J154" s="40"/>
      <c r="K154" s="40"/>
      <c r="L154" s="44"/>
      <c r="M154" s="233"/>
      <c r="N154" s="234"/>
      <c r="O154" s="91"/>
      <c r="P154" s="91"/>
      <c r="Q154" s="91"/>
      <c r="R154" s="91"/>
      <c r="S154" s="91"/>
      <c r="T154" s="91"/>
      <c r="U154" s="92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156</v>
      </c>
      <c r="AU154" s="17" t="s">
        <v>81</v>
      </c>
    </row>
    <row r="155" s="2" customFormat="1" ht="24.15" customHeight="1">
      <c r="A155" s="38"/>
      <c r="B155" s="39"/>
      <c r="C155" s="269" t="s">
        <v>225</v>
      </c>
      <c r="D155" s="269" t="s">
        <v>289</v>
      </c>
      <c r="E155" s="270" t="s">
        <v>2094</v>
      </c>
      <c r="F155" s="271" t="s">
        <v>2095</v>
      </c>
      <c r="G155" s="272" t="s">
        <v>260</v>
      </c>
      <c r="H155" s="273">
        <v>96</v>
      </c>
      <c r="I155" s="274"/>
      <c r="J155" s="275">
        <f>ROUND(I155*H155,2)</f>
        <v>0</v>
      </c>
      <c r="K155" s="271" t="s">
        <v>1</v>
      </c>
      <c r="L155" s="276"/>
      <c r="M155" s="277" t="s">
        <v>1</v>
      </c>
      <c r="N155" s="278" t="s">
        <v>39</v>
      </c>
      <c r="O155" s="91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6">
        <f>S155*H155</f>
        <v>0</v>
      </c>
      <c r="U155" s="227" t="s">
        <v>1</v>
      </c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8" t="s">
        <v>204</v>
      </c>
      <c r="AT155" s="228" t="s">
        <v>289</v>
      </c>
      <c r="AU155" s="228" t="s">
        <v>81</v>
      </c>
      <c r="AY155" s="17" t="s">
        <v>146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7" t="s">
        <v>154</v>
      </c>
      <c r="BK155" s="229">
        <f>ROUND(I155*H155,2)</f>
        <v>0</v>
      </c>
      <c r="BL155" s="17" t="s">
        <v>153</v>
      </c>
      <c r="BM155" s="228" t="s">
        <v>294</v>
      </c>
    </row>
    <row r="156" s="2" customFormat="1">
      <c r="A156" s="38"/>
      <c r="B156" s="39"/>
      <c r="C156" s="40"/>
      <c r="D156" s="230" t="s">
        <v>156</v>
      </c>
      <c r="E156" s="40"/>
      <c r="F156" s="231" t="s">
        <v>2095</v>
      </c>
      <c r="G156" s="40"/>
      <c r="H156" s="40"/>
      <c r="I156" s="232"/>
      <c r="J156" s="40"/>
      <c r="K156" s="40"/>
      <c r="L156" s="44"/>
      <c r="M156" s="233"/>
      <c r="N156" s="234"/>
      <c r="O156" s="91"/>
      <c r="P156" s="91"/>
      <c r="Q156" s="91"/>
      <c r="R156" s="91"/>
      <c r="S156" s="91"/>
      <c r="T156" s="91"/>
      <c r="U156" s="92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156</v>
      </c>
      <c r="AU156" s="17" t="s">
        <v>81</v>
      </c>
    </row>
    <row r="157" s="2" customFormat="1" ht="24.15" customHeight="1">
      <c r="A157" s="38"/>
      <c r="B157" s="39"/>
      <c r="C157" s="269" t="s">
        <v>8</v>
      </c>
      <c r="D157" s="269" t="s">
        <v>289</v>
      </c>
      <c r="E157" s="270" t="s">
        <v>2096</v>
      </c>
      <c r="F157" s="271" t="s">
        <v>2097</v>
      </c>
      <c r="G157" s="272" t="s">
        <v>260</v>
      </c>
      <c r="H157" s="273">
        <v>48</v>
      </c>
      <c r="I157" s="274"/>
      <c r="J157" s="275">
        <f>ROUND(I157*H157,2)</f>
        <v>0</v>
      </c>
      <c r="K157" s="271" t="s">
        <v>1</v>
      </c>
      <c r="L157" s="276"/>
      <c r="M157" s="277" t="s">
        <v>1</v>
      </c>
      <c r="N157" s="278" t="s">
        <v>39</v>
      </c>
      <c r="O157" s="91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6">
        <f>S157*H157</f>
        <v>0</v>
      </c>
      <c r="U157" s="227" t="s">
        <v>1</v>
      </c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8" t="s">
        <v>204</v>
      </c>
      <c r="AT157" s="228" t="s">
        <v>289</v>
      </c>
      <c r="AU157" s="228" t="s">
        <v>81</v>
      </c>
      <c r="AY157" s="17" t="s">
        <v>146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7" t="s">
        <v>154</v>
      </c>
      <c r="BK157" s="229">
        <f>ROUND(I157*H157,2)</f>
        <v>0</v>
      </c>
      <c r="BL157" s="17" t="s">
        <v>153</v>
      </c>
      <c r="BM157" s="228" t="s">
        <v>309</v>
      </c>
    </row>
    <row r="158" s="2" customFormat="1">
      <c r="A158" s="38"/>
      <c r="B158" s="39"/>
      <c r="C158" s="40"/>
      <c r="D158" s="230" t="s">
        <v>156</v>
      </c>
      <c r="E158" s="40"/>
      <c r="F158" s="231" t="s">
        <v>2097</v>
      </c>
      <c r="G158" s="40"/>
      <c r="H158" s="40"/>
      <c r="I158" s="232"/>
      <c r="J158" s="40"/>
      <c r="K158" s="40"/>
      <c r="L158" s="44"/>
      <c r="M158" s="233"/>
      <c r="N158" s="234"/>
      <c r="O158" s="91"/>
      <c r="P158" s="91"/>
      <c r="Q158" s="91"/>
      <c r="R158" s="91"/>
      <c r="S158" s="91"/>
      <c r="T158" s="91"/>
      <c r="U158" s="92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156</v>
      </c>
      <c r="AU158" s="17" t="s">
        <v>81</v>
      </c>
    </row>
    <row r="159" s="2" customFormat="1" ht="24.15" customHeight="1">
      <c r="A159" s="38"/>
      <c r="B159" s="39"/>
      <c r="C159" s="269" t="s">
        <v>238</v>
      </c>
      <c r="D159" s="269" t="s">
        <v>289</v>
      </c>
      <c r="E159" s="270" t="s">
        <v>2098</v>
      </c>
      <c r="F159" s="271" t="s">
        <v>2099</v>
      </c>
      <c r="G159" s="272" t="s">
        <v>260</v>
      </c>
      <c r="H159" s="273">
        <v>96</v>
      </c>
      <c r="I159" s="274"/>
      <c r="J159" s="275">
        <f>ROUND(I159*H159,2)</f>
        <v>0</v>
      </c>
      <c r="K159" s="271" t="s">
        <v>1</v>
      </c>
      <c r="L159" s="276"/>
      <c r="M159" s="277" t="s">
        <v>1</v>
      </c>
      <c r="N159" s="278" t="s">
        <v>39</v>
      </c>
      <c r="O159" s="91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6">
        <f>S159*H159</f>
        <v>0</v>
      </c>
      <c r="U159" s="227" t="s">
        <v>1</v>
      </c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8" t="s">
        <v>204</v>
      </c>
      <c r="AT159" s="228" t="s">
        <v>289</v>
      </c>
      <c r="AU159" s="228" t="s">
        <v>81</v>
      </c>
      <c r="AY159" s="17" t="s">
        <v>146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7" t="s">
        <v>154</v>
      </c>
      <c r="BK159" s="229">
        <f>ROUND(I159*H159,2)</f>
        <v>0</v>
      </c>
      <c r="BL159" s="17" t="s">
        <v>153</v>
      </c>
      <c r="BM159" s="228" t="s">
        <v>325</v>
      </c>
    </row>
    <row r="160" s="2" customFormat="1">
      <c r="A160" s="38"/>
      <c r="B160" s="39"/>
      <c r="C160" s="40"/>
      <c r="D160" s="230" t="s">
        <v>156</v>
      </c>
      <c r="E160" s="40"/>
      <c r="F160" s="231" t="s">
        <v>2099</v>
      </c>
      <c r="G160" s="40"/>
      <c r="H160" s="40"/>
      <c r="I160" s="232"/>
      <c r="J160" s="40"/>
      <c r="K160" s="40"/>
      <c r="L160" s="44"/>
      <c r="M160" s="233"/>
      <c r="N160" s="234"/>
      <c r="O160" s="91"/>
      <c r="P160" s="91"/>
      <c r="Q160" s="91"/>
      <c r="R160" s="91"/>
      <c r="S160" s="91"/>
      <c r="T160" s="91"/>
      <c r="U160" s="92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156</v>
      </c>
      <c r="AU160" s="17" t="s">
        <v>81</v>
      </c>
    </row>
    <row r="161" s="2" customFormat="1" ht="16.5" customHeight="1">
      <c r="A161" s="38"/>
      <c r="B161" s="39"/>
      <c r="C161" s="217" t="s">
        <v>247</v>
      </c>
      <c r="D161" s="217" t="s">
        <v>148</v>
      </c>
      <c r="E161" s="218" t="s">
        <v>2100</v>
      </c>
      <c r="F161" s="219" t="s">
        <v>2101</v>
      </c>
      <c r="G161" s="220" t="s">
        <v>268</v>
      </c>
      <c r="H161" s="221">
        <v>147.19999999999999</v>
      </c>
      <c r="I161" s="222"/>
      <c r="J161" s="223">
        <f>ROUND(I161*H161,2)</f>
        <v>0</v>
      </c>
      <c r="K161" s="219" t="s">
        <v>1</v>
      </c>
      <c r="L161" s="44"/>
      <c r="M161" s="224" t="s">
        <v>1</v>
      </c>
      <c r="N161" s="225" t="s">
        <v>39</v>
      </c>
      <c r="O161" s="91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6">
        <f>S161*H161</f>
        <v>0</v>
      </c>
      <c r="U161" s="227" t="s">
        <v>1</v>
      </c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8" t="s">
        <v>153</v>
      </c>
      <c r="AT161" s="228" t="s">
        <v>148</v>
      </c>
      <c r="AU161" s="228" t="s">
        <v>81</v>
      </c>
      <c r="AY161" s="17" t="s">
        <v>146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7" t="s">
        <v>154</v>
      </c>
      <c r="BK161" s="229">
        <f>ROUND(I161*H161,2)</f>
        <v>0</v>
      </c>
      <c r="BL161" s="17" t="s">
        <v>153</v>
      </c>
      <c r="BM161" s="228" t="s">
        <v>340</v>
      </c>
    </row>
    <row r="162" s="2" customFormat="1">
      <c r="A162" s="38"/>
      <c r="B162" s="39"/>
      <c r="C162" s="40"/>
      <c r="D162" s="230" t="s">
        <v>156</v>
      </c>
      <c r="E162" s="40"/>
      <c r="F162" s="231" t="s">
        <v>2101</v>
      </c>
      <c r="G162" s="40"/>
      <c r="H162" s="40"/>
      <c r="I162" s="232"/>
      <c r="J162" s="40"/>
      <c r="K162" s="40"/>
      <c r="L162" s="44"/>
      <c r="M162" s="233"/>
      <c r="N162" s="234"/>
      <c r="O162" s="91"/>
      <c r="P162" s="91"/>
      <c r="Q162" s="91"/>
      <c r="R162" s="91"/>
      <c r="S162" s="91"/>
      <c r="T162" s="91"/>
      <c r="U162" s="92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156</v>
      </c>
      <c r="AU162" s="17" t="s">
        <v>81</v>
      </c>
    </row>
    <row r="163" s="2" customFormat="1" ht="24.15" customHeight="1">
      <c r="A163" s="38"/>
      <c r="B163" s="39"/>
      <c r="C163" s="269" t="s">
        <v>257</v>
      </c>
      <c r="D163" s="269" t="s">
        <v>289</v>
      </c>
      <c r="E163" s="270" t="s">
        <v>2102</v>
      </c>
      <c r="F163" s="271" t="s">
        <v>2103</v>
      </c>
      <c r="G163" s="272" t="s">
        <v>268</v>
      </c>
      <c r="H163" s="273">
        <v>147.19999999999999</v>
      </c>
      <c r="I163" s="274"/>
      <c r="J163" s="275">
        <f>ROUND(I163*H163,2)</f>
        <v>0</v>
      </c>
      <c r="K163" s="271" t="s">
        <v>1</v>
      </c>
      <c r="L163" s="276"/>
      <c r="M163" s="277" t="s">
        <v>1</v>
      </c>
      <c r="N163" s="278" t="s">
        <v>39</v>
      </c>
      <c r="O163" s="91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6">
        <f>S163*H163</f>
        <v>0</v>
      </c>
      <c r="U163" s="227" t="s">
        <v>1</v>
      </c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8" t="s">
        <v>204</v>
      </c>
      <c r="AT163" s="228" t="s">
        <v>289</v>
      </c>
      <c r="AU163" s="228" t="s">
        <v>81</v>
      </c>
      <c r="AY163" s="17" t="s">
        <v>146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7" t="s">
        <v>154</v>
      </c>
      <c r="BK163" s="229">
        <f>ROUND(I163*H163,2)</f>
        <v>0</v>
      </c>
      <c r="BL163" s="17" t="s">
        <v>153</v>
      </c>
      <c r="BM163" s="228" t="s">
        <v>354</v>
      </c>
    </row>
    <row r="164" s="2" customFormat="1">
      <c r="A164" s="38"/>
      <c r="B164" s="39"/>
      <c r="C164" s="40"/>
      <c r="D164" s="230" t="s">
        <v>156</v>
      </c>
      <c r="E164" s="40"/>
      <c r="F164" s="231" t="s">
        <v>2103</v>
      </c>
      <c r="G164" s="40"/>
      <c r="H164" s="40"/>
      <c r="I164" s="232"/>
      <c r="J164" s="40"/>
      <c r="K164" s="40"/>
      <c r="L164" s="44"/>
      <c r="M164" s="233"/>
      <c r="N164" s="234"/>
      <c r="O164" s="91"/>
      <c r="P164" s="91"/>
      <c r="Q164" s="91"/>
      <c r="R164" s="91"/>
      <c r="S164" s="91"/>
      <c r="T164" s="91"/>
      <c r="U164" s="92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156</v>
      </c>
      <c r="AU164" s="17" t="s">
        <v>81</v>
      </c>
    </row>
    <row r="165" s="2" customFormat="1" ht="16.5" customHeight="1">
      <c r="A165" s="38"/>
      <c r="B165" s="39"/>
      <c r="C165" s="217" t="s">
        <v>265</v>
      </c>
      <c r="D165" s="217" t="s">
        <v>148</v>
      </c>
      <c r="E165" s="218" t="s">
        <v>2104</v>
      </c>
      <c r="F165" s="219" t="s">
        <v>2105</v>
      </c>
      <c r="G165" s="220" t="s">
        <v>268</v>
      </c>
      <c r="H165" s="221">
        <v>24</v>
      </c>
      <c r="I165" s="222"/>
      <c r="J165" s="223">
        <f>ROUND(I165*H165,2)</f>
        <v>0</v>
      </c>
      <c r="K165" s="219" t="s">
        <v>1</v>
      </c>
      <c r="L165" s="44"/>
      <c r="M165" s="224" t="s">
        <v>1</v>
      </c>
      <c r="N165" s="225" t="s">
        <v>39</v>
      </c>
      <c r="O165" s="91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6">
        <f>S165*H165</f>
        <v>0</v>
      </c>
      <c r="U165" s="227" t="s">
        <v>1</v>
      </c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8" t="s">
        <v>153</v>
      </c>
      <c r="AT165" s="228" t="s">
        <v>148</v>
      </c>
      <c r="AU165" s="228" t="s">
        <v>81</v>
      </c>
      <c r="AY165" s="17" t="s">
        <v>146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7" t="s">
        <v>154</v>
      </c>
      <c r="BK165" s="229">
        <f>ROUND(I165*H165,2)</f>
        <v>0</v>
      </c>
      <c r="BL165" s="17" t="s">
        <v>153</v>
      </c>
      <c r="BM165" s="228" t="s">
        <v>371</v>
      </c>
    </row>
    <row r="166" s="2" customFormat="1">
      <c r="A166" s="38"/>
      <c r="B166" s="39"/>
      <c r="C166" s="40"/>
      <c r="D166" s="230" t="s">
        <v>156</v>
      </c>
      <c r="E166" s="40"/>
      <c r="F166" s="231" t="s">
        <v>2105</v>
      </c>
      <c r="G166" s="40"/>
      <c r="H166" s="40"/>
      <c r="I166" s="232"/>
      <c r="J166" s="40"/>
      <c r="K166" s="40"/>
      <c r="L166" s="44"/>
      <c r="M166" s="233"/>
      <c r="N166" s="234"/>
      <c r="O166" s="91"/>
      <c r="P166" s="91"/>
      <c r="Q166" s="91"/>
      <c r="R166" s="91"/>
      <c r="S166" s="91"/>
      <c r="T166" s="91"/>
      <c r="U166" s="92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156</v>
      </c>
      <c r="AU166" s="17" t="s">
        <v>81</v>
      </c>
    </row>
    <row r="167" s="2" customFormat="1" ht="37.8" customHeight="1">
      <c r="A167" s="38"/>
      <c r="B167" s="39"/>
      <c r="C167" s="269" t="s">
        <v>273</v>
      </c>
      <c r="D167" s="269" t="s">
        <v>289</v>
      </c>
      <c r="E167" s="270" t="s">
        <v>2106</v>
      </c>
      <c r="F167" s="271" t="s">
        <v>2107</v>
      </c>
      <c r="G167" s="272" t="s">
        <v>268</v>
      </c>
      <c r="H167" s="273">
        <v>24</v>
      </c>
      <c r="I167" s="274"/>
      <c r="J167" s="275">
        <f>ROUND(I167*H167,2)</f>
        <v>0</v>
      </c>
      <c r="K167" s="271" t="s">
        <v>1</v>
      </c>
      <c r="L167" s="276"/>
      <c r="M167" s="277" t="s">
        <v>1</v>
      </c>
      <c r="N167" s="278" t="s">
        <v>39</v>
      </c>
      <c r="O167" s="91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6">
        <f>S167*H167</f>
        <v>0</v>
      </c>
      <c r="U167" s="227" t="s">
        <v>1</v>
      </c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8" t="s">
        <v>204</v>
      </c>
      <c r="AT167" s="228" t="s">
        <v>289</v>
      </c>
      <c r="AU167" s="228" t="s">
        <v>81</v>
      </c>
      <c r="AY167" s="17" t="s">
        <v>146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7" t="s">
        <v>154</v>
      </c>
      <c r="BK167" s="229">
        <f>ROUND(I167*H167,2)</f>
        <v>0</v>
      </c>
      <c r="BL167" s="17" t="s">
        <v>153</v>
      </c>
      <c r="BM167" s="228" t="s">
        <v>384</v>
      </c>
    </row>
    <row r="168" s="2" customFormat="1">
      <c r="A168" s="38"/>
      <c r="B168" s="39"/>
      <c r="C168" s="40"/>
      <c r="D168" s="230" t="s">
        <v>156</v>
      </c>
      <c r="E168" s="40"/>
      <c r="F168" s="231" t="s">
        <v>2107</v>
      </c>
      <c r="G168" s="40"/>
      <c r="H168" s="40"/>
      <c r="I168" s="232"/>
      <c r="J168" s="40"/>
      <c r="K168" s="40"/>
      <c r="L168" s="44"/>
      <c r="M168" s="233"/>
      <c r="N168" s="234"/>
      <c r="O168" s="91"/>
      <c r="P168" s="91"/>
      <c r="Q168" s="91"/>
      <c r="R168" s="91"/>
      <c r="S168" s="91"/>
      <c r="T168" s="91"/>
      <c r="U168" s="92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156</v>
      </c>
      <c r="AU168" s="17" t="s">
        <v>81</v>
      </c>
    </row>
    <row r="169" s="2" customFormat="1" ht="24.15" customHeight="1">
      <c r="A169" s="38"/>
      <c r="B169" s="39"/>
      <c r="C169" s="217" t="s">
        <v>280</v>
      </c>
      <c r="D169" s="217" t="s">
        <v>148</v>
      </c>
      <c r="E169" s="218" t="s">
        <v>2108</v>
      </c>
      <c r="F169" s="219" t="s">
        <v>2109</v>
      </c>
      <c r="G169" s="220" t="s">
        <v>268</v>
      </c>
      <c r="H169" s="221">
        <v>9.5999999999999996</v>
      </c>
      <c r="I169" s="222"/>
      <c r="J169" s="223">
        <f>ROUND(I169*H169,2)</f>
        <v>0</v>
      </c>
      <c r="K169" s="219" t="s">
        <v>1</v>
      </c>
      <c r="L169" s="44"/>
      <c r="M169" s="224" t="s">
        <v>1</v>
      </c>
      <c r="N169" s="225" t="s">
        <v>39</v>
      </c>
      <c r="O169" s="91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6">
        <f>S169*H169</f>
        <v>0</v>
      </c>
      <c r="U169" s="227" t="s">
        <v>1</v>
      </c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8" t="s">
        <v>153</v>
      </c>
      <c r="AT169" s="228" t="s">
        <v>148</v>
      </c>
      <c r="AU169" s="228" t="s">
        <v>81</v>
      </c>
      <c r="AY169" s="17" t="s">
        <v>146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7" t="s">
        <v>154</v>
      </c>
      <c r="BK169" s="229">
        <f>ROUND(I169*H169,2)</f>
        <v>0</v>
      </c>
      <c r="BL169" s="17" t="s">
        <v>153</v>
      </c>
      <c r="BM169" s="228" t="s">
        <v>402</v>
      </c>
    </row>
    <row r="170" s="2" customFormat="1">
      <c r="A170" s="38"/>
      <c r="B170" s="39"/>
      <c r="C170" s="40"/>
      <c r="D170" s="230" t="s">
        <v>156</v>
      </c>
      <c r="E170" s="40"/>
      <c r="F170" s="231" t="s">
        <v>2109</v>
      </c>
      <c r="G170" s="40"/>
      <c r="H170" s="40"/>
      <c r="I170" s="232"/>
      <c r="J170" s="40"/>
      <c r="K170" s="40"/>
      <c r="L170" s="44"/>
      <c r="M170" s="233"/>
      <c r="N170" s="234"/>
      <c r="O170" s="91"/>
      <c r="P170" s="91"/>
      <c r="Q170" s="91"/>
      <c r="R170" s="91"/>
      <c r="S170" s="91"/>
      <c r="T170" s="91"/>
      <c r="U170" s="92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156</v>
      </c>
      <c r="AU170" s="17" t="s">
        <v>81</v>
      </c>
    </row>
    <row r="171" s="2" customFormat="1" ht="33" customHeight="1">
      <c r="A171" s="38"/>
      <c r="B171" s="39"/>
      <c r="C171" s="269" t="s">
        <v>288</v>
      </c>
      <c r="D171" s="269" t="s">
        <v>289</v>
      </c>
      <c r="E171" s="270" t="s">
        <v>2110</v>
      </c>
      <c r="F171" s="271" t="s">
        <v>2111</v>
      </c>
      <c r="G171" s="272" t="s">
        <v>268</v>
      </c>
      <c r="H171" s="273">
        <v>9.5999999999999996</v>
      </c>
      <c r="I171" s="274"/>
      <c r="J171" s="275">
        <f>ROUND(I171*H171,2)</f>
        <v>0</v>
      </c>
      <c r="K171" s="271" t="s">
        <v>1</v>
      </c>
      <c r="L171" s="276"/>
      <c r="M171" s="277" t="s">
        <v>1</v>
      </c>
      <c r="N171" s="278" t="s">
        <v>39</v>
      </c>
      <c r="O171" s="91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6">
        <f>S171*H171</f>
        <v>0</v>
      </c>
      <c r="U171" s="227" t="s">
        <v>1</v>
      </c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8" t="s">
        <v>204</v>
      </c>
      <c r="AT171" s="228" t="s">
        <v>289</v>
      </c>
      <c r="AU171" s="228" t="s">
        <v>81</v>
      </c>
      <c r="AY171" s="17" t="s">
        <v>146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7" t="s">
        <v>154</v>
      </c>
      <c r="BK171" s="229">
        <f>ROUND(I171*H171,2)</f>
        <v>0</v>
      </c>
      <c r="BL171" s="17" t="s">
        <v>153</v>
      </c>
      <c r="BM171" s="228" t="s">
        <v>414</v>
      </c>
    </row>
    <row r="172" s="2" customFormat="1">
      <c r="A172" s="38"/>
      <c r="B172" s="39"/>
      <c r="C172" s="40"/>
      <c r="D172" s="230" t="s">
        <v>156</v>
      </c>
      <c r="E172" s="40"/>
      <c r="F172" s="231" t="s">
        <v>2111</v>
      </c>
      <c r="G172" s="40"/>
      <c r="H172" s="40"/>
      <c r="I172" s="232"/>
      <c r="J172" s="40"/>
      <c r="K172" s="40"/>
      <c r="L172" s="44"/>
      <c r="M172" s="233"/>
      <c r="N172" s="234"/>
      <c r="O172" s="91"/>
      <c r="P172" s="91"/>
      <c r="Q172" s="91"/>
      <c r="R172" s="91"/>
      <c r="S172" s="91"/>
      <c r="T172" s="91"/>
      <c r="U172" s="92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156</v>
      </c>
      <c r="AU172" s="17" t="s">
        <v>81</v>
      </c>
    </row>
    <row r="173" s="12" customFormat="1" ht="25.92" customHeight="1">
      <c r="A173" s="12"/>
      <c r="B173" s="201"/>
      <c r="C173" s="202"/>
      <c r="D173" s="203" t="s">
        <v>72</v>
      </c>
      <c r="E173" s="204" t="s">
        <v>2112</v>
      </c>
      <c r="F173" s="204" t="s">
        <v>2113</v>
      </c>
      <c r="G173" s="202"/>
      <c r="H173" s="202"/>
      <c r="I173" s="205"/>
      <c r="J173" s="206">
        <f>BK173</f>
        <v>0</v>
      </c>
      <c r="K173" s="202"/>
      <c r="L173" s="207"/>
      <c r="M173" s="208"/>
      <c r="N173" s="209"/>
      <c r="O173" s="209"/>
      <c r="P173" s="210">
        <f>SUM(P174:P175)</f>
        <v>0</v>
      </c>
      <c r="Q173" s="209"/>
      <c r="R173" s="210">
        <f>SUM(R174:R175)</f>
        <v>0</v>
      </c>
      <c r="S173" s="209"/>
      <c r="T173" s="210">
        <f>SUM(T174:T175)</f>
        <v>0</v>
      </c>
      <c r="U173" s="211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2" t="s">
        <v>81</v>
      </c>
      <c r="AT173" s="213" t="s">
        <v>72</v>
      </c>
      <c r="AU173" s="213" t="s">
        <v>73</v>
      </c>
      <c r="AY173" s="212" t="s">
        <v>146</v>
      </c>
      <c r="BK173" s="214">
        <f>SUM(BK174:BK175)</f>
        <v>0</v>
      </c>
    </row>
    <row r="174" s="2" customFormat="1" ht="24.15" customHeight="1">
      <c r="A174" s="38"/>
      <c r="B174" s="39"/>
      <c r="C174" s="269" t="s">
        <v>294</v>
      </c>
      <c r="D174" s="269" t="s">
        <v>289</v>
      </c>
      <c r="E174" s="270" t="s">
        <v>2114</v>
      </c>
      <c r="F174" s="271" t="s">
        <v>2115</v>
      </c>
      <c r="G174" s="272" t="s">
        <v>268</v>
      </c>
      <c r="H174" s="273">
        <v>4</v>
      </c>
      <c r="I174" s="274"/>
      <c r="J174" s="275">
        <f>ROUND(I174*H174,2)</f>
        <v>0</v>
      </c>
      <c r="K174" s="271" t="s">
        <v>1</v>
      </c>
      <c r="L174" s="276"/>
      <c r="M174" s="277" t="s">
        <v>1</v>
      </c>
      <c r="N174" s="278" t="s">
        <v>39</v>
      </c>
      <c r="O174" s="91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6">
        <f>S174*H174</f>
        <v>0</v>
      </c>
      <c r="U174" s="227" t="s">
        <v>1</v>
      </c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8" t="s">
        <v>204</v>
      </c>
      <c r="AT174" s="228" t="s">
        <v>289</v>
      </c>
      <c r="AU174" s="228" t="s">
        <v>81</v>
      </c>
      <c r="AY174" s="17" t="s">
        <v>146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7" t="s">
        <v>154</v>
      </c>
      <c r="BK174" s="229">
        <f>ROUND(I174*H174,2)</f>
        <v>0</v>
      </c>
      <c r="BL174" s="17" t="s">
        <v>153</v>
      </c>
      <c r="BM174" s="228" t="s">
        <v>428</v>
      </c>
    </row>
    <row r="175" s="2" customFormat="1">
      <c r="A175" s="38"/>
      <c r="B175" s="39"/>
      <c r="C175" s="40"/>
      <c r="D175" s="230" t="s">
        <v>156</v>
      </c>
      <c r="E175" s="40"/>
      <c r="F175" s="231" t="s">
        <v>2115</v>
      </c>
      <c r="G175" s="40"/>
      <c r="H175" s="40"/>
      <c r="I175" s="232"/>
      <c r="J175" s="40"/>
      <c r="K175" s="40"/>
      <c r="L175" s="44"/>
      <c r="M175" s="233"/>
      <c r="N175" s="234"/>
      <c r="O175" s="91"/>
      <c r="P175" s="91"/>
      <c r="Q175" s="91"/>
      <c r="R175" s="91"/>
      <c r="S175" s="91"/>
      <c r="T175" s="91"/>
      <c r="U175" s="92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156</v>
      </c>
      <c r="AU175" s="17" t="s">
        <v>81</v>
      </c>
    </row>
    <row r="176" s="12" customFormat="1" ht="25.92" customHeight="1">
      <c r="A176" s="12"/>
      <c r="B176" s="201"/>
      <c r="C176" s="202"/>
      <c r="D176" s="203" t="s">
        <v>72</v>
      </c>
      <c r="E176" s="204" t="s">
        <v>2116</v>
      </c>
      <c r="F176" s="204" t="s">
        <v>2117</v>
      </c>
      <c r="G176" s="202"/>
      <c r="H176" s="202"/>
      <c r="I176" s="205"/>
      <c r="J176" s="206">
        <f>BK176</f>
        <v>0</v>
      </c>
      <c r="K176" s="202"/>
      <c r="L176" s="207"/>
      <c r="M176" s="208"/>
      <c r="N176" s="209"/>
      <c r="O176" s="209"/>
      <c r="P176" s="210">
        <f>SUM(P177:P204)</f>
        <v>0</v>
      </c>
      <c r="Q176" s="209"/>
      <c r="R176" s="210">
        <f>SUM(R177:R204)</f>
        <v>0</v>
      </c>
      <c r="S176" s="209"/>
      <c r="T176" s="210">
        <f>SUM(T177:T204)</f>
        <v>0</v>
      </c>
      <c r="U176" s="211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2" t="s">
        <v>81</v>
      </c>
      <c r="AT176" s="213" t="s">
        <v>72</v>
      </c>
      <c r="AU176" s="213" t="s">
        <v>73</v>
      </c>
      <c r="AY176" s="212" t="s">
        <v>146</v>
      </c>
      <c r="BK176" s="214">
        <f>SUM(BK177:BK204)</f>
        <v>0</v>
      </c>
    </row>
    <row r="177" s="2" customFormat="1" ht="24.15" customHeight="1">
      <c r="A177" s="38"/>
      <c r="B177" s="39"/>
      <c r="C177" s="217" t="s">
        <v>7</v>
      </c>
      <c r="D177" s="217" t="s">
        <v>148</v>
      </c>
      <c r="E177" s="218" t="s">
        <v>2118</v>
      </c>
      <c r="F177" s="219" t="s">
        <v>2119</v>
      </c>
      <c r="G177" s="220" t="s">
        <v>260</v>
      </c>
      <c r="H177" s="221">
        <v>2643.1999999999998</v>
      </c>
      <c r="I177" s="222"/>
      <c r="J177" s="223">
        <f>ROUND(I177*H177,2)</f>
        <v>0</v>
      </c>
      <c r="K177" s="219" t="s">
        <v>1</v>
      </c>
      <c r="L177" s="44"/>
      <c r="M177" s="224" t="s">
        <v>1</v>
      </c>
      <c r="N177" s="225" t="s">
        <v>39</v>
      </c>
      <c r="O177" s="91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6">
        <f>S177*H177</f>
        <v>0</v>
      </c>
      <c r="U177" s="227" t="s">
        <v>1</v>
      </c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8" t="s">
        <v>153</v>
      </c>
      <c r="AT177" s="228" t="s">
        <v>148</v>
      </c>
      <c r="AU177" s="228" t="s">
        <v>81</v>
      </c>
      <c r="AY177" s="17" t="s">
        <v>146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7" t="s">
        <v>154</v>
      </c>
      <c r="BK177" s="229">
        <f>ROUND(I177*H177,2)</f>
        <v>0</v>
      </c>
      <c r="BL177" s="17" t="s">
        <v>153</v>
      </c>
      <c r="BM177" s="228" t="s">
        <v>441</v>
      </c>
    </row>
    <row r="178" s="2" customFormat="1">
      <c r="A178" s="38"/>
      <c r="B178" s="39"/>
      <c r="C178" s="40"/>
      <c r="D178" s="230" t="s">
        <v>156</v>
      </c>
      <c r="E178" s="40"/>
      <c r="F178" s="231" t="s">
        <v>2119</v>
      </c>
      <c r="G178" s="40"/>
      <c r="H178" s="40"/>
      <c r="I178" s="232"/>
      <c r="J178" s="40"/>
      <c r="K178" s="40"/>
      <c r="L178" s="44"/>
      <c r="M178" s="233"/>
      <c r="N178" s="234"/>
      <c r="O178" s="91"/>
      <c r="P178" s="91"/>
      <c r="Q178" s="91"/>
      <c r="R178" s="91"/>
      <c r="S178" s="91"/>
      <c r="T178" s="91"/>
      <c r="U178" s="92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156</v>
      </c>
      <c r="AU178" s="17" t="s">
        <v>81</v>
      </c>
    </row>
    <row r="179" s="2" customFormat="1" ht="21.75" customHeight="1">
      <c r="A179" s="38"/>
      <c r="B179" s="39"/>
      <c r="C179" s="269" t="s">
        <v>309</v>
      </c>
      <c r="D179" s="269" t="s">
        <v>289</v>
      </c>
      <c r="E179" s="270" t="s">
        <v>2120</v>
      </c>
      <c r="F179" s="271" t="s">
        <v>2121</v>
      </c>
      <c r="G179" s="272" t="s">
        <v>260</v>
      </c>
      <c r="H179" s="273">
        <v>168</v>
      </c>
      <c r="I179" s="274"/>
      <c r="J179" s="275">
        <f>ROUND(I179*H179,2)</f>
        <v>0</v>
      </c>
      <c r="K179" s="271" t="s">
        <v>1</v>
      </c>
      <c r="L179" s="276"/>
      <c r="M179" s="277" t="s">
        <v>1</v>
      </c>
      <c r="N179" s="278" t="s">
        <v>39</v>
      </c>
      <c r="O179" s="91"/>
      <c r="P179" s="226">
        <f>O179*H179</f>
        <v>0</v>
      </c>
      <c r="Q179" s="226">
        <v>0</v>
      </c>
      <c r="R179" s="226">
        <f>Q179*H179</f>
        <v>0</v>
      </c>
      <c r="S179" s="226">
        <v>0</v>
      </c>
      <c r="T179" s="226">
        <f>S179*H179</f>
        <v>0</v>
      </c>
      <c r="U179" s="227" t="s">
        <v>1</v>
      </c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8" t="s">
        <v>204</v>
      </c>
      <c r="AT179" s="228" t="s">
        <v>289</v>
      </c>
      <c r="AU179" s="228" t="s">
        <v>81</v>
      </c>
      <c r="AY179" s="17" t="s">
        <v>146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7" t="s">
        <v>154</v>
      </c>
      <c r="BK179" s="229">
        <f>ROUND(I179*H179,2)</f>
        <v>0</v>
      </c>
      <c r="BL179" s="17" t="s">
        <v>153</v>
      </c>
      <c r="BM179" s="228" t="s">
        <v>452</v>
      </c>
    </row>
    <row r="180" s="2" customFormat="1">
      <c r="A180" s="38"/>
      <c r="B180" s="39"/>
      <c r="C180" s="40"/>
      <c r="D180" s="230" t="s">
        <v>156</v>
      </c>
      <c r="E180" s="40"/>
      <c r="F180" s="231" t="s">
        <v>2121</v>
      </c>
      <c r="G180" s="40"/>
      <c r="H180" s="40"/>
      <c r="I180" s="232"/>
      <c r="J180" s="40"/>
      <c r="K180" s="40"/>
      <c r="L180" s="44"/>
      <c r="M180" s="233"/>
      <c r="N180" s="234"/>
      <c r="O180" s="91"/>
      <c r="P180" s="91"/>
      <c r="Q180" s="91"/>
      <c r="R180" s="91"/>
      <c r="S180" s="91"/>
      <c r="T180" s="91"/>
      <c r="U180" s="92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156</v>
      </c>
      <c r="AU180" s="17" t="s">
        <v>81</v>
      </c>
    </row>
    <row r="181" s="2" customFormat="1" ht="21.75" customHeight="1">
      <c r="A181" s="38"/>
      <c r="B181" s="39"/>
      <c r="C181" s="269" t="s">
        <v>317</v>
      </c>
      <c r="D181" s="269" t="s">
        <v>289</v>
      </c>
      <c r="E181" s="270" t="s">
        <v>2122</v>
      </c>
      <c r="F181" s="271" t="s">
        <v>2123</v>
      </c>
      <c r="G181" s="272" t="s">
        <v>260</v>
      </c>
      <c r="H181" s="273">
        <v>984</v>
      </c>
      <c r="I181" s="274"/>
      <c r="J181" s="275">
        <f>ROUND(I181*H181,2)</f>
        <v>0</v>
      </c>
      <c r="K181" s="271" t="s">
        <v>1</v>
      </c>
      <c r="L181" s="276"/>
      <c r="M181" s="277" t="s">
        <v>1</v>
      </c>
      <c r="N181" s="278" t="s">
        <v>39</v>
      </c>
      <c r="O181" s="91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6">
        <f>S181*H181</f>
        <v>0</v>
      </c>
      <c r="U181" s="227" t="s">
        <v>1</v>
      </c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8" t="s">
        <v>204</v>
      </c>
      <c r="AT181" s="228" t="s">
        <v>289</v>
      </c>
      <c r="AU181" s="228" t="s">
        <v>81</v>
      </c>
      <c r="AY181" s="17" t="s">
        <v>146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7" t="s">
        <v>154</v>
      </c>
      <c r="BK181" s="229">
        <f>ROUND(I181*H181,2)</f>
        <v>0</v>
      </c>
      <c r="BL181" s="17" t="s">
        <v>153</v>
      </c>
      <c r="BM181" s="228" t="s">
        <v>465</v>
      </c>
    </row>
    <row r="182" s="2" customFormat="1">
      <c r="A182" s="38"/>
      <c r="B182" s="39"/>
      <c r="C182" s="40"/>
      <c r="D182" s="230" t="s">
        <v>156</v>
      </c>
      <c r="E182" s="40"/>
      <c r="F182" s="231" t="s">
        <v>2123</v>
      </c>
      <c r="G182" s="40"/>
      <c r="H182" s="40"/>
      <c r="I182" s="232"/>
      <c r="J182" s="40"/>
      <c r="K182" s="40"/>
      <c r="L182" s="44"/>
      <c r="M182" s="233"/>
      <c r="N182" s="234"/>
      <c r="O182" s="91"/>
      <c r="P182" s="91"/>
      <c r="Q182" s="91"/>
      <c r="R182" s="91"/>
      <c r="S182" s="91"/>
      <c r="T182" s="91"/>
      <c r="U182" s="92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156</v>
      </c>
      <c r="AU182" s="17" t="s">
        <v>81</v>
      </c>
    </row>
    <row r="183" s="2" customFormat="1" ht="21.75" customHeight="1">
      <c r="A183" s="38"/>
      <c r="B183" s="39"/>
      <c r="C183" s="269" t="s">
        <v>325</v>
      </c>
      <c r="D183" s="269" t="s">
        <v>289</v>
      </c>
      <c r="E183" s="270" t="s">
        <v>2124</v>
      </c>
      <c r="F183" s="271" t="s">
        <v>2125</v>
      </c>
      <c r="G183" s="272" t="s">
        <v>260</v>
      </c>
      <c r="H183" s="273">
        <v>1408</v>
      </c>
      <c r="I183" s="274"/>
      <c r="J183" s="275">
        <f>ROUND(I183*H183,2)</f>
        <v>0</v>
      </c>
      <c r="K183" s="271" t="s">
        <v>1</v>
      </c>
      <c r="L183" s="276"/>
      <c r="M183" s="277" t="s">
        <v>1</v>
      </c>
      <c r="N183" s="278" t="s">
        <v>39</v>
      </c>
      <c r="O183" s="91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6">
        <f>S183*H183</f>
        <v>0</v>
      </c>
      <c r="U183" s="227" t="s">
        <v>1</v>
      </c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8" t="s">
        <v>204</v>
      </c>
      <c r="AT183" s="228" t="s">
        <v>289</v>
      </c>
      <c r="AU183" s="228" t="s">
        <v>81</v>
      </c>
      <c r="AY183" s="17" t="s">
        <v>146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7" t="s">
        <v>154</v>
      </c>
      <c r="BK183" s="229">
        <f>ROUND(I183*H183,2)</f>
        <v>0</v>
      </c>
      <c r="BL183" s="17" t="s">
        <v>153</v>
      </c>
      <c r="BM183" s="228" t="s">
        <v>480</v>
      </c>
    </row>
    <row r="184" s="2" customFormat="1">
      <c r="A184" s="38"/>
      <c r="B184" s="39"/>
      <c r="C184" s="40"/>
      <c r="D184" s="230" t="s">
        <v>156</v>
      </c>
      <c r="E184" s="40"/>
      <c r="F184" s="231" t="s">
        <v>2125</v>
      </c>
      <c r="G184" s="40"/>
      <c r="H184" s="40"/>
      <c r="I184" s="232"/>
      <c r="J184" s="40"/>
      <c r="K184" s="40"/>
      <c r="L184" s="44"/>
      <c r="M184" s="233"/>
      <c r="N184" s="234"/>
      <c r="O184" s="91"/>
      <c r="P184" s="91"/>
      <c r="Q184" s="91"/>
      <c r="R184" s="91"/>
      <c r="S184" s="91"/>
      <c r="T184" s="91"/>
      <c r="U184" s="92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156</v>
      </c>
      <c r="AU184" s="17" t="s">
        <v>81</v>
      </c>
    </row>
    <row r="185" s="2" customFormat="1" ht="16.5" customHeight="1">
      <c r="A185" s="38"/>
      <c r="B185" s="39"/>
      <c r="C185" s="269" t="s">
        <v>333</v>
      </c>
      <c r="D185" s="269" t="s">
        <v>289</v>
      </c>
      <c r="E185" s="270" t="s">
        <v>2126</v>
      </c>
      <c r="F185" s="271" t="s">
        <v>2127</v>
      </c>
      <c r="G185" s="272" t="s">
        <v>260</v>
      </c>
      <c r="H185" s="273">
        <v>83.200000000000003</v>
      </c>
      <c r="I185" s="274"/>
      <c r="J185" s="275">
        <f>ROUND(I185*H185,2)</f>
        <v>0</v>
      </c>
      <c r="K185" s="271" t="s">
        <v>1</v>
      </c>
      <c r="L185" s="276"/>
      <c r="M185" s="277" t="s">
        <v>1</v>
      </c>
      <c r="N185" s="278" t="s">
        <v>39</v>
      </c>
      <c r="O185" s="91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6">
        <f>S185*H185</f>
        <v>0</v>
      </c>
      <c r="U185" s="227" t="s">
        <v>1</v>
      </c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8" t="s">
        <v>204</v>
      </c>
      <c r="AT185" s="228" t="s">
        <v>289</v>
      </c>
      <c r="AU185" s="228" t="s">
        <v>81</v>
      </c>
      <c r="AY185" s="17" t="s">
        <v>146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7" t="s">
        <v>154</v>
      </c>
      <c r="BK185" s="229">
        <f>ROUND(I185*H185,2)</f>
        <v>0</v>
      </c>
      <c r="BL185" s="17" t="s">
        <v>153</v>
      </c>
      <c r="BM185" s="228" t="s">
        <v>490</v>
      </c>
    </row>
    <row r="186" s="2" customFormat="1">
      <c r="A186" s="38"/>
      <c r="B186" s="39"/>
      <c r="C186" s="40"/>
      <c r="D186" s="230" t="s">
        <v>156</v>
      </c>
      <c r="E186" s="40"/>
      <c r="F186" s="231" t="s">
        <v>2127</v>
      </c>
      <c r="G186" s="40"/>
      <c r="H186" s="40"/>
      <c r="I186" s="232"/>
      <c r="J186" s="40"/>
      <c r="K186" s="40"/>
      <c r="L186" s="44"/>
      <c r="M186" s="233"/>
      <c r="N186" s="234"/>
      <c r="O186" s="91"/>
      <c r="P186" s="91"/>
      <c r="Q186" s="91"/>
      <c r="R186" s="91"/>
      <c r="S186" s="91"/>
      <c r="T186" s="91"/>
      <c r="U186" s="92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156</v>
      </c>
      <c r="AU186" s="17" t="s">
        <v>81</v>
      </c>
    </row>
    <row r="187" s="2" customFormat="1" ht="24.15" customHeight="1">
      <c r="A187" s="38"/>
      <c r="B187" s="39"/>
      <c r="C187" s="269" t="s">
        <v>340</v>
      </c>
      <c r="D187" s="269" t="s">
        <v>289</v>
      </c>
      <c r="E187" s="270" t="s">
        <v>2128</v>
      </c>
      <c r="F187" s="271" t="s">
        <v>2129</v>
      </c>
      <c r="G187" s="272" t="s">
        <v>260</v>
      </c>
      <c r="H187" s="273">
        <v>73.599999999999994</v>
      </c>
      <c r="I187" s="274"/>
      <c r="J187" s="275">
        <f>ROUND(I187*H187,2)</f>
        <v>0</v>
      </c>
      <c r="K187" s="271" t="s">
        <v>2078</v>
      </c>
      <c r="L187" s="276"/>
      <c r="M187" s="277" t="s">
        <v>1</v>
      </c>
      <c r="N187" s="278" t="s">
        <v>39</v>
      </c>
      <c r="O187" s="91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6">
        <f>S187*H187</f>
        <v>0</v>
      </c>
      <c r="U187" s="227" t="s">
        <v>1</v>
      </c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8" t="s">
        <v>204</v>
      </c>
      <c r="AT187" s="228" t="s">
        <v>289</v>
      </c>
      <c r="AU187" s="228" t="s">
        <v>81</v>
      </c>
      <c r="AY187" s="17" t="s">
        <v>146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7" t="s">
        <v>154</v>
      </c>
      <c r="BK187" s="229">
        <f>ROUND(I187*H187,2)</f>
        <v>0</v>
      </c>
      <c r="BL187" s="17" t="s">
        <v>153</v>
      </c>
      <c r="BM187" s="228" t="s">
        <v>502</v>
      </c>
    </row>
    <row r="188" s="2" customFormat="1">
      <c r="A188" s="38"/>
      <c r="B188" s="39"/>
      <c r="C188" s="40"/>
      <c r="D188" s="230" t="s">
        <v>156</v>
      </c>
      <c r="E188" s="40"/>
      <c r="F188" s="231" t="s">
        <v>2129</v>
      </c>
      <c r="G188" s="40"/>
      <c r="H188" s="40"/>
      <c r="I188" s="232"/>
      <c r="J188" s="40"/>
      <c r="K188" s="40"/>
      <c r="L188" s="44"/>
      <c r="M188" s="233"/>
      <c r="N188" s="234"/>
      <c r="O188" s="91"/>
      <c r="P188" s="91"/>
      <c r="Q188" s="91"/>
      <c r="R188" s="91"/>
      <c r="S188" s="91"/>
      <c r="T188" s="91"/>
      <c r="U188" s="92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156</v>
      </c>
      <c r="AU188" s="17" t="s">
        <v>81</v>
      </c>
    </row>
    <row r="189" s="2" customFormat="1" ht="24.15" customHeight="1">
      <c r="A189" s="38"/>
      <c r="B189" s="39"/>
      <c r="C189" s="217" t="s">
        <v>347</v>
      </c>
      <c r="D189" s="217" t="s">
        <v>148</v>
      </c>
      <c r="E189" s="218" t="s">
        <v>2130</v>
      </c>
      <c r="F189" s="219" t="s">
        <v>2131</v>
      </c>
      <c r="G189" s="220" t="s">
        <v>260</v>
      </c>
      <c r="H189" s="221">
        <v>52.799999999999997</v>
      </c>
      <c r="I189" s="222"/>
      <c r="J189" s="223">
        <f>ROUND(I189*H189,2)</f>
        <v>0</v>
      </c>
      <c r="K189" s="219" t="s">
        <v>1</v>
      </c>
      <c r="L189" s="44"/>
      <c r="M189" s="224" t="s">
        <v>1</v>
      </c>
      <c r="N189" s="225" t="s">
        <v>39</v>
      </c>
      <c r="O189" s="91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6">
        <f>S189*H189</f>
        <v>0</v>
      </c>
      <c r="U189" s="227" t="s">
        <v>1</v>
      </c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8" t="s">
        <v>153</v>
      </c>
      <c r="AT189" s="228" t="s">
        <v>148</v>
      </c>
      <c r="AU189" s="228" t="s">
        <v>81</v>
      </c>
      <c r="AY189" s="17" t="s">
        <v>146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7" t="s">
        <v>154</v>
      </c>
      <c r="BK189" s="229">
        <f>ROUND(I189*H189,2)</f>
        <v>0</v>
      </c>
      <c r="BL189" s="17" t="s">
        <v>153</v>
      </c>
      <c r="BM189" s="228" t="s">
        <v>515</v>
      </c>
    </row>
    <row r="190" s="2" customFormat="1">
      <c r="A190" s="38"/>
      <c r="B190" s="39"/>
      <c r="C190" s="40"/>
      <c r="D190" s="230" t="s">
        <v>156</v>
      </c>
      <c r="E190" s="40"/>
      <c r="F190" s="231" t="s">
        <v>2131</v>
      </c>
      <c r="G190" s="40"/>
      <c r="H190" s="40"/>
      <c r="I190" s="232"/>
      <c r="J190" s="40"/>
      <c r="K190" s="40"/>
      <c r="L190" s="44"/>
      <c r="M190" s="233"/>
      <c r="N190" s="234"/>
      <c r="O190" s="91"/>
      <c r="P190" s="91"/>
      <c r="Q190" s="91"/>
      <c r="R190" s="91"/>
      <c r="S190" s="91"/>
      <c r="T190" s="91"/>
      <c r="U190" s="92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156</v>
      </c>
      <c r="AU190" s="17" t="s">
        <v>81</v>
      </c>
    </row>
    <row r="191" s="2" customFormat="1" ht="37.8" customHeight="1">
      <c r="A191" s="38"/>
      <c r="B191" s="39"/>
      <c r="C191" s="269" t="s">
        <v>354</v>
      </c>
      <c r="D191" s="269" t="s">
        <v>289</v>
      </c>
      <c r="E191" s="270" t="s">
        <v>2132</v>
      </c>
      <c r="F191" s="271" t="s">
        <v>2133</v>
      </c>
      <c r="G191" s="272" t="s">
        <v>260</v>
      </c>
      <c r="H191" s="273">
        <v>52.799999999999997</v>
      </c>
      <c r="I191" s="274"/>
      <c r="J191" s="275">
        <f>ROUND(I191*H191,2)</f>
        <v>0</v>
      </c>
      <c r="K191" s="271" t="s">
        <v>2078</v>
      </c>
      <c r="L191" s="276"/>
      <c r="M191" s="277" t="s">
        <v>1</v>
      </c>
      <c r="N191" s="278" t="s">
        <v>39</v>
      </c>
      <c r="O191" s="91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6">
        <f>S191*H191</f>
        <v>0</v>
      </c>
      <c r="U191" s="227" t="s">
        <v>1</v>
      </c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8" t="s">
        <v>204</v>
      </c>
      <c r="AT191" s="228" t="s">
        <v>289</v>
      </c>
      <c r="AU191" s="228" t="s">
        <v>81</v>
      </c>
      <c r="AY191" s="17" t="s">
        <v>146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7" t="s">
        <v>154</v>
      </c>
      <c r="BK191" s="229">
        <f>ROUND(I191*H191,2)</f>
        <v>0</v>
      </c>
      <c r="BL191" s="17" t="s">
        <v>153</v>
      </c>
      <c r="BM191" s="228" t="s">
        <v>532</v>
      </c>
    </row>
    <row r="192" s="2" customFormat="1">
      <c r="A192" s="38"/>
      <c r="B192" s="39"/>
      <c r="C192" s="40"/>
      <c r="D192" s="230" t="s">
        <v>156</v>
      </c>
      <c r="E192" s="40"/>
      <c r="F192" s="231" t="s">
        <v>2133</v>
      </c>
      <c r="G192" s="40"/>
      <c r="H192" s="40"/>
      <c r="I192" s="232"/>
      <c r="J192" s="40"/>
      <c r="K192" s="40"/>
      <c r="L192" s="44"/>
      <c r="M192" s="233"/>
      <c r="N192" s="234"/>
      <c r="O192" s="91"/>
      <c r="P192" s="91"/>
      <c r="Q192" s="91"/>
      <c r="R192" s="91"/>
      <c r="S192" s="91"/>
      <c r="T192" s="91"/>
      <c r="U192" s="92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156</v>
      </c>
      <c r="AU192" s="17" t="s">
        <v>81</v>
      </c>
    </row>
    <row r="193" s="2" customFormat="1" ht="24.15" customHeight="1">
      <c r="A193" s="38"/>
      <c r="B193" s="39"/>
      <c r="C193" s="217" t="s">
        <v>363</v>
      </c>
      <c r="D193" s="217" t="s">
        <v>148</v>
      </c>
      <c r="E193" s="218" t="s">
        <v>2134</v>
      </c>
      <c r="F193" s="219" t="s">
        <v>2135</v>
      </c>
      <c r="G193" s="220" t="s">
        <v>260</v>
      </c>
      <c r="H193" s="221">
        <v>112</v>
      </c>
      <c r="I193" s="222"/>
      <c r="J193" s="223">
        <f>ROUND(I193*H193,2)</f>
        <v>0</v>
      </c>
      <c r="K193" s="219" t="s">
        <v>1</v>
      </c>
      <c r="L193" s="44"/>
      <c r="M193" s="224" t="s">
        <v>1</v>
      </c>
      <c r="N193" s="225" t="s">
        <v>39</v>
      </c>
      <c r="O193" s="91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6">
        <f>S193*H193</f>
        <v>0</v>
      </c>
      <c r="U193" s="227" t="s">
        <v>1</v>
      </c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8" t="s">
        <v>153</v>
      </c>
      <c r="AT193" s="228" t="s">
        <v>148</v>
      </c>
      <c r="AU193" s="228" t="s">
        <v>81</v>
      </c>
      <c r="AY193" s="17" t="s">
        <v>146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7" t="s">
        <v>154</v>
      </c>
      <c r="BK193" s="229">
        <f>ROUND(I193*H193,2)</f>
        <v>0</v>
      </c>
      <c r="BL193" s="17" t="s">
        <v>153</v>
      </c>
      <c r="BM193" s="228" t="s">
        <v>545</v>
      </c>
    </row>
    <row r="194" s="2" customFormat="1">
      <c r="A194" s="38"/>
      <c r="B194" s="39"/>
      <c r="C194" s="40"/>
      <c r="D194" s="230" t="s">
        <v>156</v>
      </c>
      <c r="E194" s="40"/>
      <c r="F194" s="231" t="s">
        <v>2135</v>
      </c>
      <c r="G194" s="40"/>
      <c r="H194" s="40"/>
      <c r="I194" s="232"/>
      <c r="J194" s="40"/>
      <c r="K194" s="40"/>
      <c r="L194" s="44"/>
      <c r="M194" s="233"/>
      <c r="N194" s="234"/>
      <c r="O194" s="91"/>
      <c r="P194" s="91"/>
      <c r="Q194" s="91"/>
      <c r="R194" s="91"/>
      <c r="S194" s="91"/>
      <c r="T194" s="91"/>
      <c r="U194" s="92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156</v>
      </c>
      <c r="AU194" s="17" t="s">
        <v>81</v>
      </c>
    </row>
    <row r="195" s="2" customFormat="1" ht="16.5" customHeight="1">
      <c r="A195" s="38"/>
      <c r="B195" s="39"/>
      <c r="C195" s="269" t="s">
        <v>371</v>
      </c>
      <c r="D195" s="269" t="s">
        <v>289</v>
      </c>
      <c r="E195" s="270" t="s">
        <v>2136</v>
      </c>
      <c r="F195" s="271" t="s">
        <v>2137</v>
      </c>
      <c r="G195" s="272" t="s">
        <v>260</v>
      </c>
      <c r="H195" s="273">
        <v>48</v>
      </c>
      <c r="I195" s="274"/>
      <c r="J195" s="275">
        <f>ROUND(I195*H195,2)</f>
        <v>0</v>
      </c>
      <c r="K195" s="271" t="s">
        <v>1</v>
      </c>
      <c r="L195" s="276"/>
      <c r="M195" s="277" t="s">
        <v>1</v>
      </c>
      <c r="N195" s="278" t="s">
        <v>39</v>
      </c>
      <c r="O195" s="91"/>
      <c r="P195" s="226">
        <f>O195*H195</f>
        <v>0</v>
      </c>
      <c r="Q195" s="226">
        <v>0</v>
      </c>
      <c r="R195" s="226">
        <f>Q195*H195</f>
        <v>0</v>
      </c>
      <c r="S195" s="226">
        <v>0</v>
      </c>
      <c r="T195" s="226">
        <f>S195*H195</f>
        <v>0</v>
      </c>
      <c r="U195" s="227" t="s">
        <v>1</v>
      </c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8" t="s">
        <v>204</v>
      </c>
      <c r="AT195" s="228" t="s">
        <v>289</v>
      </c>
      <c r="AU195" s="228" t="s">
        <v>81</v>
      </c>
      <c r="AY195" s="17" t="s">
        <v>146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7" t="s">
        <v>154</v>
      </c>
      <c r="BK195" s="229">
        <f>ROUND(I195*H195,2)</f>
        <v>0</v>
      </c>
      <c r="BL195" s="17" t="s">
        <v>153</v>
      </c>
      <c r="BM195" s="228" t="s">
        <v>561</v>
      </c>
    </row>
    <row r="196" s="2" customFormat="1">
      <c r="A196" s="38"/>
      <c r="B196" s="39"/>
      <c r="C196" s="40"/>
      <c r="D196" s="230" t="s">
        <v>156</v>
      </c>
      <c r="E196" s="40"/>
      <c r="F196" s="231" t="s">
        <v>2137</v>
      </c>
      <c r="G196" s="40"/>
      <c r="H196" s="40"/>
      <c r="I196" s="232"/>
      <c r="J196" s="40"/>
      <c r="K196" s="40"/>
      <c r="L196" s="44"/>
      <c r="M196" s="233"/>
      <c r="N196" s="234"/>
      <c r="O196" s="91"/>
      <c r="P196" s="91"/>
      <c r="Q196" s="91"/>
      <c r="R196" s="91"/>
      <c r="S196" s="91"/>
      <c r="T196" s="91"/>
      <c r="U196" s="92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156</v>
      </c>
      <c r="AU196" s="17" t="s">
        <v>81</v>
      </c>
    </row>
    <row r="197" s="2" customFormat="1" ht="16.5" customHeight="1">
      <c r="A197" s="38"/>
      <c r="B197" s="39"/>
      <c r="C197" s="269" t="s">
        <v>377</v>
      </c>
      <c r="D197" s="269" t="s">
        <v>289</v>
      </c>
      <c r="E197" s="270" t="s">
        <v>2138</v>
      </c>
      <c r="F197" s="271" t="s">
        <v>2139</v>
      </c>
      <c r="G197" s="272" t="s">
        <v>260</v>
      </c>
      <c r="H197" s="273">
        <v>32</v>
      </c>
      <c r="I197" s="274"/>
      <c r="J197" s="275">
        <f>ROUND(I197*H197,2)</f>
        <v>0</v>
      </c>
      <c r="K197" s="271" t="s">
        <v>1</v>
      </c>
      <c r="L197" s="276"/>
      <c r="M197" s="277" t="s">
        <v>1</v>
      </c>
      <c r="N197" s="278" t="s">
        <v>39</v>
      </c>
      <c r="O197" s="91"/>
      <c r="P197" s="226">
        <f>O197*H197</f>
        <v>0</v>
      </c>
      <c r="Q197" s="226">
        <v>0</v>
      </c>
      <c r="R197" s="226">
        <f>Q197*H197</f>
        <v>0</v>
      </c>
      <c r="S197" s="226">
        <v>0</v>
      </c>
      <c r="T197" s="226">
        <f>S197*H197</f>
        <v>0</v>
      </c>
      <c r="U197" s="227" t="s">
        <v>1</v>
      </c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8" t="s">
        <v>204</v>
      </c>
      <c r="AT197" s="228" t="s">
        <v>289</v>
      </c>
      <c r="AU197" s="228" t="s">
        <v>81</v>
      </c>
      <c r="AY197" s="17" t="s">
        <v>146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7" t="s">
        <v>154</v>
      </c>
      <c r="BK197" s="229">
        <f>ROUND(I197*H197,2)</f>
        <v>0</v>
      </c>
      <c r="BL197" s="17" t="s">
        <v>153</v>
      </c>
      <c r="BM197" s="228" t="s">
        <v>572</v>
      </c>
    </row>
    <row r="198" s="2" customFormat="1">
      <c r="A198" s="38"/>
      <c r="B198" s="39"/>
      <c r="C198" s="40"/>
      <c r="D198" s="230" t="s">
        <v>156</v>
      </c>
      <c r="E198" s="40"/>
      <c r="F198" s="231" t="s">
        <v>2139</v>
      </c>
      <c r="G198" s="40"/>
      <c r="H198" s="40"/>
      <c r="I198" s="232"/>
      <c r="J198" s="40"/>
      <c r="K198" s="40"/>
      <c r="L198" s="44"/>
      <c r="M198" s="233"/>
      <c r="N198" s="234"/>
      <c r="O198" s="91"/>
      <c r="P198" s="91"/>
      <c r="Q198" s="91"/>
      <c r="R198" s="91"/>
      <c r="S198" s="91"/>
      <c r="T198" s="91"/>
      <c r="U198" s="92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156</v>
      </c>
      <c r="AU198" s="17" t="s">
        <v>81</v>
      </c>
    </row>
    <row r="199" s="2" customFormat="1" ht="16.5" customHeight="1">
      <c r="A199" s="38"/>
      <c r="B199" s="39"/>
      <c r="C199" s="269" t="s">
        <v>384</v>
      </c>
      <c r="D199" s="269" t="s">
        <v>289</v>
      </c>
      <c r="E199" s="270" t="s">
        <v>2140</v>
      </c>
      <c r="F199" s="271" t="s">
        <v>2141</v>
      </c>
      <c r="G199" s="272" t="s">
        <v>260</v>
      </c>
      <c r="H199" s="273">
        <v>32</v>
      </c>
      <c r="I199" s="274"/>
      <c r="J199" s="275">
        <f>ROUND(I199*H199,2)</f>
        <v>0</v>
      </c>
      <c r="K199" s="271" t="s">
        <v>1</v>
      </c>
      <c r="L199" s="276"/>
      <c r="M199" s="277" t="s">
        <v>1</v>
      </c>
      <c r="N199" s="278" t="s">
        <v>39</v>
      </c>
      <c r="O199" s="91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6">
        <f>S199*H199</f>
        <v>0</v>
      </c>
      <c r="U199" s="227" t="s">
        <v>1</v>
      </c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8" t="s">
        <v>204</v>
      </c>
      <c r="AT199" s="228" t="s">
        <v>289</v>
      </c>
      <c r="AU199" s="228" t="s">
        <v>81</v>
      </c>
      <c r="AY199" s="17" t="s">
        <v>146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7" t="s">
        <v>154</v>
      </c>
      <c r="BK199" s="229">
        <f>ROUND(I199*H199,2)</f>
        <v>0</v>
      </c>
      <c r="BL199" s="17" t="s">
        <v>153</v>
      </c>
      <c r="BM199" s="228" t="s">
        <v>585</v>
      </c>
    </row>
    <row r="200" s="2" customFormat="1">
      <c r="A200" s="38"/>
      <c r="B200" s="39"/>
      <c r="C200" s="40"/>
      <c r="D200" s="230" t="s">
        <v>156</v>
      </c>
      <c r="E200" s="40"/>
      <c r="F200" s="231" t="s">
        <v>2141</v>
      </c>
      <c r="G200" s="40"/>
      <c r="H200" s="40"/>
      <c r="I200" s="232"/>
      <c r="J200" s="40"/>
      <c r="K200" s="40"/>
      <c r="L200" s="44"/>
      <c r="M200" s="233"/>
      <c r="N200" s="234"/>
      <c r="O200" s="91"/>
      <c r="P200" s="91"/>
      <c r="Q200" s="91"/>
      <c r="R200" s="91"/>
      <c r="S200" s="91"/>
      <c r="T200" s="91"/>
      <c r="U200" s="92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156</v>
      </c>
      <c r="AU200" s="17" t="s">
        <v>81</v>
      </c>
    </row>
    <row r="201" s="2" customFormat="1" ht="24.15" customHeight="1">
      <c r="A201" s="38"/>
      <c r="B201" s="39"/>
      <c r="C201" s="217" t="s">
        <v>393</v>
      </c>
      <c r="D201" s="217" t="s">
        <v>148</v>
      </c>
      <c r="E201" s="218" t="s">
        <v>2142</v>
      </c>
      <c r="F201" s="219" t="s">
        <v>2143</v>
      </c>
      <c r="G201" s="220" t="s">
        <v>260</v>
      </c>
      <c r="H201" s="221">
        <v>9.5999999999999996</v>
      </c>
      <c r="I201" s="222"/>
      <c r="J201" s="223">
        <f>ROUND(I201*H201,2)</f>
        <v>0</v>
      </c>
      <c r="K201" s="219" t="s">
        <v>1</v>
      </c>
      <c r="L201" s="44"/>
      <c r="M201" s="224" t="s">
        <v>1</v>
      </c>
      <c r="N201" s="225" t="s">
        <v>39</v>
      </c>
      <c r="O201" s="91"/>
      <c r="P201" s="226">
        <f>O201*H201</f>
        <v>0</v>
      </c>
      <c r="Q201" s="226">
        <v>0</v>
      </c>
      <c r="R201" s="226">
        <f>Q201*H201</f>
        <v>0</v>
      </c>
      <c r="S201" s="226">
        <v>0</v>
      </c>
      <c r="T201" s="226">
        <f>S201*H201</f>
        <v>0</v>
      </c>
      <c r="U201" s="227" t="s">
        <v>1</v>
      </c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8" t="s">
        <v>153</v>
      </c>
      <c r="AT201" s="228" t="s">
        <v>148</v>
      </c>
      <c r="AU201" s="228" t="s">
        <v>81</v>
      </c>
      <c r="AY201" s="17" t="s">
        <v>146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7" t="s">
        <v>154</v>
      </c>
      <c r="BK201" s="229">
        <f>ROUND(I201*H201,2)</f>
        <v>0</v>
      </c>
      <c r="BL201" s="17" t="s">
        <v>153</v>
      </c>
      <c r="BM201" s="228" t="s">
        <v>599</v>
      </c>
    </row>
    <row r="202" s="2" customFormat="1">
      <c r="A202" s="38"/>
      <c r="B202" s="39"/>
      <c r="C202" s="40"/>
      <c r="D202" s="230" t="s">
        <v>156</v>
      </c>
      <c r="E202" s="40"/>
      <c r="F202" s="231" t="s">
        <v>2143</v>
      </c>
      <c r="G202" s="40"/>
      <c r="H202" s="40"/>
      <c r="I202" s="232"/>
      <c r="J202" s="40"/>
      <c r="K202" s="40"/>
      <c r="L202" s="44"/>
      <c r="M202" s="233"/>
      <c r="N202" s="234"/>
      <c r="O202" s="91"/>
      <c r="P202" s="91"/>
      <c r="Q202" s="91"/>
      <c r="R202" s="91"/>
      <c r="S202" s="91"/>
      <c r="T202" s="91"/>
      <c r="U202" s="92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156</v>
      </c>
      <c r="AU202" s="17" t="s">
        <v>81</v>
      </c>
    </row>
    <row r="203" s="2" customFormat="1" ht="16.5" customHeight="1">
      <c r="A203" s="38"/>
      <c r="B203" s="39"/>
      <c r="C203" s="269" t="s">
        <v>402</v>
      </c>
      <c r="D203" s="269" t="s">
        <v>289</v>
      </c>
      <c r="E203" s="270" t="s">
        <v>2144</v>
      </c>
      <c r="F203" s="271" t="s">
        <v>2145</v>
      </c>
      <c r="G203" s="272" t="s">
        <v>2146</v>
      </c>
      <c r="H203" s="273">
        <v>5.069</v>
      </c>
      <c r="I203" s="274"/>
      <c r="J203" s="275">
        <f>ROUND(I203*H203,2)</f>
        <v>0</v>
      </c>
      <c r="K203" s="271" t="s">
        <v>1</v>
      </c>
      <c r="L203" s="276"/>
      <c r="M203" s="277" t="s">
        <v>1</v>
      </c>
      <c r="N203" s="278" t="s">
        <v>39</v>
      </c>
      <c r="O203" s="91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6">
        <f>S203*H203</f>
        <v>0</v>
      </c>
      <c r="U203" s="227" t="s">
        <v>1</v>
      </c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8" t="s">
        <v>204</v>
      </c>
      <c r="AT203" s="228" t="s">
        <v>289</v>
      </c>
      <c r="AU203" s="228" t="s">
        <v>81</v>
      </c>
      <c r="AY203" s="17" t="s">
        <v>146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7" t="s">
        <v>154</v>
      </c>
      <c r="BK203" s="229">
        <f>ROUND(I203*H203,2)</f>
        <v>0</v>
      </c>
      <c r="BL203" s="17" t="s">
        <v>153</v>
      </c>
      <c r="BM203" s="228" t="s">
        <v>611</v>
      </c>
    </row>
    <row r="204" s="2" customFormat="1">
      <c r="A204" s="38"/>
      <c r="B204" s="39"/>
      <c r="C204" s="40"/>
      <c r="D204" s="230" t="s">
        <v>156</v>
      </c>
      <c r="E204" s="40"/>
      <c r="F204" s="231" t="s">
        <v>2145</v>
      </c>
      <c r="G204" s="40"/>
      <c r="H204" s="40"/>
      <c r="I204" s="232"/>
      <c r="J204" s="40"/>
      <c r="K204" s="40"/>
      <c r="L204" s="44"/>
      <c r="M204" s="233"/>
      <c r="N204" s="234"/>
      <c r="O204" s="91"/>
      <c r="P204" s="91"/>
      <c r="Q204" s="91"/>
      <c r="R204" s="91"/>
      <c r="S204" s="91"/>
      <c r="T204" s="91"/>
      <c r="U204" s="92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156</v>
      </c>
      <c r="AU204" s="17" t="s">
        <v>81</v>
      </c>
    </row>
    <row r="205" s="12" customFormat="1" ht="25.92" customHeight="1">
      <c r="A205" s="12"/>
      <c r="B205" s="201"/>
      <c r="C205" s="202"/>
      <c r="D205" s="203" t="s">
        <v>72</v>
      </c>
      <c r="E205" s="204" t="s">
        <v>2147</v>
      </c>
      <c r="F205" s="204" t="s">
        <v>2148</v>
      </c>
      <c r="G205" s="202"/>
      <c r="H205" s="202"/>
      <c r="I205" s="205"/>
      <c r="J205" s="206">
        <f>BK205</f>
        <v>0</v>
      </c>
      <c r="K205" s="202"/>
      <c r="L205" s="207"/>
      <c r="M205" s="208"/>
      <c r="N205" s="209"/>
      <c r="O205" s="209"/>
      <c r="P205" s="210">
        <f>SUM(P206:P245)</f>
        <v>0</v>
      </c>
      <c r="Q205" s="209"/>
      <c r="R205" s="210">
        <f>SUM(R206:R245)</f>
        <v>0</v>
      </c>
      <c r="S205" s="209"/>
      <c r="T205" s="210">
        <f>SUM(T206:T245)</f>
        <v>0</v>
      </c>
      <c r="U205" s="211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2" t="s">
        <v>81</v>
      </c>
      <c r="AT205" s="213" t="s">
        <v>72</v>
      </c>
      <c r="AU205" s="213" t="s">
        <v>73</v>
      </c>
      <c r="AY205" s="212" t="s">
        <v>146</v>
      </c>
      <c r="BK205" s="214">
        <f>SUM(BK206:BK245)</f>
        <v>0</v>
      </c>
    </row>
    <row r="206" s="2" customFormat="1" ht="33" customHeight="1">
      <c r="A206" s="38"/>
      <c r="B206" s="39"/>
      <c r="C206" s="217" t="s">
        <v>408</v>
      </c>
      <c r="D206" s="217" t="s">
        <v>148</v>
      </c>
      <c r="E206" s="218" t="s">
        <v>2149</v>
      </c>
      <c r="F206" s="219" t="s">
        <v>2150</v>
      </c>
      <c r="G206" s="220" t="s">
        <v>268</v>
      </c>
      <c r="H206" s="221">
        <v>12</v>
      </c>
      <c r="I206" s="222"/>
      <c r="J206" s="223">
        <f>ROUND(I206*H206,2)</f>
        <v>0</v>
      </c>
      <c r="K206" s="219" t="s">
        <v>2078</v>
      </c>
      <c r="L206" s="44"/>
      <c r="M206" s="224" t="s">
        <v>1</v>
      </c>
      <c r="N206" s="225" t="s">
        <v>39</v>
      </c>
      <c r="O206" s="91"/>
      <c r="P206" s="226">
        <f>O206*H206</f>
        <v>0</v>
      </c>
      <c r="Q206" s="226">
        <v>0</v>
      </c>
      <c r="R206" s="226">
        <f>Q206*H206</f>
        <v>0</v>
      </c>
      <c r="S206" s="226">
        <v>0</v>
      </c>
      <c r="T206" s="226">
        <f>S206*H206</f>
        <v>0</v>
      </c>
      <c r="U206" s="227" t="s">
        <v>1</v>
      </c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8" t="s">
        <v>153</v>
      </c>
      <c r="AT206" s="228" t="s">
        <v>148</v>
      </c>
      <c r="AU206" s="228" t="s">
        <v>81</v>
      </c>
      <c r="AY206" s="17" t="s">
        <v>146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7" t="s">
        <v>154</v>
      </c>
      <c r="BK206" s="229">
        <f>ROUND(I206*H206,2)</f>
        <v>0</v>
      </c>
      <c r="BL206" s="17" t="s">
        <v>153</v>
      </c>
      <c r="BM206" s="228" t="s">
        <v>626</v>
      </c>
    </row>
    <row r="207" s="2" customFormat="1">
      <c r="A207" s="38"/>
      <c r="B207" s="39"/>
      <c r="C207" s="40"/>
      <c r="D207" s="230" t="s">
        <v>156</v>
      </c>
      <c r="E207" s="40"/>
      <c r="F207" s="231" t="s">
        <v>2151</v>
      </c>
      <c r="G207" s="40"/>
      <c r="H207" s="40"/>
      <c r="I207" s="232"/>
      <c r="J207" s="40"/>
      <c r="K207" s="40"/>
      <c r="L207" s="44"/>
      <c r="M207" s="233"/>
      <c r="N207" s="234"/>
      <c r="O207" s="91"/>
      <c r="P207" s="91"/>
      <c r="Q207" s="91"/>
      <c r="R207" s="91"/>
      <c r="S207" s="91"/>
      <c r="T207" s="91"/>
      <c r="U207" s="92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156</v>
      </c>
      <c r="AU207" s="17" t="s">
        <v>81</v>
      </c>
    </row>
    <row r="208" s="2" customFormat="1">
      <c r="A208" s="38"/>
      <c r="B208" s="39"/>
      <c r="C208" s="40"/>
      <c r="D208" s="235" t="s">
        <v>158</v>
      </c>
      <c r="E208" s="40"/>
      <c r="F208" s="236" t="s">
        <v>2152</v>
      </c>
      <c r="G208" s="40"/>
      <c r="H208" s="40"/>
      <c r="I208" s="232"/>
      <c r="J208" s="40"/>
      <c r="K208" s="40"/>
      <c r="L208" s="44"/>
      <c r="M208" s="233"/>
      <c r="N208" s="234"/>
      <c r="O208" s="91"/>
      <c r="P208" s="91"/>
      <c r="Q208" s="91"/>
      <c r="R208" s="91"/>
      <c r="S208" s="91"/>
      <c r="T208" s="91"/>
      <c r="U208" s="92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158</v>
      </c>
      <c r="AU208" s="17" t="s">
        <v>81</v>
      </c>
    </row>
    <row r="209" s="2" customFormat="1" ht="24.15" customHeight="1">
      <c r="A209" s="38"/>
      <c r="B209" s="39"/>
      <c r="C209" s="269" t="s">
        <v>414</v>
      </c>
      <c r="D209" s="269" t="s">
        <v>289</v>
      </c>
      <c r="E209" s="270" t="s">
        <v>2153</v>
      </c>
      <c r="F209" s="271" t="s">
        <v>2154</v>
      </c>
      <c r="G209" s="272" t="s">
        <v>268</v>
      </c>
      <c r="H209" s="273">
        <v>12</v>
      </c>
      <c r="I209" s="274"/>
      <c r="J209" s="275">
        <f>ROUND(I209*H209,2)</f>
        <v>0</v>
      </c>
      <c r="K209" s="271" t="s">
        <v>1</v>
      </c>
      <c r="L209" s="276"/>
      <c r="M209" s="277" t="s">
        <v>1</v>
      </c>
      <c r="N209" s="278" t="s">
        <v>39</v>
      </c>
      <c r="O209" s="91"/>
      <c r="P209" s="226">
        <f>O209*H209</f>
        <v>0</v>
      </c>
      <c r="Q209" s="226">
        <v>0</v>
      </c>
      <c r="R209" s="226">
        <f>Q209*H209</f>
        <v>0</v>
      </c>
      <c r="S209" s="226">
        <v>0</v>
      </c>
      <c r="T209" s="226">
        <f>S209*H209</f>
        <v>0</v>
      </c>
      <c r="U209" s="227" t="s">
        <v>1</v>
      </c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8" t="s">
        <v>204</v>
      </c>
      <c r="AT209" s="228" t="s">
        <v>289</v>
      </c>
      <c r="AU209" s="228" t="s">
        <v>81</v>
      </c>
      <c r="AY209" s="17" t="s">
        <v>146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17" t="s">
        <v>154</v>
      </c>
      <c r="BK209" s="229">
        <f>ROUND(I209*H209,2)</f>
        <v>0</v>
      </c>
      <c r="BL209" s="17" t="s">
        <v>153</v>
      </c>
      <c r="BM209" s="228" t="s">
        <v>639</v>
      </c>
    </row>
    <row r="210" s="2" customFormat="1">
      <c r="A210" s="38"/>
      <c r="B210" s="39"/>
      <c r="C210" s="40"/>
      <c r="D210" s="230" t="s">
        <v>156</v>
      </c>
      <c r="E210" s="40"/>
      <c r="F210" s="231" t="s">
        <v>2154</v>
      </c>
      <c r="G210" s="40"/>
      <c r="H210" s="40"/>
      <c r="I210" s="232"/>
      <c r="J210" s="40"/>
      <c r="K210" s="40"/>
      <c r="L210" s="44"/>
      <c r="M210" s="233"/>
      <c r="N210" s="234"/>
      <c r="O210" s="91"/>
      <c r="P210" s="91"/>
      <c r="Q210" s="91"/>
      <c r="R210" s="91"/>
      <c r="S210" s="91"/>
      <c r="T210" s="91"/>
      <c r="U210" s="92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156</v>
      </c>
      <c r="AU210" s="17" t="s">
        <v>81</v>
      </c>
    </row>
    <row r="211" s="2" customFormat="1" ht="24.15" customHeight="1">
      <c r="A211" s="38"/>
      <c r="B211" s="39"/>
      <c r="C211" s="217" t="s">
        <v>420</v>
      </c>
      <c r="D211" s="217" t="s">
        <v>148</v>
      </c>
      <c r="E211" s="218" t="s">
        <v>2155</v>
      </c>
      <c r="F211" s="219" t="s">
        <v>2156</v>
      </c>
      <c r="G211" s="220" t="s">
        <v>268</v>
      </c>
      <c r="H211" s="221">
        <v>9</v>
      </c>
      <c r="I211" s="222"/>
      <c r="J211" s="223">
        <f>ROUND(I211*H211,2)</f>
        <v>0</v>
      </c>
      <c r="K211" s="219" t="s">
        <v>1</v>
      </c>
      <c r="L211" s="44"/>
      <c r="M211" s="224" t="s">
        <v>1</v>
      </c>
      <c r="N211" s="225" t="s">
        <v>39</v>
      </c>
      <c r="O211" s="91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6">
        <f>S211*H211</f>
        <v>0</v>
      </c>
      <c r="U211" s="227" t="s">
        <v>1</v>
      </c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8" t="s">
        <v>153</v>
      </c>
      <c r="AT211" s="228" t="s">
        <v>148</v>
      </c>
      <c r="AU211" s="228" t="s">
        <v>81</v>
      </c>
      <c r="AY211" s="17" t="s">
        <v>146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7" t="s">
        <v>154</v>
      </c>
      <c r="BK211" s="229">
        <f>ROUND(I211*H211,2)</f>
        <v>0</v>
      </c>
      <c r="BL211" s="17" t="s">
        <v>153</v>
      </c>
      <c r="BM211" s="228" t="s">
        <v>654</v>
      </c>
    </row>
    <row r="212" s="2" customFormat="1">
      <c r="A212" s="38"/>
      <c r="B212" s="39"/>
      <c r="C212" s="40"/>
      <c r="D212" s="230" t="s">
        <v>156</v>
      </c>
      <c r="E212" s="40"/>
      <c r="F212" s="231" t="s">
        <v>2156</v>
      </c>
      <c r="G212" s="40"/>
      <c r="H212" s="40"/>
      <c r="I212" s="232"/>
      <c r="J212" s="40"/>
      <c r="K212" s="40"/>
      <c r="L212" s="44"/>
      <c r="M212" s="233"/>
      <c r="N212" s="234"/>
      <c r="O212" s="91"/>
      <c r="P212" s="91"/>
      <c r="Q212" s="91"/>
      <c r="R212" s="91"/>
      <c r="S212" s="91"/>
      <c r="T212" s="91"/>
      <c r="U212" s="92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156</v>
      </c>
      <c r="AU212" s="17" t="s">
        <v>81</v>
      </c>
    </row>
    <row r="213" s="2" customFormat="1" ht="16.5" customHeight="1">
      <c r="A213" s="38"/>
      <c r="B213" s="39"/>
      <c r="C213" s="269" t="s">
        <v>428</v>
      </c>
      <c r="D213" s="269" t="s">
        <v>289</v>
      </c>
      <c r="E213" s="270" t="s">
        <v>2157</v>
      </c>
      <c r="F213" s="271" t="s">
        <v>2158</v>
      </c>
      <c r="G213" s="272" t="s">
        <v>268</v>
      </c>
      <c r="H213" s="273">
        <v>9</v>
      </c>
      <c r="I213" s="274"/>
      <c r="J213" s="275">
        <f>ROUND(I213*H213,2)</f>
        <v>0</v>
      </c>
      <c r="K213" s="271" t="s">
        <v>1</v>
      </c>
      <c r="L213" s="276"/>
      <c r="M213" s="277" t="s">
        <v>1</v>
      </c>
      <c r="N213" s="278" t="s">
        <v>39</v>
      </c>
      <c r="O213" s="91"/>
      <c r="P213" s="226">
        <f>O213*H213</f>
        <v>0</v>
      </c>
      <c r="Q213" s="226">
        <v>0</v>
      </c>
      <c r="R213" s="226">
        <f>Q213*H213</f>
        <v>0</v>
      </c>
      <c r="S213" s="226">
        <v>0</v>
      </c>
      <c r="T213" s="226">
        <f>S213*H213</f>
        <v>0</v>
      </c>
      <c r="U213" s="227" t="s">
        <v>1</v>
      </c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8" t="s">
        <v>204</v>
      </c>
      <c r="AT213" s="228" t="s">
        <v>289</v>
      </c>
      <c r="AU213" s="228" t="s">
        <v>81</v>
      </c>
      <c r="AY213" s="17" t="s">
        <v>146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7" t="s">
        <v>154</v>
      </c>
      <c r="BK213" s="229">
        <f>ROUND(I213*H213,2)</f>
        <v>0</v>
      </c>
      <c r="BL213" s="17" t="s">
        <v>153</v>
      </c>
      <c r="BM213" s="228" t="s">
        <v>666</v>
      </c>
    </row>
    <row r="214" s="2" customFormat="1">
      <c r="A214" s="38"/>
      <c r="B214" s="39"/>
      <c r="C214" s="40"/>
      <c r="D214" s="230" t="s">
        <v>156</v>
      </c>
      <c r="E214" s="40"/>
      <c r="F214" s="231" t="s">
        <v>2158</v>
      </c>
      <c r="G214" s="40"/>
      <c r="H214" s="40"/>
      <c r="I214" s="232"/>
      <c r="J214" s="40"/>
      <c r="K214" s="40"/>
      <c r="L214" s="44"/>
      <c r="M214" s="233"/>
      <c r="N214" s="234"/>
      <c r="O214" s="91"/>
      <c r="P214" s="91"/>
      <c r="Q214" s="91"/>
      <c r="R214" s="91"/>
      <c r="S214" s="91"/>
      <c r="T214" s="91"/>
      <c r="U214" s="92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156</v>
      </c>
      <c r="AU214" s="17" t="s">
        <v>81</v>
      </c>
    </row>
    <row r="215" s="2" customFormat="1" ht="21.75" customHeight="1">
      <c r="A215" s="38"/>
      <c r="B215" s="39"/>
      <c r="C215" s="217" t="s">
        <v>434</v>
      </c>
      <c r="D215" s="217" t="s">
        <v>148</v>
      </c>
      <c r="E215" s="218" t="s">
        <v>2159</v>
      </c>
      <c r="F215" s="219" t="s">
        <v>2160</v>
      </c>
      <c r="G215" s="220" t="s">
        <v>268</v>
      </c>
      <c r="H215" s="221">
        <v>10</v>
      </c>
      <c r="I215" s="222"/>
      <c r="J215" s="223">
        <f>ROUND(I215*H215,2)</f>
        <v>0</v>
      </c>
      <c r="K215" s="219" t="s">
        <v>1</v>
      </c>
      <c r="L215" s="44"/>
      <c r="M215" s="224" t="s">
        <v>1</v>
      </c>
      <c r="N215" s="225" t="s">
        <v>39</v>
      </c>
      <c r="O215" s="91"/>
      <c r="P215" s="226">
        <f>O215*H215</f>
        <v>0</v>
      </c>
      <c r="Q215" s="226">
        <v>0</v>
      </c>
      <c r="R215" s="226">
        <f>Q215*H215</f>
        <v>0</v>
      </c>
      <c r="S215" s="226">
        <v>0</v>
      </c>
      <c r="T215" s="226">
        <f>S215*H215</f>
        <v>0</v>
      </c>
      <c r="U215" s="227" t="s">
        <v>1</v>
      </c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8" t="s">
        <v>153</v>
      </c>
      <c r="AT215" s="228" t="s">
        <v>148</v>
      </c>
      <c r="AU215" s="228" t="s">
        <v>81</v>
      </c>
      <c r="AY215" s="17" t="s">
        <v>146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7" t="s">
        <v>154</v>
      </c>
      <c r="BK215" s="229">
        <f>ROUND(I215*H215,2)</f>
        <v>0</v>
      </c>
      <c r="BL215" s="17" t="s">
        <v>153</v>
      </c>
      <c r="BM215" s="228" t="s">
        <v>680</v>
      </c>
    </row>
    <row r="216" s="2" customFormat="1">
      <c r="A216" s="38"/>
      <c r="B216" s="39"/>
      <c r="C216" s="40"/>
      <c r="D216" s="230" t="s">
        <v>156</v>
      </c>
      <c r="E216" s="40"/>
      <c r="F216" s="231" t="s">
        <v>2160</v>
      </c>
      <c r="G216" s="40"/>
      <c r="H216" s="40"/>
      <c r="I216" s="232"/>
      <c r="J216" s="40"/>
      <c r="K216" s="40"/>
      <c r="L216" s="44"/>
      <c r="M216" s="233"/>
      <c r="N216" s="234"/>
      <c r="O216" s="91"/>
      <c r="P216" s="91"/>
      <c r="Q216" s="91"/>
      <c r="R216" s="91"/>
      <c r="S216" s="91"/>
      <c r="T216" s="91"/>
      <c r="U216" s="92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156</v>
      </c>
      <c r="AU216" s="17" t="s">
        <v>81</v>
      </c>
    </row>
    <row r="217" s="2" customFormat="1" ht="16.5" customHeight="1">
      <c r="A217" s="38"/>
      <c r="B217" s="39"/>
      <c r="C217" s="269" t="s">
        <v>441</v>
      </c>
      <c r="D217" s="269" t="s">
        <v>289</v>
      </c>
      <c r="E217" s="270" t="s">
        <v>2161</v>
      </c>
      <c r="F217" s="271" t="s">
        <v>2162</v>
      </c>
      <c r="G217" s="272" t="s">
        <v>268</v>
      </c>
      <c r="H217" s="273">
        <v>10</v>
      </c>
      <c r="I217" s="274"/>
      <c r="J217" s="275">
        <f>ROUND(I217*H217,2)</f>
        <v>0</v>
      </c>
      <c r="K217" s="271" t="s">
        <v>1</v>
      </c>
      <c r="L217" s="276"/>
      <c r="M217" s="277" t="s">
        <v>1</v>
      </c>
      <c r="N217" s="278" t="s">
        <v>39</v>
      </c>
      <c r="O217" s="91"/>
      <c r="P217" s="226">
        <f>O217*H217</f>
        <v>0</v>
      </c>
      <c r="Q217" s="226">
        <v>0</v>
      </c>
      <c r="R217" s="226">
        <f>Q217*H217</f>
        <v>0</v>
      </c>
      <c r="S217" s="226">
        <v>0</v>
      </c>
      <c r="T217" s="226">
        <f>S217*H217</f>
        <v>0</v>
      </c>
      <c r="U217" s="227" t="s">
        <v>1</v>
      </c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8" t="s">
        <v>204</v>
      </c>
      <c r="AT217" s="228" t="s">
        <v>289</v>
      </c>
      <c r="AU217" s="228" t="s">
        <v>81</v>
      </c>
      <c r="AY217" s="17" t="s">
        <v>146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7" t="s">
        <v>154</v>
      </c>
      <c r="BK217" s="229">
        <f>ROUND(I217*H217,2)</f>
        <v>0</v>
      </c>
      <c r="BL217" s="17" t="s">
        <v>153</v>
      </c>
      <c r="BM217" s="228" t="s">
        <v>699</v>
      </c>
    </row>
    <row r="218" s="2" customFormat="1">
      <c r="A218" s="38"/>
      <c r="B218" s="39"/>
      <c r="C218" s="40"/>
      <c r="D218" s="230" t="s">
        <v>156</v>
      </c>
      <c r="E218" s="40"/>
      <c r="F218" s="231" t="s">
        <v>2162</v>
      </c>
      <c r="G218" s="40"/>
      <c r="H218" s="40"/>
      <c r="I218" s="232"/>
      <c r="J218" s="40"/>
      <c r="K218" s="40"/>
      <c r="L218" s="44"/>
      <c r="M218" s="233"/>
      <c r="N218" s="234"/>
      <c r="O218" s="91"/>
      <c r="P218" s="91"/>
      <c r="Q218" s="91"/>
      <c r="R218" s="91"/>
      <c r="S218" s="91"/>
      <c r="T218" s="91"/>
      <c r="U218" s="92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156</v>
      </c>
      <c r="AU218" s="17" t="s">
        <v>81</v>
      </c>
    </row>
    <row r="219" s="2" customFormat="1" ht="16.5" customHeight="1">
      <c r="A219" s="38"/>
      <c r="B219" s="39"/>
      <c r="C219" s="217" t="s">
        <v>447</v>
      </c>
      <c r="D219" s="217" t="s">
        <v>148</v>
      </c>
      <c r="E219" s="218" t="s">
        <v>2163</v>
      </c>
      <c r="F219" s="219" t="s">
        <v>2164</v>
      </c>
      <c r="G219" s="220" t="s">
        <v>268</v>
      </c>
      <c r="H219" s="221">
        <v>4</v>
      </c>
      <c r="I219" s="222"/>
      <c r="J219" s="223">
        <f>ROUND(I219*H219,2)</f>
        <v>0</v>
      </c>
      <c r="K219" s="219" t="s">
        <v>1</v>
      </c>
      <c r="L219" s="44"/>
      <c r="M219" s="224" t="s">
        <v>1</v>
      </c>
      <c r="N219" s="225" t="s">
        <v>39</v>
      </c>
      <c r="O219" s="91"/>
      <c r="P219" s="226">
        <f>O219*H219</f>
        <v>0</v>
      </c>
      <c r="Q219" s="226">
        <v>0</v>
      </c>
      <c r="R219" s="226">
        <f>Q219*H219</f>
        <v>0</v>
      </c>
      <c r="S219" s="226">
        <v>0</v>
      </c>
      <c r="T219" s="226">
        <f>S219*H219</f>
        <v>0</v>
      </c>
      <c r="U219" s="227" t="s">
        <v>1</v>
      </c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8" t="s">
        <v>153</v>
      </c>
      <c r="AT219" s="228" t="s">
        <v>148</v>
      </c>
      <c r="AU219" s="228" t="s">
        <v>81</v>
      </c>
      <c r="AY219" s="17" t="s">
        <v>146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7" t="s">
        <v>154</v>
      </c>
      <c r="BK219" s="229">
        <f>ROUND(I219*H219,2)</f>
        <v>0</v>
      </c>
      <c r="BL219" s="17" t="s">
        <v>153</v>
      </c>
      <c r="BM219" s="228" t="s">
        <v>713</v>
      </c>
    </row>
    <row r="220" s="2" customFormat="1">
      <c r="A220" s="38"/>
      <c r="B220" s="39"/>
      <c r="C220" s="40"/>
      <c r="D220" s="230" t="s">
        <v>156</v>
      </c>
      <c r="E220" s="40"/>
      <c r="F220" s="231" t="s">
        <v>2165</v>
      </c>
      <c r="G220" s="40"/>
      <c r="H220" s="40"/>
      <c r="I220" s="232"/>
      <c r="J220" s="40"/>
      <c r="K220" s="40"/>
      <c r="L220" s="44"/>
      <c r="M220" s="233"/>
      <c r="N220" s="234"/>
      <c r="O220" s="91"/>
      <c r="P220" s="91"/>
      <c r="Q220" s="91"/>
      <c r="R220" s="91"/>
      <c r="S220" s="91"/>
      <c r="T220" s="91"/>
      <c r="U220" s="92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156</v>
      </c>
      <c r="AU220" s="17" t="s">
        <v>81</v>
      </c>
    </row>
    <row r="221" s="2" customFormat="1" ht="16.5" customHeight="1">
      <c r="A221" s="38"/>
      <c r="B221" s="39"/>
      <c r="C221" s="269" t="s">
        <v>452</v>
      </c>
      <c r="D221" s="269" t="s">
        <v>289</v>
      </c>
      <c r="E221" s="270" t="s">
        <v>2166</v>
      </c>
      <c r="F221" s="271" t="s">
        <v>2167</v>
      </c>
      <c r="G221" s="272" t="s">
        <v>268</v>
      </c>
      <c r="H221" s="273">
        <v>4</v>
      </c>
      <c r="I221" s="274"/>
      <c r="J221" s="275">
        <f>ROUND(I221*H221,2)</f>
        <v>0</v>
      </c>
      <c r="K221" s="271" t="s">
        <v>1</v>
      </c>
      <c r="L221" s="276"/>
      <c r="M221" s="277" t="s">
        <v>1</v>
      </c>
      <c r="N221" s="278" t="s">
        <v>39</v>
      </c>
      <c r="O221" s="91"/>
      <c r="P221" s="226">
        <f>O221*H221</f>
        <v>0</v>
      </c>
      <c r="Q221" s="226">
        <v>0</v>
      </c>
      <c r="R221" s="226">
        <f>Q221*H221</f>
        <v>0</v>
      </c>
      <c r="S221" s="226">
        <v>0</v>
      </c>
      <c r="T221" s="226">
        <f>S221*H221</f>
        <v>0</v>
      </c>
      <c r="U221" s="227" t="s">
        <v>1</v>
      </c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8" t="s">
        <v>204</v>
      </c>
      <c r="AT221" s="228" t="s">
        <v>289</v>
      </c>
      <c r="AU221" s="228" t="s">
        <v>81</v>
      </c>
      <c r="AY221" s="17" t="s">
        <v>146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7" t="s">
        <v>154</v>
      </c>
      <c r="BK221" s="229">
        <f>ROUND(I221*H221,2)</f>
        <v>0</v>
      </c>
      <c r="BL221" s="17" t="s">
        <v>153</v>
      </c>
      <c r="BM221" s="228" t="s">
        <v>727</v>
      </c>
    </row>
    <row r="222" s="2" customFormat="1">
      <c r="A222" s="38"/>
      <c r="B222" s="39"/>
      <c r="C222" s="40"/>
      <c r="D222" s="230" t="s">
        <v>156</v>
      </c>
      <c r="E222" s="40"/>
      <c r="F222" s="231" t="s">
        <v>2167</v>
      </c>
      <c r="G222" s="40"/>
      <c r="H222" s="40"/>
      <c r="I222" s="232"/>
      <c r="J222" s="40"/>
      <c r="K222" s="40"/>
      <c r="L222" s="44"/>
      <c r="M222" s="233"/>
      <c r="N222" s="234"/>
      <c r="O222" s="91"/>
      <c r="P222" s="91"/>
      <c r="Q222" s="91"/>
      <c r="R222" s="91"/>
      <c r="S222" s="91"/>
      <c r="T222" s="91"/>
      <c r="U222" s="92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156</v>
      </c>
      <c r="AU222" s="17" t="s">
        <v>81</v>
      </c>
    </row>
    <row r="223" s="2" customFormat="1" ht="24.15" customHeight="1">
      <c r="A223" s="38"/>
      <c r="B223" s="39"/>
      <c r="C223" s="217" t="s">
        <v>458</v>
      </c>
      <c r="D223" s="217" t="s">
        <v>148</v>
      </c>
      <c r="E223" s="218" t="s">
        <v>2168</v>
      </c>
      <c r="F223" s="219" t="s">
        <v>2169</v>
      </c>
      <c r="G223" s="220" t="s">
        <v>268</v>
      </c>
      <c r="H223" s="221">
        <v>1</v>
      </c>
      <c r="I223" s="222"/>
      <c r="J223" s="223">
        <f>ROUND(I223*H223,2)</f>
        <v>0</v>
      </c>
      <c r="K223" s="219" t="s">
        <v>2078</v>
      </c>
      <c r="L223" s="44"/>
      <c r="M223" s="224" t="s">
        <v>1</v>
      </c>
      <c r="N223" s="225" t="s">
        <v>39</v>
      </c>
      <c r="O223" s="91"/>
      <c r="P223" s="226">
        <f>O223*H223</f>
        <v>0</v>
      </c>
      <c r="Q223" s="226">
        <v>0</v>
      </c>
      <c r="R223" s="226">
        <f>Q223*H223</f>
        <v>0</v>
      </c>
      <c r="S223" s="226">
        <v>0</v>
      </c>
      <c r="T223" s="226">
        <f>S223*H223</f>
        <v>0</v>
      </c>
      <c r="U223" s="227" t="s">
        <v>1</v>
      </c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8" t="s">
        <v>153</v>
      </c>
      <c r="AT223" s="228" t="s">
        <v>148</v>
      </c>
      <c r="AU223" s="228" t="s">
        <v>81</v>
      </c>
      <c r="AY223" s="17" t="s">
        <v>146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7" t="s">
        <v>154</v>
      </c>
      <c r="BK223" s="229">
        <f>ROUND(I223*H223,2)</f>
        <v>0</v>
      </c>
      <c r="BL223" s="17" t="s">
        <v>153</v>
      </c>
      <c r="BM223" s="228" t="s">
        <v>742</v>
      </c>
    </row>
    <row r="224" s="2" customFormat="1">
      <c r="A224" s="38"/>
      <c r="B224" s="39"/>
      <c r="C224" s="40"/>
      <c r="D224" s="230" t="s">
        <v>156</v>
      </c>
      <c r="E224" s="40"/>
      <c r="F224" s="231" t="s">
        <v>2170</v>
      </c>
      <c r="G224" s="40"/>
      <c r="H224" s="40"/>
      <c r="I224" s="232"/>
      <c r="J224" s="40"/>
      <c r="K224" s="40"/>
      <c r="L224" s="44"/>
      <c r="M224" s="233"/>
      <c r="N224" s="234"/>
      <c r="O224" s="91"/>
      <c r="P224" s="91"/>
      <c r="Q224" s="91"/>
      <c r="R224" s="91"/>
      <c r="S224" s="91"/>
      <c r="T224" s="91"/>
      <c r="U224" s="92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156</v>
      </c>
      <c r="AU224" s="17" t="s">
        <v>81</v>
      </c>
    </row>
    <row r="225" s="2" customFormat="1">
      <c r="A225" s="38"/>
      <c r="B225" s="39"/>
      <c r="C225" s="40"/>
      <c r="D225" s="235" t="s">
        <v>158</v>
      </c>
      <c r="E225" s="40"/>
      <c r="F225" s="236" t="s">
        <v>2171</v>
      </c>
      <c r="G225" s="40"/>
      <c r="H225" s="40"/>
      <c r="I225" s="232"/>
      <c r="J225" s="40"/>
      <c r="K225" s="40"/>
      <c r="L225" s="44"/>
      <c r="M225" s="233"/>
      <c r="N225" s="234"/>
      <c r="O225" s="91"/>
      <c r="P225" s="91"/>
      <c r="Q225" s="91"/>
      <c r="R225" s="91"/>
      <c r="S225" s="91"/>
      <c r="T225" s="91"/>
      <c r="U225" s="92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158</v>
      </c>
      <c r="AU225" s="17" t="s">
        <v>81</v>
      </c>
    </row>
    <row r="226" s="2" customFormat="1" ht="24.15" customHeight="1">
      <c r="A226" s="38"/>
      <c r="B226" s="39"/>
      <c r="C226" s="269" t="s">
        <v>465</v>
      </c>
      <c r="D226" s="269" t="s">
        <v>289</v>
      </c>
      <c r="E226" s="270" t="s">
        <v>2172</v>
      </c>
      <c r="F226" s="271" t="s">
        <v>2173</v>
      </c>
      <c r="G226" s="272" t="s">
        <v>268</v>
      </c>
      <c r="H226" s="273">
        <v>1</v>
      </c>
      <c r="I226" s="274"/>
      <c r="J226" s="275">
        <f>ROUND(I226*H226,2)</f>
        <v>0</v>
      </c>
      <c r="K226" s="271" t="s">
        <v>2078</v>
      </c>
      <c r="L226" s="276"/>
      <c r="M226" s="277" t="s">
        <v>1</v>
      </c>
      <c r="N226" s="278" t="s">
        <v>39</v>
      </c>
      <c r="O226" s="91"/>
      <c r="P226" s="226">
        <f>O226*H226</f>
        <v>0</v>
      </c>
      <c r="Q226" s="226">
        <v>0</v>
      </c>
      <c r="R226" s="226">
        <f>Q226*H226</f>
        <v>0</v>
      </c>
      <c r="S226" s="226">
        <v>0</v>
      </c>
      <c r="T226" s="226">
        <f>S226*H226</f>
        <v>0</v>
      </c>
      <c r="U226" s="227" t="s">
        <v>1</v>
      </c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8" t="s">
        <v>204</v>
      </c>
      <c r="AT226" s="228" t="s">
        <v>289</v>
      </c>
      <c r="AU226" s="228" t="s">
        <v>81</v>
      </c>
      <c r="AY226" s="17" t="s">
        <v>146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17" t="s">
        <v>154</v>
      </c>
      <c r="BK226" s="229">
        <f>ROUND(I226*H226,2)</f>
        <v>0</v>
      </c>
      <c r="BL226" s="17" t="s">
        <v>153</v>
      </c>
      <c r="BM226" s="228" t="s">
        <v>756</v>
      </c>
    </row>
    <row r="227" s="2" customFormat="1">
      <c r="A227" s="38"/>
      <c r="B227" s="39"/>
      <c r="C227" s="40"/>
      <c r="D227" s="230" t="s">
        <v>156</v>
      </c>
      <c r="E227" s="40"/>
      <c r="F227" s="231" t="s">
        <v>2173</v>
      </c>
      <c r="G227" s="40"/>
      <c r="H227" s="40"/>
      <c r="I227" s="232"/>
      <c r="J227" s="40"/>
      <c r="K227" s="40"/>
      <c r="L227" s="44"/>
      <c r="M227" s="233"/>
      <c r="N227" s="234"/>
      <c r="O227" s="91"/>
      <c r="P227" s="91"/>
      <c r="Q227" s="91"/>
      <c r="R227" s="91"/>
      <c r="S227" s="91"/>
      <c r="T227" s="91"/>
      <c r="U227" s="92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156</v>
      </c>
      <c r="AU227" s="17" t="s">
        <v>81</v>
      </c>
    </row>
    <row r="228" s="2" customFormat="1" ht="24.15" customHeight="1">
      <c r="A228" s="38"/>
      <c r="B228" s="39"/>
      <c r="C228" s="217" t="s">
        <v>470</v>
      </c>
      <c r="D228" s="217" t="s">
        <v>148</v>
      </c>
      <c r="E228" s="218" t="s">
        <v>2174</v>
      </c>
      <c r="F228" s="219" t="s">
        <v>2175</v>
      </c>
      <c r="G228" s="220" t="s">
        <v>268</v>
      </c>
      <c r="H228" s="221">
        <v>68</v>
      </c>
      <c r="I228" s="222"/>
      <c r="J228" s="223">
        <f>ROUND(I228*H228,2)</f>
        <v>0</v>
      </c>
      <c r="K228" s="219" t="s">
        <v>1</v>
      </c>
      <c r="L228" s="44"/>
      <c r="M228" s="224" t="s">
        <v>1</v>
      </c>
      <c r="N228" s="225" t="s">
        <v>39</v>
      </c>
      <c r="O228" s="91"/>
      <c r="P228" s="226">
        <f>O228*H228</f>
        <v>0</v>
      </c>
      <c r="Q228" s="226">
        <v>0</v>
      </c>
      <c r="R228" s="226">
        <f>Q228*H228</f>
        <v>0</v>
      </c>
      <c r="S228" s="226">
        <v>0</v>
      </c>
      <c r="T228" s="226">
        <f>S228*H228</f>
        <v>0</v>
      </c>
      <c r="U228" s="227" t="s">
        <v>1</v>
      </c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8" t="s">
        <v>153</v>
      </c>
      <c r="AT228" s="228" t="s">
        <v>148</v>
      </c>
      <c r="AU228" s="228" t="s">
        <v>81</v>
      </c>
      <c r="AY228" s="17" t="s">
        <v>146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17" t="s">
        <v>154</v>
      </c>
      <c r="BK228" s="229">
        <f>ROUND(I228*H228,2)</f>
        <v>0</v>
      </c>
      <c r="BL228" s="17" t="s">
        <v>153</v>
      </c>
      <c r="BM228" s="228" t="s">
        <v>767</v>
      </c>
    </row>
    <row r="229" s="2" customFormat="1">
      <c r="A229" s="38"/>
      <c r="B229" s="39"/>
      <c r="C229" s="40"/>
      <c r="D229" s="230" t="s">
        <v>156</v>
      </c>
      <c r="E229" s="40"/>
      <c r="F229" s="231" t="s">
        <v>2175</v>
      </c>
      <c r="G229" s="40"/>
      <c r="H229" s="40"/>
      <c r="I229" s="232"/>
      <c r="J229" s="40"/>
      <c r="K229" s="40"/>
      <c r="L229" s="44"/>
      <c r="M229" s="233"/>
      <c r="N229" s="234"/>
      <c r="O229" s="91"/>
      <c r="P229" s="91"/>
      <c r="Q229" s="91"/>
      <c r="R229" s="91"/>
      <c r="S229" s="91"/>
      <c r="T229" s="91"/>
      <c r="U229" s="92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156</v>
      </c>
      <c r="AU229" s="17" t="s">
        <v>81</v>
      </c>
    </row>
    <row r="230" s="2" customFormat="1" ht="16.5" customHeight="1">
      <c r="A230" s="38"/>
      <c r="B230" s="39"/>
      <c r="C230" s="269" t="s">
        <v>480</v>
      </c>
      <c r="D230" s="269" t="s">
        <v>289</v>
      </c>
      <c r="E230" s="270" t="s">
        <v>2176</v>
      </c>
      <c r="F230" s="271" t="s">
        <v>2177</v>
      </c>
      <c r="G230" s="272" t="s">
        <v>268</v>
      </c>
      <c r="H230" s="273">
        <v>64</v>
      </c>
      <c r="I230" s="274"/>
      <c r="J230" s="275">
        <f>ROUND(I230*H230,2)</f>
        <v>0</v>
      </c>
      <c r="K230" s="271" t="s">
        <v>1</v>
      </c>
      <c r="L230" s="276"/>
      <c r="M230" s="277" t="s">
        <v>1</v>
      </c>
      <c r="N230" s="278" t="s">
        <v>39</v>
      </c>
      <c r="O230" s="91"/>
      <c r="P230" s="226">
        <f>O230*H230</f>
        <v>0</v>
      </c>
      <c r="Q230" s="226">
        <v>0</v>
      </c>
      <c r="R230" s="226">
        <f>Q230*H230</f>
        <v>0</v>
      </c>
      <c r="S230" s="226">
        <v>0</v>
      </c>
      <c r="T230" s="226">
        <f>S230*H230</f>
        <v>0</v>
      </c>
      <c r="U230" s="227" t="s">
        <v>1</v>
      </c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8" t="s">
        <v>204</v>
      </c>
      <c r="AT230" s="228" t="s">
        <v>289</v>
      </c>
      <c r="AU230" s="228" t="s">
        <v>81</v>
      </c>
      <c r="AY230" s="17" t="s">
        <v>146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7" t="s">
        <v>154</v>
      </c>
      <c r="BK230" s="229">
        <f>ROUND(I230*H230,2)</f>
        <v>0</v>
      </c>
      <c r="BL230" s="17" t="s">
        <v>153</v>
      </c>
      <c r="BM230" s="228" t="s">
        <v>780</v>
      </c>
    </row>
    <row r="231" s="2" customFormat="1">
      <c r="A231" s="38"/>
      <c r="B231" s="39"/>
      <c r="C231" s="40"/>
      <c r="D231" s="230" t="s">
        <v>156</v>
      </c>
      <c r="E231" s="40"/>
      <c r="F231" s="231" t="s">
        <v>2177</v>
      </c>
      <c r="G231" s="40"/>
      <c r="H231" s="40"/>
      <c r="I231" s="232"/>
      <c r="J231" s="40"/>
      <c r="K231" s="40"/>
      <c r="L231" s="44"/>
      <c r="M231" s="233"/>
      <c r="N231" s="234"/>
      <c r="O231" s="91"/>
      <c r="P231" s="91"/>
      <c r="Q231" s="91"/>
      <c r="R231" s="91"/>
      <c r="S231" s="91"/>
      <c r="T231" s="91"/>
      <c r="U231" s="92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156</v>
      </c>
      <c r="AU231" s="17" t="s">
        <v>81</v>
      </c>
    </row>
    <row r="232" s="2" customFormat="1" ht="24.15" customHeight="1">
      <c r="A232" s="38"/>
      <c r="B232" s="39"/>
      <c r="C232" s="269" t="s">
        <v>485</v>
      </c>
      <c r="D232" s="269" t="s">
        <v>289</v>
      </c>
      <c r="E232" s="270" t="s">
        <v>2178</v>
      </c>
      <c r="F232" s="271" t="s">
        <v>2179</v>
      </c>
      <c r="G232" s="272" t="s">
        <v>268</v>
      </c>
      <c r="H232" s="273">
        <v>4</v>
      </c>
      <c r="I232" s="274"/>
      <c r="J232" s="275">
        <f>ROUND(I232*H232,2)</f>
        <v>0</v>
      </c>
      <c r="K232" s="271" t="s">
        <v>1</v>
      </c>
      <c r="L232" s="276"/>
      <c r="M232" s="277" t="s">
        <v>1</v>
      </c>
      <c r="N232" s="278" t="s">
        <v>39</v>
      </c>
      <c r="O232" s="91"/>
      <c r="P232" s="226">
        <f>O232*H232</f>
        <v>0</v>
      </c>
      <c r="Q232" s="226">
        <v>0</v>
      </c>
      <c r="R232" s="226">
        <f>Q232*H232</f>
        <v>0</v>
      </c>
      <c r="S232" s="226">
        <v>0</v>
      </c>
      <c r="T232" s="226">
        <f>S232*H232</f>
        <v>0</v>
      </c>
      <c r="U232" s="227" t="s">
        <v>1</v>
      </c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8" t="s">
        <v>204</v>
      </c>
      <c r="AT232" s="228" t="s">
        <v>289</v>
      </c>
      <c r="AU232" s="228" t="s">
        <v>81</v>
      </c>
      <c r="AY232" s="17" t="s">
        <v>146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17" t="s">
        <v>154</v>
      </c>
      <c r="BK232" s="229">
        <f>ROUND(I232*H232,2)</f>
        <v>0</v>
      </c>
      <c r="BL232" s="17" t="s">
        <v>153</v>
      </c>
      <c r="BM232" s="228" t="s">
        <v>796</v>
      </c>
    </row>
    <row r="233" s="2" customFormat="1">
      <c r="A233" s="38"/>
      <c r="B233" s="39"/>
      <c r="C233" s="40"/>
      <c r="D233" s="230" t="s">
        <v>156</v>
      </c>
      <c r="E233" s="40"/>
      <c r="F233" s="231" t="s">
        <v>2179</v>
      </c>
      <c r="G233" s="40"/>
      <c r="H233" s="40"/>
      <c r="I233" s="232"/>
      <c r="J233" s="40"/>
      <c r="K233" s="40"/>
      <c r="L233" s="44"/>
      <c r="M233" s="233"/>
      <c r="N233" s="234"/>
      <c r="O233" s="91"/>
      <c r="P233" s="91"/>
      <c r="Q233" s="91"/>
      <c r="R233" s="91"/>
      <c r="S233" s="91"/>
      <c r="T233" s="91"/>
      <c r="U233" s="92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156</v>
      </c>
      <c r="AU233" s="17" t="s">
        <v>81</v>
      </c>
    </row>
    <row r="234" s="2" customFormat="1" ht="24.15" customHeight="1">
      <c r="A234" s="38"/>
      <c r="B234" s="39"/>
      <c r="C234" s="217" t="s">
        <v>490</v>
      </c>
      <c r="D234" s="217" t="s">
        <v>148</v>
      </c>
      <c r="E234" s="218" t="s">
        <v>2180</v>
      </c>
      <c r="F234" s="219" t="s">
        <v>2181</v>
      </c>
      <c r="G234" s="220" t="s">
        <v>268</v>
      </c>
      <c r="H234" s="221">
        <v>3</v>
      </c>
      <c r="I234" s="222"/>
      <c r="J234" s="223">
        <f>ROUND(I234*H234,2)</f>
        <v>0</v>
      </c>
      <c r="K234" s="219" t="s">
        <v>1</v>
      </c>
      <c r="L234" s="44"/>
      <c r="M234" s="224" t="s">
        <v>1</v>
      </c>
      <c r="N234" s="225" t="s">
        <v>39</v>
      </c>
      <c r="O234" s="91"/>
      <c r="P234" s="226">
        <f>O234*H234</f>
        <v>0</v>
      </c>
      <c r="Q234" s="226">
        <v>0</v>
      </c>
      <c r="R234" s="226">
        <f>Q234*H234</f>
        <v>0</v>
      </c>
      <c r="S234" s="226">
        <v>0</v>
      </c>
      <c r="T234" s="226">
        <f>S234*H234</f>
        <v>0</v>
      </c>
      <c r="U234" s="227" t="s">
        <v>1</v>
      </c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8" t="s">
        <v>153</v>
      </c>
      <c r="AT234" s="228" t="s">
        <v>148</v>
      </c>
      <c r="AU234" s="228" t="s">
        <v>81</v>
      </c>
      <c r="AY234" s="17" t="s">
        <v>146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7" t="s">
        <v>154</v>
      </c>
      <c r="BK234" s="229">
        <f>ROUND(I234*H234,2)</f>
        <v>0</v>
      </c>
      <c r="BL234" s="17" t="s">
        <v>153</v>
      </c>
      <c r="BM234" s="228" t="s">
        <v>809</v>
      </c>
    </row>
    <row r="235" s="2" customFormat="1">
      <c r="A235" s="38"/>
      <c r="B235" s="39"/>
      <c r="C235" s="40"/>
      <c r="D235" s="230" t="s">
        <v>156</v>
      </c>
      <c r="E235" s="40"/>
      <c r="F235" s="231" t="s">
        <v>2181</v>
      </c>
      <c r="G235" s="40"/>
      <c r="H235" s="40"/>
      <c r="I235" s="232"/>
      <c r="J235" s="40"/>
      <c r="K235" s="40"/>
      <c r="L235" s="44"/>
      <c r="M235" s="233"/>
      <c r="N235" s="234"/>
      <c r="O235" s="91"/>
      <c r="P235" s="91"/>
      <c r="Q235" s="91"/>
      <c r="R235" s="91"/>
      <c r="S235" s="91"/>
      <c r="T235" s="91"/>
      <c r="U235" s="92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156</v>
      </c>
      <c r="AU235" s="17" t="s">
        <v>81</v>
      </c>
    </row>
    <row r="236" s="2" customFormat="1" ht="16.5" customHeight="1">
      <c r="A236" s="38"/>
      <c r="B236" s="39"/>
      <c r="C236" s="269" t="s">
        <v>496</v>
      </c>
      <c r="D236" s="269" t="s">
        <v>289</v>
      </c>
      <c r="E236" s="270" t="s">
        <v>2182</v>
      </c>
      <c r="F236" s="271" t="s">
        <v>2183</v>
      </c>
      <c r="G236" s="272" t="s">
        <v>268</v>
      </c>
      <c r="H236" s="273">
        <v>3</v>
      </c>
      <c r="I236" s="274"/>
      <c r="J236" s="275">
        <f>ROUND(I236*H236,2)</f>
        <v>0</v>
      </c>
      <c r="K236" s="271" t="s">
        <v>1</v>
      </c>
      <c r="L236" s="276"/>
      <c r="M236" s="277" t="s">
        <v>1</v>
      </c>
      <c r="N236" s="278" t="s">
        <v>39</v>
      </c>
      <c r="O236" s="91"/>
      <c r="P236" s="226">
        <f>O236*H236</f>
        <v>0</v>
      </c>
      <c r="Q236" s="226">
        <v>0</v>
      </c>
      <c r="R236" s="226">
        <f>Q236*H236</f>
        <v>0</v>
      </c>
      <c r="S236" s="226">
        <v>0</v>
      </c>
      <c r="T236" s="226">
        <f>S236*H236</f>
        <v>0</v>
      </c>
      <c r="U236" s="227" t="s">
        <v>1</v>
      </c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8" t="s">
        <v>204</v>
      </c>
      <c r="AT236" s="228" t="s">
        <v>289</v>
      </c>
      <c r="AU236" s="228" t="s">
        <v>81</v>
      </c>
      <c r="AY236" s="17" t="s">
        <v>146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7" t="s">
        <v>154</v>
      </c>
      <c r="BK236" s="229">
        <f>ROUND(I236*H236,2)</f>
        <v>0</v>
      </c>
      <c r="BL236" s="17" t="s">
        <v>153</v>
      </c>
      <c r="BM236" s="228" t="s">
        <v>822</v>
      </c>
    </row>
    <row r="237" s="2" customFormat="1">
      <c r="A237" s="38"/>
      <c r="B237" s="39"/>
      <c r="C237" s="40"/>
      <c r="D237" s="230" t="s">
        <v>156</v>
      </c>
      <c r="E237" s="40"/>
      <c r="F237" s="231" t="s">
        <v>2183</v>
      </c>
      <c r="G237" s="40"/>
      <c r="H237" s="40"/>
      <c r="I237" s="232"/>
      <c r="J237" s="40"/>
      <c r="K237" s="40"/>
      <c r="L237" s="44"/>
      <c r="M237" s="233"/>
      <c r="N237" s="234"/>
      <c r="O237" s="91"/>
      <c r="P237" s="91"/>
      <c r="Q237" s="91"/>
      <c r="R237" s="91"/>
      <c r="S237" s="91"/>
      <c r="T237" s="91"/>
      <c r="U237" s="92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156</v>
      </c>
      <c r="AU237" s="17" t="s">
        <v>81</v>
      </c>
    </row>
    <row r="238" s="2" customFormat="1" ht="16.5" customHeight="1">
      <c r="A238" s="38"/>
      <c r="B238" s="39"/>
      <c r="C238" s="269" t="s">
        <v>502</v>
      </c>
      <c r="D238" s="269" t="s">
        <v>289</v>
      </c>
      <c r="E238" s="270" t="s">
        <v>2184</v>
      </c>
      <c r="F238" s="271" t="s">
        <v>2185</v>
      </c>
      <c r="G238" s="272" t="s">
        <v>268</v>
      </c>
      <c r="H238" s="273">
        <v>3</v>
      </c>
      <c r="I238" s="274"/>
      <c r="J238" s="275">
        <f>ROUND(I238*H238,2)</f>
        <v>0</v>
      </c>
      <c r="K238" s="271" t="s">
        <v>1</v>
      </c>
      <c r="L238" s="276"/>
      <c r="M238" s="277" t="s">
        <v>1</v>
      </c>
      <c r="N238" s="278" t="s">
        <v>39</v>
      </c>
      <c r="O238" s="91"/>
      <c r="P238" s="226">
        <f>O238*H238</f>
        <v>0</v>
      </c>
      <c r="Q238" s="226">
        <v>0</v>
      </c>
      <c r="R238" s="226">
        <f>Q238*H238</f>
        <v>0</v>
      </c>
      <c r="S238" s="226">
        <v>0</v>
      </c>
      <c r="T238" s="226">
        <f>S238*H238</f>
        <v>0</v>
      </c>
      <c r="U238" s="227" t="s">
        <v>1</v>
      </c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8" t="s">
        <v>204</v>
      </c>
      <c r="AT238" s="228" t="s">
        <v>289</v>
      </c>
      <c r="AU238" s="228" t="s">
        <v>81</v>
      </c>
      <c r="AY238" s="17" t="s">
        <v>146</v>
      </c>
      <c r="BE238" s="229">
        <f>IF(N238="základní",J238,0)</f>
        <v>0</v>
      </c>
      <c r="BF238" s="229">
        <f>IF(N238="snížená",J238,0)</f>
        <v>0</v>
      </c>
      <c r="BG238" s="229">
        <f>IF(N238="zákl. přenesená",J238,0)</f>
        <v>0</v>
      </c>
      <c r="BH238" s="229">
        <f>IF(N238="sníž. přenesená",J238,0)</f>
        <v>0</v>
      </c>
      <c r="BI238" s="229">
        <f>IF(N238="nulová",J238,0)</f>
        <v>0</v>
      </c>
      <c r="BJ238" s="17" t="s">
        <v>154</v>
      </c>
      <c r="BK238" s="229">
        <f>ROUND(I238*H238,2)</f>
        <v>0</v>
      </c>
      <c r="BL238" s="17" t="s">
        <v>153</v>
      </c>
      <c r="BM238" s="228" t="s">
        <v>832</v>
      </c>
    </row>
    <row r="239" s="2" customFormat="1">
      <c r="A239" s="38"/>
      <c r="B239" s="39"/>
      <c r="C239" s="40"/>
      <c r="D239" s="230" t="s">
        <v>156</v>
      </c>
      <c r="E239" s="40"/>
      <c r="F239" s="231" t="s">
        <v>2185</v>
      </c>
      <c r="G239" s="40"/>
      <c r="H239" s="40"/>
      <c r="I239" s="232"/>
      <c r="J239" s="40"/>
      <c r="K239" s="40"/>
      <c r="L239" s="44"/>
      <c r="M239" s="233"/>
      <c r="N239" s="234"/>
      <c r="O239" s="91"/>
      <c r="P239" s="91"/>
      <c r="Q239" s="91"/>
      <c r="R239" s="91"/>
      <c r="S239" s="91"/>
      <c r="T239" s="91"/>
      <c r="U239" s="92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156</v>
      </c>
      <c r="AU239" s="17" t="s">
        <v>81</v>
      </c>
    </row>
    <row r="240" s="2" customFormat="1" ht="24.15" customHeight="1">
      <c r="A240" s="38"/>
      <c r="B240" s="39"/>
      <c r="C240" s="217" t="s">
        <v>509</v>
      </c>
      <c r="D240" s="217" t="s">
        <v>148</v>
      </c>
      <c r="E240" s="218" t="s">
        <v>2186</v>
      </c>
      <c r="F240" s="219" t="s">
        <v>2187</v>
      </c>
      <c r="G240" s="220" t="s">
        <v>268</v>
      </c>
      <c r="H240" s="221">
        <v>150</v>
      </c>
      <c r="I240" s="222"/>
      <c r="J240" s="223">
        <f>ROUND(I240*H240,2)</f>
        <v>0</v>
      </c>
      <c r="K240" s="219" t="s">
        <v>2078</v>
      </c>
      <c r="L240" s="44"/>
      <c r="M240" s="224" t="s">
        <v>1</v>
      </c>
      <c r="N240" s="225" t="s">
        <v>39</v>
      </c>
      <c r="O240" s="91"/>
      <c r="P240" s="226">
        <f>O240*H240</f>
        <v>0</v>
      </c>
      <c r="Q240" s="226">
        <v>0</v>
      </c>
      <c r="R240" s="226">
        <f>Q240*H240</f>
        <v>0</v>
      </c>
      <c r="S240" s="226">
        <v>0</v>
      </c>
      <c r="T240" s="226">
        <f>S240*H240</f>
        <v>0</v>
      </c>
      <c r="U240" s="227" t="s">
        <v>1</v>
      </c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8" t="s">
        <v>153</v>
      </c>
      <c r="AT240" s="228" t="s">
        <v>148</v>
      </c>
      <c r="AU240" s="228" t="s">
        <v>81</v>
      </c>
      <c r="AY240" s="17" t="s">
        <v>146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17" t="s">
        <v>154</v>
      </c>
      <c r="BK240" s="229">
        <f>ROUND(I240*H240,2)</f>
        <v>0</v>
      </c>
      <c r="BL240" s="17" t="s">
        <v>153</v>
      </c>
      <c r="BM240" s="228" t="s">
        <v>840</v>
      </c>
    </row>
    <row r="241" s="2" customFormat="1">
      <c r="A241" s="38"/>
      <c r="B241" s="39"/>
      <c r="C241" s="40"/>
      <c r="D241" s="230" t="s">
        <v>156</v>
      </c>
      <c r="E241" s="40"/>
      <c r="F241" s="231" t="s">
        <v>2188</v>
      </c>
      <c r="G241" s="40"/>
      <c r="H241" s="40"/>
      <c r="I241" s="232"/>
      <c r="J241" s="40"/>
      <c r="K241" s="40"/>
      <c r="L241" s="44"/>
      <c r="M241" s="233"/>
      <c r="N241" s="234"/>
      <c r="O241" s="91"/>
      <c r="P241" s="91"/>
      <c r="Q241" s="91"/>
      <c r="R241" s="91"/>
      <c r="S241" s="91"/>
      <c r="T241" s="91"/>
      <c r="U241" s="92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156</v>
      </c>
      <c r="AU241" s="17" t="s">
        <v>81</v>
      </c>
    </row>
    <row r="242" s="2" customFormat="1">
      <c r="A242" s="38"/>
      <c r="B242" s="39"/>
      <c r="C242" s="40"/>
      <c r="D242" s="235" t="s">
        <v>158</v>
      </c>
      <c r="E242" s="40"/>
      <c r="F242" s="236" t="s">
        <v>2189</v>
      </c>
      <c r="G242" s="40"/>
      <c r="H242" s="40"/>
      <c r="I242" s="232"/>
      <c r="J242" s="40"/>
      <c r="K242" s="40"/>
      <c r="L242" s="44"/>
      <c r="M242" s="233"/>
      <c r="N242" s="234"/>
      <c r="O242" s="91"/>
      <c r="P242" s="91"/>
      <c r="Q242" s="91"/>
      <c r="R242" s="91"/>
      <c r="S242" s="91"/>
      <c r="T242" s="91"/>
      <c r="U242" s="92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158</v>
      </c>
      <c r="AU242" s="17" t="s">
        <v>81</v>
      </c>
    </row>
    <row r="243" s="2" customFormat="1" ht="24.15" customHeight="1">
      <c r="A243" s="38"/>
      <c r="B243" s="39"/>
      <c r="C243" s="217" t="s">
        <v>515</v>
      </c>
      <c r="D243" s="217" t="s">
        <v>148</v>
      </c>
      <c r="E243" s="218" t="s">
        <v>2190</v>
      </c>
      <c r="F243" s="219" t="s">
        <v>2191</v>
      </c>
      <c r="G243" s="220" t="s">
        <v>268</v>
      </c>
      <c r="H243" s="221">
        <v>20</v>
      </c>
      <c r="I243" s="222"/>
      <c r="J243" s="223">
        <f>ROUND(I243*H243,2)</f>
        <v>0</v>
      </c>
      <c r="K243" s="219" t="s">
        <v>2078</v>
      </c>
      <c r="L243" s="44"/>
      <c r="M243" s="224" t="s">
        <v>1</v>
      </c>
      <c r="N243" s="225" t="s">
        <v>39</v>
      </c>
      <c r="O243" s="91"/>
      <c r="P243" s="226">
        <f>O243*H243</f>
        <v>0</v>
      </c>
      <c r="Q243" s="226">
        <v>0</v>
      </c>
      <c r="R243" s="226">
        <f>Q243*H243</f>
        <v>0</v>
      </c>
      <c r="S243" s="226">
        <v>0</v>
      </c>
      <c r="T243" s="226">
        <f>S243*H243</f>
        <v>0</v>
      </c>
      <c r="U243" s="227" t="s">
        <v>1</v>
      </c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8" t="s">
        <v>153</v>
      </c>
      <c r="AT243" s="228" t="s">
        <v>148</v>
      </c>
      <c r="AU243" s="228" t="s">
        <v>81</v>
      </c>
      <c r="AY243" s="17" t="s">
        <v>146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17" t="s">
        <v>154</v>
      </c>
      <c r="BK243" s="229">
        <f>ROUND(I243*H243,2)</f>
        <v>0</v>
      </c>
      <c r="BL243" s="17" t="s">
        <v>153</v>
      </c>
      <c r="BM243" s="228" t="s">
        <v>851</v>
      </c>
    </row>
    <row r="244" s="2" customFormat="1">
      <c r="A244" s="38"/>
      <c r="B244" s="39"/>
      <c r="C244" s="40"/>
      <c r="D244" s="230" t="s">
        <v>156</v>
      </c>
      <c r="E244" s="40"/>
      <c r="F244" s="231" t="s">
        <v>2192</v>
      </c>
      <c r="G244" s="40"/>
      <c r="H244" s="40"/>
      <c r="I244" s="232"/>
      <c r="J244" s="40"/>
      <c r="K244" s="40"/>
      <c r="L244" s="44"/>
      <c r="M244" s="233"/>
      <c r="N244" s="234"/>
      <c r="O244" s="91"/>
      <c r="P244" s="91"/>
      <c r="Q244" s="91"/>
      <c r="R244" s="91"/>
      <c r="S244" s="91"/>
      <c r="T244" s="91"/>
      <c r="U244" s="92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156</v>
      </c>
      <c r="AU244" s="17" t="s">
        <v>81</v>
      </c>
    </row>
    <row r="245" s="2" customFormat="1">
      <c r="A245" s="38"/>
      <c r="B245" s="39"/>
      <c r="C245" s="40"/>
      <c r="D245" s="235" t="s">
        <v>158</v>
      </c>
      <c r="E245" s="40"/>
      <c r="F245" s="236" t="s">
        <v>2193</v>
      </c>
      <c r="G245" s="40"/>
      <c r="H245" s="40"/>
      <c r="I245" s="232"/>
      <c r="J245" s="40"/>
      <c r="K245" s="40"/>
      <c r="L245" s="44"/>
      <c r="M245" s="233"/>
      <c r="N245" s="234"/>
      <c r="O245" s="91"/>
      <c r="P245" s="91"/>
      <c r="Q245" s="91"/>
      <c r="R245" s="91"/>
      <c r="S245" s="91"/>
      <c r="T245" s="91"/>
      <c r="U245" s="92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158</v>
      </c>
      <c r="AU245" s="17" t="s">
        <v>81</v>
      </c>
    </row>
    <row r="246" s="12" customFormat="1" ht="25.92" customHeight="1">
      <c r="A246" s="12"/>
      <c r="B246" s="201"/>
      <c r="C246" s="202"/>
      <c r="D246" s="203" t="s">
        <v>72</v>
      </c>
      <c r="E246" s="204" t="s">
        <v>2194</v>
      </c>
      <c r="F246" s="204" t="s">
        <v>2195</v>
      </c>
      <c r="G246" s="202"/>
      <c r="H246" s="202"/>
      <c r="I246" s="205"/>
      <c r="J246" s="206">
        <f>BK246</f>
        <v>0</v>
      </c>
      <c r="K246" s="202"/>
      <c r="L246" s="207"/>
      <c r="M246" s="208"/>
      <c r="N246" s="209"/>
      <c r="O246" s="209"/>
      <c r="P246" s="210">
        <f>SUM(P247:P288)</f>
        <v>0</v>
      </c>
      <c r="Q246" s="209"/>
      <c r="R246" s="210">
        <f>SUM(R247:R288)</f>
        <v>0</v>
      </c>
      <c r="S246" s="209"/>
      <c r="T246" s="210">
        <f>SUM(T247:T288)</f>
        <v>0</v>
      </c>
      <c r="U246" s="211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12" t="s">
        <v>81</v>
      </c>
      <c r="AT246" s="213" t="s">
        <v>72</v>
      </c>
      <c r="AU246" s="213" t="s">
        <v>73</v>
      </c>
      <c r="AY246" s="212" t="s">
        <v>146</v>
      </c>
      <c r="BK246" s="214">
        <f>SUM(BK247:BK288)</f>
        <v>0</v>
      </c>
    </row>
    <row r="247" s="2" customFormat="1" ht="24.15" customHeight="1">
      <c r="A247" s="38"/>
      <c r="B247" s="39"/>
      <c r="C247" s="217" t="s">
        <v>524</v>
      </c>
      <c r="D247" s="217" t="s">
        <v>148</v>
      </c>
      <c r="E247" s="218" t="s">
        <v>2196</v>
      </c>
      <c r="F247" s="219" t="s">
        <v>2197</v>
      </c>
      <c r="G247" s="220" t="s">
        <v>268</v>
      </c>
      <c r="H247" s="221">
        <v>1</v>
      </c>
      <c r="I247" s="222"/>
      <c r="J247" s="223">
        <f>ROUND(I247*H247,2)</f>
        <v>0</v>
      </c>
      <c r="K247" s="219" t="s">
        <v>2078</v>
      </c>
      <c r="L247" s="44"/>
      <c r="M247" s="224" t="s">
        <v>1</v>
      </c>
      <c r="N247" s="225" t="s">
        <v>39</v>
      </c>
      <c r="O247" s="91"/>
      <c r="P247" s="226">
        <f>O247*H247</f>
        <v>0</v>
      </c>
      <c r="Q247" s="226">
        <v>0</v>
      </c>
      <c r="R247" s="226">
        <f>Q247*H247</f>
        <v>0</v>
      </c>
      <c r="S247" s="226">
        <v>0</v>
      </c>
      <c r="T247" s="226">
        <f>S247*H247</f>
        <v>0</v>
      </c>
      <c r="U247" s="227" t="s">
        <v>1</v>
      </c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8" t="s">
        <v>153</v>
      </c>
      <c r="AT247" s="228" t="s">
        <v>148</v>
      </c>
      <c r="AU247" s="228" t="s">
        <v>81</v>
      </c>
      <c r="AY247" s="17" t="s">
        <v>146</v>
      </c>
      <c r="BE247" s="229">
        <f>IF(N247="základní",J247,0)</f>
        <v>0</v>
      </c>
      <c r="BF247" s="229">
        <f>IF(N247="snížená",J247,0)</f>
        <v>0</v>
      </c>
      <c r="BG247" s="229">
        <f>IF(N247="zákl. přenesená",J247,0)</f>
        <v>0</v>
      </c>
      <c r="BH247" s="229">
        <f>IF(N247="sníž. přenesená",J247,0)</f>
        <v>0</v>
      </c>
      <c r="BI247" s="229">
        <f>IF(N247="nulová",J247,0)</f>
        <v>0</v>
      </c>
      <c r="BJ247" s="17" t="s">
        <v>154</v>
      </c>
      <c r="BK247" s="229">
        <f>ROUND(I247*H247,2)</f>
        <v>0</v>
      </c>
      <c r="BL247" s="17" t="s">
        <v>153</v>
      </c>
      <c r="BM247" s="228" t="s">
        <v>867</v>
      </c>
    </row>
    <row r="248" s="2" customFormat="1">
      <c r="A248" s="38"/>
      <c r="B248" s="39"/>
      <c r="C248" s="40"/>
      <c r="D248" s="230" t="s">
        <v>156</v>
      </c>
      <c r="E248" s="40"/>
      <c r="F248" s="231" t="s">
        <v>2198</v>
      </c>
      <c r="G248" s="40"/>
      <c r="H248" s="40"/>
      <c r="I248" s="232"/>
      <c r="J248" s="40"/>
      <c r="K248" s="40"/>
      <c r="L248" s="44"/>
      <c r="M248" s="233"/>
      <c r="N248" s="234"/>
      <c r="O248" s="91"/>
      <c r="P248" s="91"/>
      <c r="Q248" s="91"/>
      <c r="R248" s="91"/>
      <c r="S248" s="91"/>
      <c r="T248" s="91"/>
      <c r="U248" s="92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156</v>
      </c>
      <c r="AU248" s="17" t="s">
        <v>81</v>
      </c>
    </row>
    <row r="249" s="2" customFormat="1">
      <c r="A249" s="38"/>
      <c r="B249" s="39"/>
      <c r="C249" s="40"/>
      <c r="D249" s="235" t="s">
        <v>158</v>
      </c>
      <c r="E249" s="40"/>
      <c r="F249" s="236" t="s">
        <v>2199</v>
      </c>
      <c r="G249" s="40"/>
      <c r="H249" s="40"/>
      <c r="I249" s="232"/>
      <c r="J249" s="40"/>
      <c r="K249" s="40"/>
      <c r="L249" s="44"/>
      <c r="M249" s="233"/>
      <c r="N249" s="234"/>
      <c r="O249" s="91"/>
      <c r="P249" s="91"/>
      <c r="Q249" s="91"/>
      <c r="R249" s="91"/>
      <c r="S249" s="91"/>
      <c r="T249" s="91"/>
      <c r="U249" s="92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158</v>
      </c>
      <c r="AU249" s="17" t="s">
        <v>81</v>
      </c>
    </row>
    <row r="250" s="2" customFormat="1" ht="16.5" customHeight="1">
      <c r="A250" s="38"/>
      <c r="B250" s="39"/>
      <c r="C250" s="269" t="s">
        <v>532</v>
      </c>
      <c r="D250" s="269" t="s">
        <v>289</v>
      </c>
      <c r="E250" s="270" t="s">
        <v>2200</v>
      </c>
      <c r="F250" s="271" t="s">
        <v>2201</v>
      </c>
      <c r="G250" s="272" t="s">
        <v>268</v>
      </c>
      <c r="H250" s="273">
        <v>1</v>
      </c>
      <c r="I250" s="274"/>
      <c r="J250" s="275">
        <f>ROUND(I250*H250,2)</f>
        <v>0</v>
      </c>
      <c r="K250" s="271" t="s">
        <v>1</v>
      </c>
      <c r="L250" s="276"/>
      <c r="M250" s="277" t="s">
        <v>1</v>
      </c>
      <c r="N250" s="278" t="s">
        <v>39</v>
      </c>
      <c r="O250" s="91"/>
      <c r="P250" s="226">
        <f>O250*H250</f>
        <v>0</v>
      </c>
      <c r="Q250" s="226">
        <v>0</v>
      </c>
      <c r="R250" s="226">
        <f>Q250*H250</f>
        <v>0</v>
      </c>
      <c r="S250" s="226">
        <v>0</v>
      </c>
      <c r="T250" s="226">
        <f>S250*H250</f>
        <v>0</v>
      </c>
      <c r="U250" s="227" t="s">
        <v>1</v>
      </c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8" t="s">
        <v>204</v>
      </c>
      <c r="AT250" s="228" t="s">
        <v>289</v>
      </c>
      <c r="AU250" s="228" t="s">
        <v>81</v>
      </c>
      <c r="AY250" s="17" t="s">
        <v>146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17" t="s">
        <v>154</v>
      </c>
      <c r="BK250" s="229">
        <f>ROUND(I250*H250,2)</f>
        <v>0</v>
      </c>
      <c r="BL250" s="17" t="s">
        <v>153</v>
      </c>
      <c r="BM250" s="228" t="s">
        <v>888</v>
      </c>
    </row>
    <row r="251" s="2" customFormat="1">
      <c r="A251" s="38"/>
      <c r="B251" s="39"/>
      <c r="C251" s="40"/>
      <c r="D251" s="230" t="s">
        <v>156</v>
      </c>
      <c r="E251" s="40"/>
      <c r="F251" s="231" t="s">
        <v>2201</v>
      </c>
      <c r="G251" s="40"/>
      <c r="H251" s="40"/>
      <c r="I251" s="232"/>
      <c r="J251" s="40"/>
      <c r="K251" s="40"/>
      <c r="L251" s="44"/>
      <c r="M251" s="233"/>
      <c r="N251" s="234"/>
      <c r="O251" s="91"/>
      <c r="P251" s="91"/>
      <c r="Q251" s="91"/>
      <c r="R251" s="91"/>
      <c r="S251" s="91"/>
      <c r="T251" s="91"/>
      <c r="U251" s="92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156</v>
      </c>
      <c r="AU251" s="17" t="s">
        <v>81</v>
      </c>
    </row>
    <row r="252" s="2" customFormat="1" ht="24.15" customHeight="1">
      <c r="A252" s="38"/>
      <c r="B252" s="39"/>
      <c r="C252" s="217" t="s">
        <v>539</v>
      </c>
      <c r="D252" s="217" t="s">
        <v>148</v>
      </c>
      <c r="E252" s="218" t="s">
        <v>2202</v>
      </c>
      <c r="F252" s="219" t="s">
        <v>2203</v>
      </c>
      <c r="G252" s="220" t="s">
        <v>268</v>
      </c>
      <c r="H252" s="221">
        <v>1</v>
      </c>
      <c r="I252" s="222"/>
      <c r="J252" s="223">
        <f>ROUND(I252*H252,2)</f>
        <v>0</v>
      </c>
      <c r="K252" s="219" t="s">
        <v>2078</v>
      </c>
      <c r="L252" s="44"/>
      <c r="M252" s="224" t="s">
        <v>1</v>
      </c>
      <c r="N252" s="225" t="s">
        <v>39</v>
      </c>
      <c r="O252" s="91"/>
      <c r="P252" s="226">
        <f>O252*H252</f>
        <v>0</v>
      </c>
      <c r="Q252" s="226">
        <v>0</v>
      </c>
      <c r="R252" s="226">
        <f>Q252*H252</f>
        <v>0</v>
      </c>
      <c r="S252" s="226">
        <v>0</v>
      </c>
      <c r="T252" s="226">
        <f>S252*H252</f>
        <v>0</v>
      </c>
      <c r="U252" s="227" t="s">
        <v>1</v>
      </c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8" t="s">
        <v>153</v>
      </c>
      <c r="AT252" s="228" t="s">
        <v>148</v>
      </c>
      <c r="AU252" s="228" t="s">
        <v>81</v>
      </c>
      <c r="AY252" s="17" t="s">
        <v>146</v>
      </c>
      <c r="BE252" s="229">
        <f>IF(N252="základní",J252,0)</f>
        <v>0</v>
      </c>
      <c r="BF252" s="229">
        <f>IF(N252="snížená",J252,0)</f>
        <v>0</v>
      </c>
      <c r="BG252" s="229">
        <f>IF(N252="zákl. přenesená",J252,0)</f>
        <v>0</v>
      </c>
      <c r="BH252" s="229">
        <f>IF(N252="sníž. přenesená",J252,0)</f>
        <v>0</v>
      </c>
      <c r="BI252" s="229">
        <f>IF(N252="nulová",J252,0)</f>
        <v>0</v>
      </c>
      <c r="BJ252" s="17" t="s">
        <v>154</v>
      </c>
      <c r="BK252" s="229">
        <f>ROUND(I252*H252,2)</f>
        <v>0</v>
      </c>
      <c r="BL252" s="17" t="s">
        <v>153</v>
      </c>
      <c r="BM252" s="228" t="s">
        <v>904</v>
      </c>
    </row>
    <row r="253" s="2" customFormat="1">
      <c r="A253" s="38"/>
      <c r="B253" s="39"/>
      <c r="C253" s="40"/>
      <c r="D253" s="230" t="s">
        <v>156</v>
      </c>
      <c r="E253" s="40"/>
      <c r="F253" s="231" t="s">
        <v>2204</v>
      </c>
      <c r="G253" s="40"/>
      <c r="H253" s="40"/>
      <c r="I253" s="232"/>
      <c r="J253" s="40"/>
      <c r="K253" s="40"/>
      <c r="L253" s="44"/>
      <c r="M253" s="233"/>
      <c r="N253" s="234"/>
      <c r="O253" s="91"/>
      <c r="P253" s="91"/>
      <c r="Q253" s="91"/>
      <c r="R253" s="91"/>
      <c r="S253" s="91"/>
      <c r="T253" s="91"/>
      <c r="U253" s="92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156</v>
      </c>
      <c r="AU253" s="17" t="s">
        <v>81</v>
      </c>
    </row>
    <row r="254" s="2" customFormat="1">
      <c r="A254" s="38"/>
      <c r="B254" s="39"/>
      <c r="C254" s="40"/>
      <c r="D254" s="235" t="s">
        <v>158</v>
      </c>
      <c r="E254" s="40"/>
      <c r="F254" s="236" t="s">
        <v>2205</v>
      </c>
      <c r="G254" s="40"/>
      <c r="H254" s="40"/>
      <c r="I254" s="232"/>
      <c r="J254" s="40"/>
      <c r="K254" s="40"/>
      <c r="L254" s="44"/>
      <c r="M254" s="233"/>
      <c r="N254" s="234"/>
      <c r="O254" s="91"/>
      <c r="P254" s="91"/>
      <c r="Q254" s="91"/>
      <c r="R254" s="91"/>
      <c r="S254" s="91"/>
      <c r="T254" s="91"/>
      <c r="U254" s="92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158</v>
      </c>
      <c r="AU254" s="17" t="s">
        <v>81</v>
      </c>
    </row>
    <row r="255" s="2" customFormat="1" ht="24.15" customHeight="1">
      <c r="A255" s="38"/>
      <c r="B255" s="39"/>
      <c r="C255" s="269" t="s">
        <v>545</v>
      </c>
      <c r="D255" s="269" t="s">
        <v>289</v>
      </c>
      <c r="E255" s="270" t="s">
        <v>2206</v>
      </c>
      <c r="F255" s="271" t="s">
        <v>2207</v>
      </c>
      <c r="G255" s="272" t="s">
        <v>268</v>
      </c>
      <c r="H255" s="273">
        <v>1</v>
      </c>
      <c r="I255" s="274"/>
      <c r="J255" s="275">
        <f>ROUND(I255*H255,2)</f>
        <v>0</v>
      </c>
      <c r="K255" s="271" t="s">
        <v>1</v>
      </c>
      <c r="L255" s="276"/>
      <c r="M255" s="277" t="s">
        <v>1</v>
      </c>
      <c r="N255" s="278" t="s">
        <v>39</v>
      </c>
      <c r="O255" s="91"/>
      <c r="P255" s="226">
        <f>O255*H255</f>
        <v>0</v>
      </c>
      <c r="Q255" s="226">
        <v>0</v>
      </c>
      <c r="R255" s="226">
        <f>Q255*H255</f>
        <v>0</v>
      </c>
      <c r="S255" s="226">
        <v>0</v>
      </c>
      <c r="T255" s="226">
        <f>S255*H255</f>
        <v>0</v>
      </c>
      <c r="U255" s="227" t="s">
        <v>1</v>
      </c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8" t="s">
        <v>204</v>
      </c>
      <c r="AT255" s="228" t="s">
        <v>289</v>
      </c>
      <c r="AU255" s="228" t="s">
        <v>81</v>
      </c>
      <c r="AY255" s="17" t="s">
        <v>146</v>
      </c>
      <c r="BE255" s="229">
        <f>IF(N255="základní",J255,0)</f>
        <v>0</v>
      </c>
      <c r="BF255" s="229">
        <f>IF(N255="snížená",J255,0)</f>
        <v>0</v>
      </c>
      <c r="BG255" s="229">
        <f>IF(N255="zákl. přenesená",J255,0)</f>
        <v>0</v>
      </c>
      <c r="BH255" s="229">
        <f>IF(N255="sníž. přenesená",J255,0)</f>
        <v>0</v>
      </c>
      <c r="BI255" s="229">
        <f>IF(N255="nulová",J255,0)</f>
        <v>0</v>
      </c>
      <c r="BJ255" s="17" t="s">
        <v>154</v>
      </c>
      <c r="BK255" s="229">
        <f>ROUND(I255*H255,2)</f>
        <v>0</v>
      </c>
      <c r="BL255" s="17" t="s">
        <v>153</v>
      </c>
      <c r="BM255" s="228" t="s">
        <v>918</v>
      </c>
    </row>
    <row r="256" s="2" customFormat="1">
      <c r="A256" s="38"/>
      <c r="B256" s="39"/>
      <c r="C256" s="40"/>
      <c r="D256" s="230" t="s">
        <v>156</v>
      </c>
      <c r="E256" s="40"/>
      <c r="F256" s="231" t="s">
        <v>2207</v>
      </c>
      <c r="G256" s="40"/>
      <c r="H256" s="40"/>
      <c r="I256" s="232"/>
      <c r="J256" s="40"/>
      <c r="K256" s="40"/>
      <c r="L256" s="44"/>
      <c r="M256" s="233"/>
      <c r="N256" s="234"/>
      <c r="O256" s="91"/>
      <c r="P256" s="91"/>
      <c r="Q256" s="91"/>
      <c r="R256" s="91"/>
      <c r="S256" s="91"/>
      <c r="T256" s="91"/>
      <c r="U256" s="92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156</v>
      </c>
      <c r="AU256" s="17" t="s">
        <v>81</v>
      </c>
    </row>
    <row r="257" s="2" customFormat="1" ht="16.5" customHeight="1">
      <c r="A257" s="38"/>
      <c r="B257" s="39"/>
      <c r="C257" s="217" t="s">
        <v>552</v>
      </c>
      <c r="D257" s="217" t="s">
        <v>148</v>
      </c>
      <c r="E257" s="218" t="s">
        <v>2208</v>
      </c>
      <c r="F257" s="219" t="s">
        <v>2209</v>
      </c>
      <c r="G257" s="220" t="s">
        <v>268</v>
      </c>
      <c r="H257" s="221">
        <v>2</v>
      </c>
      <c r="I257" s="222"/>
      <c r="J257" s="223">
        <f>ROUND(I257*H257,2)</f>
        <v>0</v>
      </c>
      <c r="K257" s="219" t="s">
        <v>1</v>
      </c>
      <c r="L257" s="44"/>
      <c r="M257" s="224" t="s">
        <v>1</v>
      </c>
      <c r="N257" s="225" t="s">
        <v>39</v>
      </c>
      <c r="O257" s="91"/>
      <c r="P257" s="226">
        <f>O257*H257</f>
        <v>0</v>
      </c>
      <c r="Q257" s="226">
        <v>0</v>
      </c>
      <c r="R257" s="226">
        <f>Q257*H257</f>
        <v>0</v>
      </c>
      <c r="S257" s="226">
        <v>0</v>
      </c>
      <c r="T257" s="226">
        <f>S257*H257</f>
        <v>0</v>
      </c>
      <c r="U257" s="227" t="s">
        <v>1</v>
      </c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8" t="s">
        <v>153</v>
      </c>
      <c r="AT257" s="228" t="s">
        <v>148</v>
      </c>
      <c r="AU257" s="228" t="s">
        <v>81</v>
      </c>
      <c r="AY257" s="17" t="s">
        <v>146</v>
      </c>
      <c r="BE257" s="229">
        <f>IF(N257="základní",J257,0)</f>
        <v>0</v>
      </c>
      <c r="BF257" s="229">
        <f>IF(N257="snížená",J257,0)</f>
        <v>0</v>
      </c>
      <c r="BG257" s="229">
        <f>IF(N257="zákl. přenesená",J257,0)</f>
        <v>0</v>
      </c>
      <c r="BH257" s="229">
        <f>IF(N257="sníž. přenesená",J257,0)</f>
        <v>0</v>
      </c>
      <c r="BI257" s="229">
        <f>IF(N257="nulová",J257,0)</f>
        <v>0</v>
      </c>
      <c r="BJ257" s="17" t="s">
        <v>154</v>
      </c>
      <c r="BK257" s="229">
        <f>ROUND(I257*H257,2)</f>
        <v>0</v>
      </c>
      <c r="BL257" s="17" t="s">
        <v>153</v>
      </c>
      <c r="BM257" s="228" t="s">
        <v>929</v>
      </c>
    </row>
    <row r="258" s="2" customFormat="1">
      <c r="A258" s="38"/>
      <c r="B258" s="39"/>
      <c r="C258" s="40"/>
      <c r="D258" s="230" t="s">
        <v>156</v>
      </c>
      <c r="E258" s="40"/>
      <c r="F258" s="231" t="s">
        <v>2209</v>
      </c>
      <c r="G258" s="40"/>
      <c r="H258" s="40"/>
      <c r="I258" s="232"/>
      <c r="J258" s="40"/>
      <c r="K258" s="40"/>
      <c r="L258" s="44"/>
      <c r="M258" s="233"/>
      <c r="N258" s="234"/>
      <c r="O258" s="91"/>
      <c r="P258" s="91"/>
      <c r="Q258" s="91"/>
      <c r="R258" s="91"/>
      <c r="S258" s="91"/>
      <c r="T258" s="91"/>
      <c r="U258" s="92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156</v>
      </c>
      <c r="AU258" s="17" t="s">
        <v>81</v>
      </c>
    </row>
    <row r="259" s="2" customFormat="1" ht="16.5" customHeight="1">
      <c r="A259" s="38"/>
      <c r="B259" s="39"/>
      <c r="C259" s="269" t="s">
        <v>561</v>
      </c>
      <c r="D259" s="269" t="s">
        <v>289</v>
      </c>
      <c r="E259" s="270" t="s">
        <v>2210</v>
      </c>
      <c r="F259" s="271" t="s">
        <v>2211</v>
      </c>
      <c r="G259" s="272" t="s">
        <v>268</v>
      </c>
      <c r="H259" s="273">
        <v>2</v>
      </c>
      <c r="I259" s="274"/>
      <c r="J259" s="275">
        <f>ROUND(I259*H259,2)</f>
        <v>0</v>
      </c>
      <c r="K259" s="271" t="s">
        <v>1</v>
      </c>
      <c r="L259" s="276"/>
      <c r="M259" s="277" t="s">
        <v>1</v>
      </c>
      <c r="N259" s="278" t="s">
        <v>39</v>
      </c>
      <c r="O259" s="91"/>
      <c r="P259" s="226">
        <f>O259*H259</f>
        <v>0</v>
      </c>
      <c r="Q259" s="226">
        <v>0</v>
      </c>
      <c r="R259" s="226">
        <f>Q259*H259</f>
        <v>0</v>
      </c>
      <c r="S259" s="226">
        <v>0</v>
      </c>
      <c r="T259" s="226">
        <f>S259*H259</f>
        <v>0</v>
      </c>
      <c r="U259" s="227" t="s">
        <v>1</v>
      </c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8" t="s">
        <v>204</v>
      </c>
      <c r="AT259" s="228" t="s">
        <v>289</v>
      </c>
      <c r="AU259" s="228" t="s">
        <v>81</v>
      </c>
      <c r="AY259" s="17" t="s">
        <v>146</v>
      </c>
      <c r="BE259" s="229">
        <f>IF(N259="základní",J259,0)</f>
        <v>0</v>
      </c>
      <c r="BF259" s="229">
        <f>IF(N259="snížená",J259,0)</f>
        <v>0</v>
      </c>
      <c r="BG259" s="229">
        <f>IF(N259="zákl. přenesená",J259,0)</f>
        <v>0</v>
      </c>
      <c r="BH259" s="229">
        <f>IF(N259="sníž. přenesená",J259,0)</f>
        <v>0</v>
      </c>
      <c r="BI259" s="229">
        <f>IF(N259="nulová",J259,0)</f>
        <v>0</v>
      </c>
      <c r="BJ259" s="17" t="s">
        <v>154</v>
      </c>
      <c r="BK259" s="229">
        <f>ROUND(I259*H259,2)</f>
        <v>0</v>
      </c>
      <c r="BL259" s="17" t="s">
        <v>153</v>
      </c>
      <c r="BM259" s="228" t="s">
        <v>942</v>
      </c>
    </row>
    <row r="260" s="2" customFormat="1">
      <c r="A260" s="38"/>
      <c r="B260" s="39"/>
      <c r="C260" s="40"/>
      <c r="D260" s="230" t="s">
        <v>156</v>
      </c>
      <c r="E260" s="40"/>
      <c r="F260" s="231" t="s">
        <v>2211</v>
      </c>
      <c r="G260" s="40"/>
      <c r="H260" s="40"/>
      <c r="I260" s="232"/>
      <c r="J260" s="40"/>
      <c r="K260" s="40"/>
      <c r="L260" s="44"/>
      <c r="M260" s="233"/>
      <c r="N260" s="234"/>
      <c r="O260" s="91"/>
      <c r="P260" s="91"/>
      <c r="Q260" s="91"/>
      <c r="R260" s="91"/>
      <c r="S260" s="91"/>
      <c r="T260" s="91"/>
      <c r="U260" s="92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156</v>
      </c>
      <c r="AU260" s="17" t="s">
        <v>81</v>
      </c>
    </row>
    <row r="261" s="2" customFormat="1" ht="21.75" customHeight="1">
      <c r="A261" s="38"/>
      <c r="B261" s="39"/>
      <c r="C261" s="217" t="s">
        <v>568</v>
      </c>
      <c r="D261" s="217" t="s">
        <v>148</v>
      </c>
      <c r="E261" s="218" t="s">
        <v>2212</v>
      </c>
      <c r="F261" s="219" t="s">
        <v>2213</v>
      </c>
      <c r="G261" s="220" t="s">
        <v>268</v>
      </c>
      <c r="H261" s="221">
        <v>2</v>
      </c>
      <c r="I261" s="222"/>
      <c r="J261" s="223">
        <f>ROUND(I261*H261,2)</f>
        <v>0</v>
      </c>
      <c r="K261" s="219" t="s">
        <v>1</v>
      </c>
      <c r="L261" s="44"/>
      <c r="M261" s="224" t="s">
        <v>1</v>
      </c>
      <c r="N261" s="225" t="s">
        <v>39</v>
      </c>
      <c r="O261" s="91"/>
      <c r="P261" s="226">
        <f>O261*H261</f>
        <v>0</v>
      </c>
      <c r="Q261" s="226">
        <v>0</v>
      </c>
      <c r="R261" s="226">
        <f>Q261*H261</f>
        <v>0</v>
      </c>
      <c r="S261" s="226">
        <v>0</v>
      </c>
      <c r="T261" s="226">
        <f>S261*H261</f>
        <v>0</v>
      </c>
      <c r="U261" s="227" t="s">
        <v>1</v>
      </c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8" t="s">
        <v>153</v>
      </c>
      <c r="AT261" s="228" t="s">
        <v>148</v>
      </c>
      <c r="AU261" s="228" t="s">
        <v>81</v>
      </c>
      <c r="AY261" s="17" t="s">
        <v>146</v>
      </c>
      <c r="BE261" s="229">
        <f>IF(N261="základní",J261,0)</f>
        <v>0</v>
      </c>
      <c r="BF261" s="229">
        <f>IF(N261="snížená",J261,0)</f>
        <v>0</v>
      </c>
      <c r="BG261" s="229">
        <f>IF(N261="zákl. přenesená",J261,0)</f>
        <v>0</v>
      </c>
      <c r="BH261" s="229">
        <f>IF(N261="sníž. přenesená",J261,0)</f>
        <v>0</v>
      </c>
      <c r="BI261" s="229">
        <f>IF(N261="nulová",J261,0)</f>
        <v>0</v>
      </c>
      <c r="BJ261" s="17" t="s">
        <v>154</v>
      </c>
      <c r="BK261" s="229">
        <f>ROUND(I261*H261,2)</f>
        <v>0</v>
      </c>
      <c r="BL261" s="17" t="s">
        <v>153</v>
      </c>
      <c r="BM261" s="228" t="s">
        <v>987</v>
      </c>
    </row>
    <row r="262" s="2" customFormat="1">
      <c r="A262" s="38"/>
      <c r="B262" s="39"/>
      <c r="C262" s="40"/>
      <c r="D262" s="230" t="s">
        <v>156</v>
      </c>
      <c r="E262" s="40"/>
      <c r="F262" s="231" t="s">
        <v>2213</v>
      </c>
      <c r="G262" s="40"/>
      <c r="H262" s="40"/>
      <c r="I262" s="232"/>
      <c r="J262" s="40"/>
      <c r="K262" s="40"/>
      <c r="L262" s="44"/>
      <c r="M262" s="233"/>
      <c r="N262" s="234"/>
      <c r="O262" s="91"/>
      <c r="P262" s="91"/>
      <c r="Q262" s="91"/>
      <c r="R262" s="91"/>
      <c r="S262" s="91"/>
      <c r="T262" s="91"/>
      <c r="U262" s="92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156</v>
      </c>
      <c r="AU262" s="17" t="s">
        <v>81</v>
      </c>
    </row>
    <row r="263" s="2" customFormat="1" ht="24.15" customHeight="1">
      <c r="A263" s="38"/>
      <c r="B263" s="39"/>
      <c r="C263" s="269" t="s">
        <v>572</v>
      </c>
      <c r="D263" s="269" t="s">
        <v>289</v>
      </c>
      <c r="E263" s="270" t="s">
        <v>2214</v>
      </c>
      <c r="F263" s="271" t="s">
        <v>2215</v>
      </c>
      <c r="G263" s="272" t="s">
        <v>268</v>
      </c>
      <c r="H263" s="273">
        <v>2</v>
      </c>
      <c r="I263" s="274"/>
      <c r="J263" s="275">
        <f>ROUND(I263*H263,2)</f>
        <v>0</v>
      </c>
      <c r="K263" s="271" t="s">
        <v>2078</v>
      </c>
      <c r="L263" s="276"/>
      <c r="M263" s="277" t="s">
        <v>1</v>
      </c>
      <c r="N263" s="278" t="s">
        <v>39</v>
      </c>
      <c r="O263" s="91"/>
      <c r="P263" s="226">
        <f>O263*H263</f>
        <v>0</v>
      </c>
      <c r="Q263" s="226">
        <v>0</v>
      </c>
      <c r="R263" s="226">
        <f>Q263*H263</f>
        <v>0</v>
      </c>
      <c r="S263" s="226">
        <v>0</v>
      </c>
      <c r="T263" s="226">
        <f>S263*H263</f>
        <v>0</v>
      </c>
      <c r="U263" s="227" t="s">
        <v>1</v>
      </c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8" t="s">
        <v>204</v>
      </c>
      <c r="AT263" s="228" t="s">
        <v>289</v>
      </c>
      <c r="AU263" s="228" t="s">
        <v>81</v>
      </c>
      <c r="AY263" s="17" t="s">
        <v>146</v>
      </c>
      <c r="BE263" s="229">
        <f>IF(N263="základní",J263,0)</f>
        <v>0</v>
      </c>
      <c r="BF263" s="229">
        <f>IF(N263="snížená",J263,0)</f>
        <v>0</v>
      </c>
      <c r="BG263" s="229">
        <f>IF(N263="zákl. přenesená",J263,0)</f>
        <v>0</v>
      </c>
      <c r="BH263" s="229">
        <f>IF(N263="sníž. přenesená",J263,0)</f>
        <v>0</v>
      </c>
      <c r="BI263" s="229">
        <f>IF(N263="nulová",J263,0)</f>
        <v>0</v>
      </c>
      <c r="BJ263" s="17" t="s">
        <v>154</v>
      </c>
      <c r="BK263" s="229">
        <f>ROUND(I263*H263,2)</f>
        <v>0</v>
      </c>
      <c r="BL263" s="17" t="s">
        <v>153</v>
      </c>
      <c r="BM263" s="228" t="s">
        <v>1018</v>
      </c>
    </row>
    <row r="264" s="2" customFormat="1">
      <c r="A264" s="38"/>
      <c r="B264" s="39"/>
      <c r="C264" s="40"/>
      <c r="D264" s="230" t="s">
        <v>156</v>
      </c>
      <c r="E264" s="40"/>
      <c r="F264" s="231" t="s">
        <v>2215</v>
      </c>
      <c r="G264" s="40"/>
      <c r="H264" s="40"/>
      <c r="I264" s="232"/>
      <c r="J264" s="40"/>
      <c r="K264" s="40"/>
      <c r="L264" s="44"/>
      <c r="M264" s="233"/>
      <c r="N264" s="234"/>
      <c r="O264" s="91"/>
      <c r="P264" s="91"/>
      <c r="Q264" s="91"/>
      <c r="R264" s="91"/>
      <c r="S264" s="91"/>
      <c r="T264" s="91"/>
      <c r="U264" s="92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156</v>
      </c>
      <c r="AU264" s="17" t="s">
        <v>81</v>
      </c>
    </row>
    <row r="265" s="2" customFormat="1" ht="24.15" customHeight="1">
      <c r="A265" s="38"/>
      <c r="B265" s="39"/>
      <c r="C265" s="217" t="s">
        <v>580</v>
      </c>
      <c r="D265" s="217" t="s">
        <v>148</v>
      </c>
      <c r="E265" s="218" t="s">
        <v>2216</v>
      </c>
      <c r="F265" s="219" t="s">
        <v>2217</v>
      </c>
      <c r="G265" s="220" t="s">
        <v>268</v>
      </c>
      <c r="H265" s="221">
        <v>13</v>
      </c>
      <c r="I265" s="222"/>
      <c r="J265" s="223">
        <f>ROUND(I265*H265,2)</f>
        <v>0</v>
      </c>
      <c r="K265" s="219" t="s">
        <v>2078</v>
      </c>
      <c r="L265" s="44"/>
      <c r="M265" s="224" t="s">
        <v>1</v>
      </c>
      <c r="N265" s="225" t="s">
        <v>39</v>
      </c>
      <c r="O265" s="91"/>
      <c r="P265" s="226">
        <f>O265*H265</f>
        <v>0</v>
      </c>
      <c r="Q265" s="226">
        <v>0</v>
      </c>
      <c r="R265" s="226">
        <f>Q265*H265</f>
        <v>0</v>
      </c>
      <c r="S265" s="226">
        <v>0</v>
      </c>
      <c r="T265" s="226">
        <f>S265*H265</f>
        <v>0</v>
      </c>
      <c r="U265" s="227" t="s">
        <v>1</v>
      </c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8" t="s">
        <v>153</v>
      </c>
      <c r="AT265" s="228" t="s">
        <v>148</v>
      </c>
      <c r="AU265" s="228" t="s">
        <v>81</v>
      </c>
      <c r="AY265" s="17" t="s">
        <v>146</v>
      </c>
      <c r="BE265" s="229">
        <f>IF(N265="základní",J265,0)</f>
        <v>0</v>
      </c>
      <c r="BF265" s="229">
        <f>IF(N265="snížená",J265,0)</f>
        <v>0</v>
      </c>
      <c r="BG265" s="229">
        <f>IF(N265="zákl. přenesená",J265,0)</f>
        <v>0</v>
      </c>
      <c r="BH265" s="229">
        <f>IF(N265="sníž. přenesená",J265,0)</f>
        <v>0</v>
      </c>
      <c r="BI265" s="229">
        <f>IF(N265="nulová",J265,0)</f>
        <v>0</v>
      </c>
      <c r="BJ265" s="17" t="s">
        <v>154</v>
      </c>
      <c r="BK265" s="229">
        <f>ROUND(I265*H265,2)</f>
        <v>0</v>
      </c>
      <c r="BL265" s="17" t="s">
        <v>153</v>
      </c>
      <c r="BM265" s="228" t="s">
        <v>1031</v>
      </c>
    </row>
    <row r="266" s="2" customFormat="1">
      <c r="A266" s="38"/>
      <c r="B266" s="39"/>
      <c r="C266" s="40"/>
      <c r="D266" s="230" t="s">
        <v>156</v>
      </c>
      <c r="E266" s="40"/>
      <c r="F266" s="231" t="s">
        <v>2218</v>
      </c>
      <c r="G266" s="40"/>
      <c r="H266" s="40"/>
      <c r="I266" s="232"/>
      <c r="J266" s="40"/>
      <c r="K266" s="40"/>
      <c r="L266" s="44"/>
      <c r="M266" s="233"/>
      <c r="N266" s="234"/>
      <c r="O266" s="91"/>
      <c r="P266" s="91"/>
      <c r="Q266" s="91"/>
      <c r="R266" s="91"/>
      <c r="S266" s="91"/>
      <c r="T266" s="91"/>
      <c r="U266" s="92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156</v>
      </c>
      <c r="AU266" s="17" t="s">
        <v>81</v>
      </c>
    </row>
    <row r="267" s="2" customFormat="1">
      <c r="A267" s="38"/>
      <c r="B267" s="39"/>
      <c r="C267" s="40"/>
      <c r="D267" s="235" t="s">
        <v>158</v>
      </c>
      <c r="E267" s="40"/>
      <c r="F267" s="236" t="s">
        <v>2219</v>
      </c>
      <c r="G267" s="40"/>
      <c r="H267" s="40"/>
      <c r="I267" s="232"/>
      <c r="J267" s="40"/>
      <c r="K267" s="40"/>
      <c r="L267" s="44"/>
      <c r="M267" s="233"/>
      <c r="N267" s="234"/>
      <c r="O267" s="91"/>
      <c r="P267" s="91"/>
      <c r="Q267" s="91"/>
      <c r="R267" s="91"/>
      <c r="S267" s="91"/>
      <c r="T267" s="91"/>
      <c r="U267" s="92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158</v>
      </c>
      <c r="AU267" s="17" t="s">
        <v>81</v>
      </c>
    </row>
    <row r="268" s="2" customFormat="1" ht="16.5" customHeight="1">
      <c r="A268" s="38"/>
      <c r="B268" s="39"/>
      <c r="C268" s="269" t="s">
        <v>585</v>
      </c>
      <c r="D268" s="269" t="s">
        <v>289</v>
      </c>
      <c r="E268" s="270" t="s">
        <v>2220</v>
      </c>
      <c r="F268" s="271" t="s">
        <v>2221</v>
      </c>
      <c r="G268" s="272" t="s">
        <v>268</v>
      </c>
      <c r="H268" s="273">
        <v>5</v>
      </c>
      <c r="I268" s="274"/>
      <c r="J268" s="275">
        <f>ROUND(I268*H268,2)</f>
        <v>0</v>
      </c>
      <c r="K268" s="271" t="s">
        <v>2078</v>
      </c>
      <c r="L268" s="276"/>
      <c r="M268" s="277" t="s">
        <v>1</v>
      </c>
      <c r="N268" s="278" t="s">
        <v>39</v>
      </c>
      <c r="O268" s="91"/>
      <c r="P268" s="226">
        <f>O268*H268</f>
        <v>0</v>
      </c>
      <c r="Q268" s="226">
        <v>0</v>
      </c>
      <c r="R268" s="226">
        <f>Q268*H268</f>
        <v>0</v>
      </c>
      <c r="S268" s="226">
        <v>0</v>
      </c>
      <c r="T268" s="226">
        <f>S268*H268</f>
        <v>0</v>
      </c>
      <c r="U268" s="227" t="s">
        <v>1</v>
      </c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8" t="s">
        <v>204</v>
      </c>
      <c r="AT268" s="228" t="s">
        <v>289</v>
      </c>
      <c r="AU268" s="228" t="s">
        <v>81</v>
      </c>
      <c r="AY268" s="17" t="s">
        <v>146</v>
      </c>
      <c r="BE268" s="229">
        <f>IF(N268="základní",J268,0)</f>
        <v>0</v>
      </c>
      <c r="BF268" s="229">
        <f>IF(N268="snížená",J268,0)</f>
        <v>0</v>
      </c>
      <c r="BG268" s="229">
        <f>IF(N268="zákl. přenesená",J268,0)</f>
        <v>0</v>
      </c>
      <c r="BH268" s="229">
        <f>IF(N268="sníž. přenesená",J268,0)</f>
        <v>0</v>
      </c>
      <c r="BI268" s="229">
        <f>IF(N268="nulová",J268,0)</f>
        <v>0</v>
      </c>
      <c r="BJ268" s="17" t="s">
        <v>154</v>
      </c>
      <c r="BK268" s="229">
        <f>ROUND(I268*H268,2)</f>
        <v>0</v>
      </c>
      <c r="BL268" s="17" t="s">
        <v>153</v>
      </c>
      <c r="BM268" s="228" t="s">
        <v>1042</v>
      </c>
    </row>
    <row r="269" s="2" customFormat="1">
      <c r="A269" s="38"/>
      <c r="B269" s="39"/>
      <c r="C269" s="40"/>
      <c r="D269" s="230" t="s">
        <v>156</v>
      </c>
      <c r="E269" s="40"/>
      <c r="F269" s="231" t="s">
        <v>2221</v>
      </c>
      <c r="G269" s="40"/>
      <c r="H269" s="40"/>
      <c r="I269" s="232"/>
      <c r="J269" s="40"/>
      <c r="K269" s="40"/>
      <c r="L269" s="44"/>
      <c r="M269" s="233"/>
      <c r="N269" s="234"/>
      <c r="O269" s="91"/>
      <c r="P269" s="91"/>
      <c r="Q269" s="91"/>
      <c r="R269" s="91"/>
      <c r="S269" s="91"/>
      <c r="T269" s="91"/>
      <c r="U269" s="92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156</v>
      </c>
      <c r="AU269" s="17" t="s">
        <v>81</v>
      </c>
    </row>
    <row r="270" s="2" customFormat="1" ht="16.5" customHeight="1">
      <c r="A270" s="38"/>
      <c r="B270" s="39"/>
      <c r="C270" s="269" t="s">
        <v>592</v>
      </c>
      <c r="D270" s="269" t="s">
        <v>289</v>
      </c>
      <c r="E270" s="270" t="s">
        <v>2222</v>
      </c>
      <c r="F270" s="271" t="s">
        <v>2223</v>
      </c>
      <c r="G270" s="272" t="s">
        <v>268</v>
      </c>
      <c r="H270" s="273">
        <v>7</v>
      </c>
      <c r="I270" s="274"/>
      <c r="J270" s="275">
        <f>ROUND(I270*H270,2)</f>
        <v>0</v>
      </c>
      <c r="K270" s="271" t="s">
        <v>2078</v>
      </c>
      <c r="L270" s="276"/>
      <c r="M270" s="277" t="s">
        <v>1</v>
      </c>
      <c r="N270" s="278" t="s">
        <v>39</v>
      </c>
      <c r="O270" s="91"/>
      <c r="P270" s="226">
        <f>O270*H270</f>
        <v>0</v>
      </c>
      <c r="Q270" s="226">
        <v>0</v>
      </c>
      <c r="R270" s="226">
        <f>Q270*H270</f>
        <v>0</v>
      </c>
      <c r="S270" s="226">
        <v>0</v>
      </c>
      <c r="T270" s="226">
        <f>S270*H270</f>
        <v>0</v>
      </c>
      <c r="U270" s="227" t="s">
        <v>1</v>
      </c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8" t="s">
        <v>204</v>
      </c>
      <c r="AT270" s="228" t="s">
        <v>289</v>
      </c>
      <c r="AU270" s="228" t="s">
        <v>81</v>
      </c>
      <c r="AY270" s="17" t="s">
        <v>146</v>
      </c>
      <c r="BE270" s="229">
        <f>IF(N270="základní",J270,0)</f>
        <v>0</v>
      </c>
      <c r="BF270" s="229">
        <f>IF(N270="snížená",J270,0)</f>
        <v>0</v>
      </c>
      <c r="BG270" s="229">
        <f>IF(N270="zákl. přenesená",J270,0)</f>
        <v>0</v>
      </c>
      <c r="BH270" s="229">
        <f>IF(N270="sníž. přenesená",J270,0)</f>
        <v>0</v>
      </c>
      <c r="BI270" s="229">
        <f>IF(N270="nulová",J270,0)</f>
        <v>0</v>
      </c>
      <c r="BJ270" s="17" t="s">
        <v>154</v>
      </c>
      <c r="BK270" s="229">
        <f>ROUND(I270*H270,2)</f>
        <v>0</v>
      </c>
      <c r="BL270" s="17" t="s">
        <v>153</v>
      </c>
      <c r="BM270" s="228" t="s">
        <v>1057</v>
      </c>
    </row>
    <row r="271" s="2" customFormat="1">
      <c r="A271" s="38"/>
      <c r="B271" s="39"/>
      <c r="C271" s="40"/>
      <c r="D271" s="230" t="s">
        <v>156</v>
      </c>
      <c r="E271" s="40"/>
      <c r="F271" s="231" t="s">
        <v>2223</v>
      </c>
      <c r="G271" s="40"/>
      <c r="H271" s="40"/>
      <c r="I271" s="232"/>
      <c r="J271" s="40"/>
      <c r="K271" s="40"/>
      <c r="L271" s="44"/>
      <c r="M271" s="233"/>
      <c r="N271" s="234"/>
      <c r="O271" s="91"/>
      <c r="P271" s="91"/>
      <c r="Q271" s="91"/>
      <c r="R271" s="91"/>
      <c r="S271" s="91"/>
      <c r="T271" s="91"/>
      <c r="U271" s="92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156</v>
      </c>
      <c r="AU271" s="17" t="s">
        <v>81</v>
      </c>
    </row>
    <row r="272" s="2" customFormat="1" ht="16.5" customHeight="1">
      <c r="A272" s="38"/>
      <c r="B272" s="39"/>
      <c r="C272" s="269" t="s">
        <v>599</v>
      </c>
      <c r="D272" s="269" t="s">
        <v>289</v>
      </c>
      <c r="E272" s="270" t="s">
        <v>2224</v>
      </c>
      <c r="F272" s="271" t="s">
        <v>2225</v>
      </c>
      <c r="G272" s="272" t="s">
        <v>268</v>
      </c>
      <c r="H272" s="273">
        <v>1</v>
      </c>
      <c r="I272" s="274"/>
      <c r="J272" s="275">
        <f>ROUND(I272*H272,2)</f>
        <v>0</v>
      </c>
      <c r="K272" s="271" t="s">
        <v>2078</v>
      </c>
      <c r="L272" s="276"/>
      <c r="M272" s="277" t="s">
        <v>1</v>
      </c>
      <c r="N272" s="278" t="s">
        <v>39</v>
      </c>
      <c r="O272" s="91"/>
      <c r="P272" s="226">
        <f>O272*H272</f>
        <v>0</v>
      </c>
      <c r="Q272" s="226">
        <v>0</v>
      </c>
      <c r="R272" s="226">
        <f>Q272*H272</f>
        <v>0</v>
      </c>
      <c r="S272" s="226">
        <v>0</v>
      </c>
      <c r="T272" s="226">
        <f>S272*H272</f>
        <v>0</v>
      </c>
      <c r="U272" s="227" t="s">
        <v>1</v>
      </c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8" t="s">
        <v>204</v>
      </c>
      <c r="AT272" s="228" t="s">
        <v>289</v>
      </c>
      <c r="AU272" s="228" t="s">
        <v>81</v>
      </c>
      <c r="AY272" s="17" t="s">
        <v>146</v>
      </c>
      <c r="BE272" s="229">
        <f>IF(N272="základní",J272,0)</f>
        <v>0</v>
      </c>
      <c r="BF272" s="229">
        <f>IF(N272="snížená",J272,0)</f>
        <v>0</v>
      </c>
      <c r="BG272" s="229">
        <f>IF(N272="zákl. přenesená",J272,0)</f>
        <v>0</v>
      </c>
      <c r="BH272" s="229">
        <f>IF(N272="sníž. přenesená",J272,0)</f>
        <v>0</v>
      </c>
      <c r="BI272" s="229">
        <f>IF(N272="nulová",J272,0)</f>
        <v>0</v>
      </c>
      <c r="BJ272" s="17" t="s">
        <v>154</v>
      </c>
      <c r="BK272" s="229">
        <f>ROUND(I272*H272,2)</f>
        <v>0</v>
      </c>
      <c r="BL272" s="17" t="s">
        <v>153</v>
      </c>
      <c r="BM272" s="228" t="s">
        <v>1065</v>
      </c>
    </row>
    <row r="273" s="2" customFormat="1">
      <c r="A273" s="38"/>
      <c r="B273" s="39"/>
      <c r="C273" s="40"/>
      <c r="D273" s="230" t="s">
        <v>156</v>
      </c>
      <c r="E273" s="40"/>
      <c r="F273" s="231" t="s">
        <v>2225</v>
      </c>
      <c r="G273" s="40"/>
      <c r="H273" s="40"/>
      <c r="I273" s="232"/>
      <c r="J273" s="40"/>
      <c r="K273" s="40"/>
      <c r="L273" s="44"/>
      <c r="M273" s="233"/>
      <c r="N273" s="234"/>
      <c r="O273" s="91"/>
      <c r="P273" s="91"/>
      <c r="Q273" s="91"/>
      <c r="R273" s="91"/>
      <c r="S273" s="91"/>
      <c r="T273" s="91"/>
      <c r="U273" s="92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156</v>
      </c>
      <c r="AU273" s="17" t="s">
        <v>81</v>
      </c>
    </row>
    <row r="274" s="2" customFormat="1" ht="24.15" customHeight="1">
      <c r="A274" s="38"/>
      <c r="B274" s="39"/>
      <c r="C274" s="217" t="s">
        <v>605</v>
      </c>
      <c r="D274" s="217" t="s">
        <v>148</v>
      </c>
      <c r="E274" s="218" t="s">
        <v>2226</v>
      </c>
      <c r="F274" s="219" t="s">
        <v>2227</v>
      </c>
      <c r="G274" s="220" t="s">
        <v>268</v>
      </c>
      <c r="H274" s="221">
        <v>1</v>
      </c>
      <c r="I274" s="222"/>
      <c r="J274" s="223">
        <f>ROUND(I274*H274,2)</f>
        <v>0</v>
      </c>
      <c r="K274" s="219" t="s">
        <v>1</v>
      </c>
      <c r="L274" s="44"/>
      <c r="M274" s="224" t="s">
        <v>1</v>
      </c>
      <c r="N274" s="225" t="s">
        <v>39</v>
      </c>
      <c r="O274" s="91"/>
      <c r="P274" s="226">
        <f>O274*H274</f>
        <v>0</v>
      </c>
      <c r="Q274" s="226">
        <v>0</v>
      </c>
      <c r="R274" s="226">
        <f>Q274*H274</f>
        <v>0</v>
      </c>
      <c r="S274" s="226">
        <v>0</v>
      </c>
      <c r="T274" s="226">
        <f>S274*H274</f>
        <v>0</v>
      </c>
      <c r="U274" s="227" t="s">
        <v>1</v>
      </c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8" t="s">
        <v>153</v>
      </c>
      <c r="AT274" s="228" t="s">
        <v>148</v>
      </c>
      <c r="AU274" s="228" t="s">
        <v>81</v>
      </c>
      <c r="AY274" s="17" t="s">
        <v>146</v>
      </c>
      <c r="BE274" s="229">
        <f>IF(N274="základní",J274,0)</f>
        <v>0</v>
      </c>
      <c r="BF274" s="229">
        <f>IF(N274="snížená",J274,0)</f>
        <v>0</v>
      </c>
      <c r="BG274" s="229">
        <f>IF(N274="zákl. přenesená",J274,0)</f>
        <v>0</v>
      </c>
      <c r="BH274" s="229">
        <f>IF(N274="sníž. přenesená",J274,0)</f>
        <v>0</v>
      </c>
      <c r="BI274" s="229">
        <f>IF(N274="nulová",J274,0)</f>
        <v>0</v>
      </c>
      <c r="BJ274" s="17" t="s">
        <v>154</v>
      </c>
      <c r="BK274" s="229">
        <f>ROUND(I274*H274,2)</f>
        <v>0</v>
      </c>
      <c r="BL274" s="17" t="s">
        <v>153</v>
      </c>
      <c r="BM274" s="228" t="s">
        <v>1069</v>
      </c>
    </row>
    <row r="275" s="2" customFormat="1">
      <c r="A275" s="38"/>
      <c r="B275" s="39"/>
      <c r="C275" s="40"/>
      <c r="D275" s="230" t="s">
        <v>156</v>
      </c>
      <c r="E275" s="40"/>
      <c r="F275" s="231" t="s">
        <v>2227</v>
      </c>
      <c r="G275" s="40"/>
      <c r="H275" s="40"/>
      <c r="I275" s="232"/>
      <c r="J275" s="40"/>
      <c r="K275" s="40"/>
      <c r="L275" s="44"/>
      <c r="M275" s="233"/>
      <c r="N275" s="234"/>
      <c r="O275" s="91"/>
      <c r="P275" s="91"/>
      <c r="Q275" s="91"/>
      <c r="R275" s="91"/>
      <c r="S275" s="91"/>
      <c r="T275" s="91"/>
      <c r="U275" s="92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156</v>
      </c>
      <c r="AU275" s="17" t="s">
        <v>81</v>
      </c>
    </row>
    <row r="276" s="2" customFormat="1" ht="24.15" customHeight="1">
      <c r="A276" s="38"/>
      <c r="B276" s="39"/>
      <c r="C276" s="269" t="s">
        <v>611</v>
      </c>
      <c r="D276" s="269" t="s">
        <v>289</v>
      </c>
      <c r="E276" s="270" t="s">
        <v>2228</v>
      </c>
      <c r="F276" s="271" t="s">
        <v>2229</v>
      </c>
      <c r="G276" s="272" t="s">
        <v>268</v>
      </c>
      <c r="H276" s="273">
        <v>1</v>
      </c>
      <c r="I276" s="274"/>
      <c r="J276" s="275">
        <f>ROUND(I276*H276,2)</f>
        <v>0</v>
      </c>
      <c r="K276" s="271" t="s">
        <v>1</v>
      </c>
      <c r="L276" s="276"/>
      <c r="M276" s="277" t="s">
        <v>1</v>
      </c>
      <c r="N276" s="278" t="s">
        <v>39</v>
      </c>
      <c r="O276" s="91"/>
      <c r="P276" s="226">
        <f>O276*H276</f>
        <v>0</v>
      </c>
      <c r="Q276" s="226">
        <v>0</v>
      </c>
      <c r="R276" s="226">
        <f>Q276*H276</f>
        <v>0</v>
      </c>
      <c r="S276" s="226">
        <v>0</v>
      </c>
      <c r="T276" s="226">
        <f>S276*H276</f>
        <v>0</v>
      </c>
      <c r="U276" s="227" t="s">
        <v>1</v>
      </c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8" t="s">
        <v>204</v>
      </c>
      <c r="AT276" s="228" t="s">
        <v>289</v>
      </c>
      <c r="AU276" s="228" t="s">
        <v>81</v>
      </c>
      <c r="AY276" s="17" t="s">
        <v>146</v>
      </c>
      <c r="BE276" s="229">
        <f>IF(N276="základní",J276,0)</f>
        <v>0</v>
      </c>
      <c r="BF276" s="229">
        <f>IF(N276="snížená",J276,0)</f>
        <v>0</v>
      </c>
      <c r="BG276" s="229">
        <f>IF(N276="zákl. přenesená",J276,0)</f>
        <v>0</v>
      </c>
      <c r="BH276" s="229">
        <f>IF(N276="sníž. přenesená",J276,0)</f>
        <v>0</v>
      </c>
      <c r="BI276" s="229">
        <f>IF(N276="nulová",J276,0)</f>
        <v>0</v>
      </c>
      <c r="BJ276" s="17" t="s">
        <v>154</v>
      </c>
      <c r="BK276" s="229">
        <f>ROUND(I276*H276,2)</f>
        <v>0</v>
      </c>
      <c r="BL276" s="17" t="s">
        <v>153</v>
      </c>
      <c r="BM276" s="228" t="s">
        <v>1078</v>
      </c>
    </row>
    <row r="277" s="2" customFormat="1">
      <c r="A277" s="38"/>
      <c r="B277" s="39"/>
      <c r="C277" s="40"/>
      <c r="D277" s="230" t="s">
        <v>156</v>
      </c>
      <c r="E277" s="40"/>
      <c r="F277" s="231" t="s">
        <v>2229</v>
      </c>
      <c r="G277" s="40"/>
      <c r="H277" s="40"/>
      <c r="I277" s="232"/>
      <c r="J277" s="40"/>
      <c r="K277" s="40"/>
      <c r="L277" s="44"/>
      <c r="M277" s="233"/>
      <c r="N277" s="234"/>
      <c r="O277" s="91"/>
      <c r="P277" s="91"/>
      <c r="Q277" s="91"/>
      <c r="R277" s="91"/>
      <c r="S277" s="91"/>
      <c r="T277" s="91"/>
      <c r="U277" s="92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156</v>
      </c>
      <c r="AU277" s="17" t="s">
        <v>81</v>
      </c>
    </row>
    <row r="278" s="2" customFormat="1" ht="24.15" customHeight="1">
      <c r="A278" s="38"/>
      <c r="B278" s="39"/>
      <c r="C278" s="217" t="s">
        <v>619</v>
      </c>
      <c r="D278" s="217" t="s">
        <v>148</v>
      </c>
      <c r="E278" s="218" t="s">
        <v>2230</v>
      </c>
      <c r="F278" s="219" t="s">
        <v>2231</v>
      </c>
      <c r="G278" s="220" t="s">
        <v>268</v>
      </c>
      <c r="H278" s="221">
        <v>3</v>
      </c>
      <c r="I278" s="222"/>
      <c r="J278" s="223">
        <f>ROUND(I278*H278,2)</f>
        <v>0</v>
      </c>
      <c r="K278" s="219" t="s">
        <v>2078</v>
      </c>
      <c r="L278" s="44"/>
      <c r="M278" s="224" t="s">
        <v>1</v>
      </c>
      <c r="N278" s="225" t="s">
        <v>39</v>
      </c>
      <c r="O278" s="91"/>
      <c r="P278" s="226">
        <f>O278*H278</f>
        <v>0</v>
      </c>
      <c r="Q278" s="226">
        <v>0</v>
      </c>
      <c r="R278" s="226">
        <f>Q278*H278</f>
        <v>0</v>
      </c>
      <c r="S278" s="226">
        <v>0</v>
      </c>
      <c r="T278" s="226">
        <f>S278*H278</f>
        <v>0</v>
      </c>
      <c r="U278" s="227" t="s">
        <v>1</v>
      </c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8" t="s">
        <v>153</v>
      </c>
      <c r="AT278" s="228" t="s">
        <v>148</v>
      </c>
      <c r="AU278" s="228" t="s">
        <v>81</v>
      </c>
      <c r="AY278" s="17" t="s">
        <v>146</v>
      </c>
      <c r="BE278" s="229">
        <f>IF(N278="základní",J278,0)</f>
        <v>0</v>
      </c>
      <c r="BF278" s="229">
        <f>IF(N278="snížená",J278,0)</f>
        <v>0</v>
      </c>
      <c r="BG278" s="229">
        <f>IF(N278="zákl. přenesená",J278,0)</f>
        <v>0</v>
      </c>
      <c r="BH278" s="229">
        <f>IF(N278="sníž. přenesená",J278,0)</f>
        <v>0</v>
      </c>
      <c r="BI278" s="229">
        <f>IF(N278="nulová",J278,0)</f>
        <v>0</v>
      </c>
      <c r="BJ278" s="17" t="s">
        <v>154</v>
      </c>
      <c r="BK278" s="229">
        <f>ROUND(I278*H278,2)</f>
        <v>0</v>
      </c>
      <c r="BL278" s="17" t="s">
        <v>153</v>
      </c>
      <c r="BM278" s="228" t="s">
        <v>1096</v>
      </c>
    </row>
    <row r="279" s="2" customFormat="1">
      <c r="A279" s="38"/>
      <c r="B279" s="39"/>
      <c r="C279" s="40"/>
      <c r="D279" s="230" t="s">
        <v>156</v>
      </c>
      <c r="E279" s="40"/>
      <c r="F279" s="231" t="s">
        <v>2232</v>
      </c>
      <c r="G279" s="40"/>
      <c r="H279" s="40"/>
      <c r="I279" s="232"/>
      <c r="J279" s="40"/>
      <c r="K279" s="40"/>
      <c r="L279" s="44"/>
      <c r="M279" s="233"/>
      <c r="N279" s="234"/>
      <c r="O279" s="91"/>
      <c r="P279" s="91"/>
      <c r="Q279" s="91"/>
      <c r="R279" s="91"/>
      <c r="S279" s="91"/>
      <c r="T279" s="91"/>
      <c r="U279" s="92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156</v>
      </c>
      <c r="AU279" s="17" t="s">
        <v>81</v>
      </c>
    </row>
    <row r="280" s="2" customFormat="1">
      <c r="A280" s="38"/>
      <c r="B280" s="39"/>
      <c r="C280" s="40"/>
      <c r="D280" s="235" t="s">
        <v>158</v>
      </c>
      <c r="E280" s="40"/>
      <c r="F280" s="236" t="s">
        <v>2233</v>
      </c>
      <c r="G280" s="40"/>
      <c r="H280" s="40"/>
      <c r="I280" s="232"/>
      <c r="J280" s="40"/>
      <c r="K280" s="40"/>
      <c r="L280" s="44"/>
      <c r="M280" s="233"/>
      <c r="N280" s="234"/>
      <c r="O280" s="91"/>
      <c r="P280" s="91"/>
      <c r="Q280" s="91"/>
      <c r="R280" s="91"/>
      <c r="S280" s="91"/>
      <c r="T280" s="91"/>
      <c r="U280" s="92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158</v>
      </c>
      <c r="AU280" s="17" t="s">
        <v>81</v>
      </c>
    </row>
    <row r="281" s="2" customFormat="1" ht="24.15" customHeight="1">
      <c r="A281" s="38"/>
      <c r="B281" s="39"/>
      <c r="C281" s="269" t="s">
        <v>626</v>
      </c>
      <c r="D281" s="269" t="s">
        <v>289</v>
      </c>
      <c r="E281" s="270" t="s">
        <v>2234</v>
      </c>
      <c r="F281" s="271" t="s">
        <v>2235</v>
      </c>
      <c r="G281" s="272" t="s">
        <v>268</v>
      </c>
      <c r="H281" s="273">
        <v>2</v>
      </c>
      <c r="I281" s="274"/>
      <c r="J281" s="275">
        <f>ROUND(I281*H281,2)</f>
        <v>0</v>
      </c>
      <c r="K281" s="271" t="s">
        <v>2078</v>
      </c>
      <c r="L281" s="276"/>
      <c r="M281" s="277" t="s">
        <v>1</v>
      </c>
      <c r="N281" s="278" t="s">
        <v>39</v>
      </c>
      <c r="O281" s="91"/>
      <c r="P281" s="226">
        <f>O281*H281</f>
        <v>0</v>
      </c>
      <c r="Q281" s="226">
        <v>0</v>
      </c>
      <c r="R281" s="226">
        <f>Q281*H281</f>
        <v>0</v>
      </c>
      <c r="S281" s="226">
        <v>0</v>
      </c>
      <c r="T281" s="226">
        <f>S281*H281</f>
        <v>0</v>
      </c>
      <c r="U281" s="227" t="s">
        <v>1</v>
      </c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8" t="s">
        <v>204</v>
      </c>
      <c r="AT281" s="228" t="s">
        <v>289</v>
      </c>
      <c r="AU281" s="228" t="s">
        <v>81</v>
      </c>
      <c r="AY281" s="17" t="s">
        <v>146</v>
      </c>
      <c r="BE281" s="229">
        <f>IF(N281="základní",J281,0)</f>
        <v>0</v>
      </c>
      <c r="BF281" s="229">
        <f>IF(N281="snížená",J281,0)</f>
        <v>0</v>
      </c>
      <c r="BG281" s="229">
        <f>IF(N281="zákl. přenesená",J281,0)</f>
        <v>0</v>
      </c>
      <c r="BH281" s="229">
        <f>IF(N281="sníž. přenesená",J281,0)</f>
        <v>0</v>
      </c>
      <c r="BI281" s="229">
        <f>IF(N281="nulová",J281,0)</f>
        <v>0</v>
      </c>
      <c r="BJ281" s="17" t="s">
        <v>154</v>
      </c>
      <c r="BK281" s="229">
        <f>ROUND(I281*H281,2)</f>
        <v>0</v>
      </c>
      <c r="BL281" s="17" t="s">
        <v>153</v>
      </c>
      <c r="BM281" s="228" t="s">
        <v>1114</v>
      </c>
    </row>
    <row r="282" s="2" customFormat="1">
      <c r="A282" s="38"/>
      <c r="B282" s="39"/>
      <c r="C282" s="40"/>
      <c r="D282" s="230" t="s">
        <v>156</v>
      </c>
      <c r="E282" s="40"/>
      <c r="F282" s="231" t="s">
        <v>2235</v>
      </c>
      <c r="G282" s="40"/>
      <c r="H282" s="40"/>
      <c r="I282" s="232"/>
      <c r="J282" s="40"/>
      <c r="K282" s="40"/>
      <c r="L282" s="44"/>
      <c r="M282" s="233"/>
      <c r="N282" s="234"/>
      <c r="O282" s="91"/>
      <c r="P282" s="91"/>
      <c r="Q282" s="91"/>
      <c r="R282" s="91"/>
      <c r="S282" s="91"/>
      <c r="T282" s="91"/>
      <c r="U282" s="92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156</v>
      </c>
      <c r="AU282" s="17" t="s">
        <v>81</v>
      </c>
    </row>
    <row r="283" s="2" customFormat="1" ht="24.15" customHeight="1">
      <c r="A283" s="38"/>
      <c r="B283" s="39"/>
      <c r="C283" s="269" t="s">
        <v>632</v>
      </c>
      <c r="D283" s="269" t="s">
        <v>289</v>
      </c>
      <c r="E283" s="270" t="s">
        <v>2236</v>
      </c>
      <c r="F283" s="271" t="s">
        <v>2237</v>
      </c>
      <c r="G283" s="272" t="s">
        <v>268</v>
      </c>
      <c r="H283" s="273">
        <v>1</v>
      </c>
      <c r="I283" s="274"/>
      <c r="J283" s="275">
        <f>ROUND(I283*H283,2)</f>
        <v>0</v>
      </c>
      <c r="K283" s="271" t="s">
        <v>2078</v>
      </c>
      <c r="L283" s="276"/>
      <c r="M283" s="277" t="s">
        <v>1</v>
      </c>
      <c r="N283" s="278" t="s">
        <v>39</v>
      </c>
      <c r="O283" s="91"/>
      <c r="P283" s="226">
        <f>O283*H283</f>
        <v>0</v>
      </c>
      <c r="Q283" s="226">
        <v>0</v>
      </c>
      <c r="R283" s="226">
        <f>Q283*H283</f>
        <v>0</v>
      </c>
      <c r="S283" s="226">
        <v>0</v>
      </c>
      <c r="T283" s="226">
        <f>S283*H283</f>
        <v>0</v>
      </c>
      <c r="U283" s="227" t="s">
        <v>1</v>
      </c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8" t="s">
        <v>204</v>
      </c>
      <c r="AT283" s="228" t="s">
        <v>289</v>
      </c>
      <c r="AU283" s="228" t="s">
        <v>81</v>
      </c>
      <c r="AY283" s="17" t="s">
        <v>146</v>
      </c>
      <c r="BE283" s="229">
        <f>IF(N283="základní",J283,0)</f>
        <v>0</v>
      </c>
      <c r="BF283" s="229">
        <f>IF(N283="snížená",J283,0)</f>
        <v>0</v>
      </c>
      <c r="BG283" s="229">
        <f>IF(N283="zákl. přenesená",J283,0)</f>
        <v>0</v>
      </c>
      <c r="BH283" s="229">
        <f>IF(N283="sníž. přenesená",J283,0)</f>
        <v>0</v>
      </c>
      <c r="BI283" s="229">
        <f>IF(N283="nulová",J283,0)</f>
        <v>0</v>
      </c>
      <c r="BJ283" s="17" t="s">
        <v>154</v>
      </c>
      <c r="BK283" s="229">
        <f>ROUND(I283*H283,2)</f>
        <v>0</v>
      </c>
      <c r="BL283" s="17" t="s">
        <v>153</v>
      </c>
      <c r="BM283" s="228" t="s">
        <v>1129</v>
      </c>
    </row>
    <row r="284" s="2" customFormat="1">
      <c r="A284" s="38"/>
      <c r="B284" s="39"/>
      <c r="C284" s="40"/>
      <c r="D284" s="230" t="s">
        <v>156</v>
      </c>
      <c r="E284" s="40"/>
      <c r="F284" s="231" t="s">
        <v>2237</v>
      </c>
      <c r="G284" s="40"/>
      <c r="H284" s="40"/>
      <c r="I284" s="232"/>
      <c r="J284" s="40"/>
      <c r="K284" s="40"/>
      <c r="L284" s="44"/>
      <c r="M284" s="233"/>
      <c r="N284" s="234"/>
      <c r="O284" s="91"/>
      <c r="P284" s="91"/>
      <c r="Q284" s="91"/>
      <c r="R284" s="91"/>
      <c r="S284" s="91"/>
      <c r="T284" s="91"/>
      <c r="U284" s="92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156</v>
      </c>
      <c r="AU284" s="17" t="s">
        <v>81</v>
      </c>
    </row>
    <row r="285" s="2" customFormat="1" ht="16.5" customHeight="1">
      <c r="A285" s="38"/>
      <c r="B285" s="39"/>
      <c r="C285" s="269" t="s">
        <v>639</v>
      </c>
      <c r="D285" s="269" t="s">
        <v>289</v>
      </c>
      <c r="E285" s="270" t="s">
        <v>2238</v>
      </c>
      <c r="F285" s="271" t="s">
        <v>2239</v>
      </c>
      <c r="G285" s="272" t="s">
        <v>268</v>
      </c>
      <c r="H285" s="273">
        <v>1</v>
      </c>
      <c r="I285" s="274"/>
      <c r="J285" s="275">
        <f>ROUND(I285*H285,2)</f>
        <v>0</v>
      </c>
      <c r="K285" s="271" t="s">
        <v>1</v>
      </c>
      <c r="L285" s="276"/>
      <c r="M285" s="277" t="s">
        <v>1</v>
      </c>
      <c r="N285" s="278" t="s">
        <v>39</v>
      </c>
      <c r="O285" s="91"/>
      <c r="P285" s="226">
        <f>O285*H285</f>
        <v>0</v>
      </c>
      <c r="Q285" s="226">
        <v>0</v>
      </c>
      <c r="R285" s="226">
        <f>Q285*H285</f>
        <v>0</v>
      </c>
      <c r="S285" s="226">
        <v>0</v>
      </c>
      <c r="T285" s="226">
        <f>S285*H285</f>
        <v>0</v>
      </c>
      <c r="U285" s="227" t="s">
        <v>1</v>
      </c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8" t="s">
        <v>204</v>
      </c>
      <c r="AT285" s="228" t="s">
        <v>289</v>
      </c>
      <c r="AU285" s="228" t="s">
        <v>81</v>
      </c>
      <c r="AY285" s="17" t="s">
        <v>146</v>
      </c>
      <c r="BE285" s="229">
        <f>IF(N285="základní",J285,0)</f>
        <v>0</v>
      </c>
      <c r="BF285" s="229">
        <f>IF(N285="snížená",J285,0)</f>
        <v>0</v>
      </c>
      <c r="BG285" s="229">
        <f>IF(N285="zákl. přenesená",J285,0)</f>
        <v>0</v>
      </c>
      <c r="BH285" s="229">
        <f>IF(N285="sníž. přenesená",J285,0)</f>
        <v>0</v>
      </c>
      <c r="BI285" s="229">
        <f>IF(N285="nulová",J285,0)</f>
        <v>0</v>
      </c>
      <c r="BJ285" s="17" t="s">
        <v>154</v>
      </c>
      <c r="BK285" s="229">
        <f>ROUND(I285*H285,2)</f>
        <v>0</v>
      </c>
      <c r="BL285" s="17" t="s">
        <v>153</v>
      </c>
      <c r="BM285" s="228" t="s">
        <v>1142</v>
      </c>
    </row>
    <row r="286" s="2" customFormat="1">
      <c r="A286" s="38"/>
      <c r="B286" s="39"/>
      <c r="C286" s="40"/>
      <c r="D286" s="230" t="s">
        <v>156</v>
      </c>
      <c r="E286" s="40"/>
      <c r="F286" s="231" t="s">
        <v>2239</v>
      </c>
      <c r="G286" s="40"/>
      <c r="H286" s="40"/>
      <c r="I286" s="232"/>
      <c r="J286" s="40"/>
      <c r="K286" s="40"/>
      <c r="L286" s="44"/>
      <c r="M286" s="233"/>
      <c r="N286" s="234"/>
      <c r="O286" s="91"/>
      <c r="P286" s="91"/>
      <c r="Q286" s="91"/>
      <c r="R286" s="91"/>
      <c r="S286" s="91"/>
      <c r="T286" s="91"/>
      <c r="U286" s="92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156</v>
      </c>
      <c r="AU286" s="17" t="s">
        <v>81</v>
      </c>
    </row>
    <row r="287" s="2" customFormat="1" ht="16.5" customHeight="1">
      <c r="A287" s="38"/>
      <c r="B287" s="39"/>
      <c r="C287" s="269" t="s">
        <v>647</v>
      </c>
      <c r="D287" s="269" t="s">
        <v>289</v>
      </c>
      <c r="E287" s="270" t="s">
        <v>2240</v>
      </c>
      <c r="F287" s="271" t="s">
        <v>2241</v>
      </c>
      <c r="G287" s="272" t="s">
        <v>268</v>
      </c>
      <c r="H287" s="273">
        <v>1</v>
      </c>
      <c r="I287" s="274"/>
      <c r="J287" s="275">
        <f>ROUND(I287*H287,2)</f>
        <v>0</v>
      </c>
      <c r="K287" s="271" t="s">
        <v>1</v>
      </c>
      <c r="L287" s="276"/>
      <c r="M287" s="277" t="s">
        <v>1</v>
      </c>
      <c r="N287" s="278" t="s">
        <v>39</v>
      </c>
      <c r="O287" s="91"/>
      <c r="P287" s="226">
        <f>O287*H287</f>
        <v>0</v>
      </c>
      <c r="Q287" s="226">
        <v>0</v>
      </c>
      <c r="R287" s="226">
        <f>Q287*H287</f>
        <v>0</v>
      </c>
      <c r="S287" s="226">
        <v>0</v>
      </c>
      <c r="T287" s="226">
        <f>S287*H287</f>
        <v>0</v>
      </c>
      <c r="U287" s="227" t="s">
        <v>1</v>
      </c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8" t="s">
        <v>204</v>
      </c>
      <c r="AT287" s="228" t="s">
        <v>289</v>
      </c>
      <c r="AU287" s="228" t="s">
        <v>81</v>
      </c>
      <c r="AY287" s="17" t="s">
        <v>146</v>
      </c>
      <c r="BE287" s="229">
        <f>IF(N287="základní",J287,0)</f>
        <v>0</v>
      </c>
      <c r="BF287" s="229">
        <f>IF(N287="snížená",J287,0)</f>
        <v>0</v>
      </c>
      <c r="BG287" s="229">
        <f>IF(N287="zákl. přenesená",J287,0)</f>
        <v>0</v>
      </c>
      <c r="BH287" s="229">
        <f>IF(N287="sníž. přenesená",J287,0)</f>
        <v>0</v>
      </c>
      <c r="BI287" s="229">
        <f>IF(N287="nulová",J287,0)</f>
        <v>0</v>
      </c>
      <c r="BJ287" s="17" t="s">
        <v>154</v>
      </c>
      <c r="BK287" s="229">
        <f>ROUND(I287*H287,2)</f>
        <v>0</v>
      </c>
      <c r="BL287" s="17" t="s">
        <v>153</v>
      </c>
      <c r="BM287" s="228" t="s">
        <v>1156</v>
      </c>
    </row>
    <row r="288" s="2" customFormat="1">
      <c r="A288" s="38"/>
      <c r="B288" s="39"/>
      <c r="C288" s="40"/>
      <c r="D288" s="230" t="s">
        <v>156</v>
      </c>
      <c r="E288" s="40"/>
      <c r="F288" s="231" t="s">
        <v>2241</v>
      </c>
      <c r="G288" s="40"/>
      <c r="H288" s="40"/>
      <c r="I288" s="232"/>
      <c r="J288" s="40"/>
      <c r="K288" s="40"/>
      <c r="L288" s="44"/>
      <c r="M288" s="233"/>
      <c r="N288" s="234"/>
      <c r="O288" s="91"/>
      <c r="P288" s="91"/>
      <c r="Q288" s="91"/>
      <c r="R288" s="91"/>
      <c r="S288" s="91"/>
      <c r="T288" s="91"/>
      <c r="U288" s="92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156</v>
      </c>
      <c r="AU288" s="17" t="s">
        <v>81</v>
      </c>
    </row>
    <row r="289" s="12" customFormat="1" ht="25.92" customHeight="1">
      <c r="A289" s="12"/>
      <c r="B289" s="201"/>
      <c r="C289" s="202"/>
      <c r="D289" s="203" t="s">
        <v>72</v>
      </c>
      <c r="E289" s="204" t="s">
        <v>2242</v>
      </c>
      <c r="F289" s="204" t="s">
        <v>2243</v>
      </c>
      <c r="G289" s="202"/>
      <c r="H289" s="202"/>
      <c r="I289" s="205"/>
      <c r="J289" s="206">
        <f>BK289</f>
        <v>0</v>
      </c>
      <c r="K289" s="202"/>
      <c r="L289" s="207"/>
      <c r="M289" s="208"/>
      <c r="N289" s="209"/>
      <c r="O289" s="209"/>
      <c r="P289" s="210">
        <f>SUM(P290:P321)</f>
        <v>0</v>
      </c>
      <c r="Q289" s="209"/>
      <c r="R289" s="210">
        <f>SUM(R290:R321)</f>
        <v>0</v>
      </c>
      <c r="S289" s="209"/>
      <c r="T289" s="210">
        <f>SUM(T290:T321)</f>
        <v>0</v>
      </c>
      <c r="U289" s="211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12" t="s">
        <v>81</v>
      </c>
      <c r="AT289" s="213" t="s">
        <v>72</v>
      </c>
      <c r="AU289" s="213" t="s">
        <v>73</v>
      </c>
      <c r="AY289" s="212" t="s">
        <v>146</v>
      </c>
      <c r="BK289" s="214">
        <f>SUM(BK290:BK321)</f>
        <v>0</v>
      </c>
    </row>
    <row r="290" s="2" customFormat="1" ht="24.15" customHeight="1">
      <c r="A290" s="38"/>
      <c r="B290" s="39"/>
      <c r="C290" s="217" t="s">
        <v>1315</v>
      </c>
      <c r="D290" s="217" t="s">
        <v>148</v>
      </c>
      <c r="E290" s="218" t="s">
        <v>2202</v>
      </c>
      <c r="F290" s="219" t="s">
        <v>2203</v>
      </c>
      <c r="G290" s="220" t="s">
        <v>268</v>
      </c>
      <c r="H290" s="221">
        <v>1</v>
      </c>
      <c r="I290" s="222"/>
      <c r="J290" s="223">
        <f>ROUND(I290*H290,2)</f>
        <v>0</v>
      </c>
      <c r="K290" s="219" t="s">
        <v>2078</v>
      </c>
      <c r="L290" s="44"/>
      <c r="M290" s="224" t="s">
        <v>1</v>
      </c>
      <c r="N290" s="225" t="s">
        <v>39</v>
      </c>
      <c r="O290" s="91"/>
      <c r="P290" s="226">
        <f>O290*H290</f>
        <v>0</v>
      </c>
      <c r="Q290" s="226">
        <v>0</v>
      </c>
      <c r="R290" s="226">
        <f>Q290*H290</f>
        <v>0</v>
      </c>
      <c r="S290" s="226">
        <v>0</v>
      </c>
      <c r="T290" s="226">
        <f>S290*H290</f>
        <v>0</v>
      </c>
      <c r="U290" s="227" t="s">
        <v>1</v>
      </c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8" t="s">
        <v>153</v>
      </c>
      <c r="AT290" s="228" t="s">
        <v>148</v>
      </c>
      <c r="AU290" s="228" t="s">
        <v>81</v>
      </c>
      <c r="AY290" s="17" t="s">
        <v>146</v>
      </c>
      <c r="BE290" s="229">
        <f>IF(N290="základní",J290,0)</f>
        <v>0</v>
      </c>
      <c r="BF290" s="229">
        <f>IF(N290="snížená",J290,0)</f>
        <v>0</v>
      </c>
      <c r="BG290" s="229">
        <f>IF(N290="zákl. přenesená",J290,0)</f>
        <v>0</v>
      </c>
      <c r="BH290" s="229">
        <f>IF(N290="sníž. přenesená",J290,0)</f>
        <v>0</v>
      </c>
      <c r="BI290" s="229">
        <f>IF(N290="nulová",J290,0)</f>
        <v>0</v>
      </c>
      <c r="BJ290" s="17" t="s">
        <v>154</v>
      </c>
      <c r="BK290" s="229">
        <f>ROUND(I290*H290,2)</f>
        <v>0</v>
      </c>
      <c r="BL290" s="17" t="s">
        <v>153</v>
      </c>
      <c r="BM290" s="228" t="s">
        <v>1170</v>
      </c>
    </row>
    <row r="291" s="2" customFormat="1">
      <c r="A291" s="38"/>
      <c r="B291" s="39"/>
      <c r="C291" s="40"/>
      <c r="D291" s="230" t="s">
        <v>156</v>
      </c>
      <c r="E291" s="40"/>
      <c r="F291" s="231" t="s">
        <v>2204</v>
      </c>
      <c r="G291" s="40"/>
      <c r="H291" s="40"/>
      <c r="I291" s="232"/>
      <c r="J291" s="40"/>
      <c r="K291" s="40"/>
      <c r="L291" s="44"/>
      <c r="M291" s="233"/>
      <c r="N291" s="234"/>
      <c r="O291" s="91"/>
      <c r="P291" s="91"/>
      <c r="Q291" s="91"/>
      <c r="R291" s="91"/>
      <c r="S291" s="91"/>
      <c r="T291" s="91"/>
      <c r="U291" s="92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156</v>
      </c>
      <c r="AU291" s="17" t="s">
        <v>81</v>
      </c>
    </row>
    <row r="292" s="2" customFormat="1">
      <c r="A292" s="38"/>
      <c r="B292" s="39"/>
      <c r="C292" s="40"/>
      <c r="D292" s="235" t="s">
        <v>158</v>
      </c>
      <c r="E292" s="40"/>
      <c r="F292" s="236" t="s">
        <v>2205</v>
      </c>
      <c r="G292" s="40"/>
      <c r="H292" s="40"/>
      <c r="I292" s="232"/>
      <c r="J292" s="40"/>
      <c r="K292" s="40"/>
      <c r="L292" s="44"/>
      <c r="M292" s="233"/>
      <c r="N292" s="234"/>
      <c r="O292" s="91"/>
      <c r="P292" s="91"/>
      <c r="Q292" s="91"/>
      <c r="R292" s="91"/>
      <c r="S292" s="91"/>
      <c r="T292" s="91"/>
      <c r="U292" s="92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158</v>
      </c>
      <c r="AU292" s="17" t="s">
        <v>81</v>
      </c>
    </row>
    <row r="293" s="2" customFormat="1" ht="24.15" customHeight="1">
      <c r="A293" s="38"/>
      <c r="B293" s="39"/>
      <c r="C293" s="269" t="s">
        <v>1323</v>
      </c>
      <c r="D293" s="269" t="s">
        <v>289</v>
      </c>
      <c r="E293" s="270" t="s">
        <v>2206</v>
      </c>
      <c r="F293" s="271" t="s">
        <v>2207</v>
      </c>
      <c r="G293" s="272" t="s">
        <v>268</v>
      </c>
      <c r="H293" s="273">
        <v>1</v>
      </c>
      <c r="I293" s="274"/>
      <c r="J293" s="275">
        <f>ROUND(I293*H293,2)</f>
        <v>0</v>
      </c>
      <c r="K293" s="271" t="s">
        <v>1</v>
      </c>
      <c r="L293" s="276"/>
      <c r="M293" s="277" t="s">
        <v>1</v>
      </c>
      <c r="N293" s="278" t="s">
        <v>39</v>
      </c>
      <c r="O293" s="91"/>
      <c r="P293" s="226">
        <f>O293*H293</f>
        <v>0</v>
      </c>
      <c r="Q293" s="226">
        <v>0</v>
      </c>
      <c r="R293" s="226">
        <f>Q293*H293</f>
        <v>0</v>
      </c>
      <c r="S293" s="226">
        <v>0</v>
      </c>
      <c r="T293" s="226">
        <f>S293*H293</f>
        <v>0</v>
      </c>
      <c r="U293" s="227" t="s">
        <v>1</v>
      </c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8" t="s">
        <v>204</v>
      </c>
      <c r="AT293" s="228" t="s">
        <v>289</v>
      </c>
      <c r="AU293" s="228" t="s">
        <v>81</v>
      </c>
      <c r="AY293" s="17" t="s">
        <v>146</v>
      </c>
      <c r="BE293" s="229">
        <f>IF(N293="základní",J293,0)</f>
        <v>0</v>
      </c>
      <c r="BF293" s="229">
        <f>IF(N293="snížená",J293,0)</f>
        <v>0</v>
      </c>
      <c r="BG293" s="229">
        <f>IF(N293="zákl. přenesená",J293,0)</f>
        <v>0</v>
      </c>
      <c r="BH293" s="229">
        <f>IF(N293="sníž. přenesená",J293,0)</f>
        <v>0</v>
      </c>
      <c r="BI293" s="229">
        <f>IF(N293="nulová",J293,0)</f>
        <v>0</v>
      </c>
      <c r="BJ293" s="17" t="s">
        <v>154</v>
      </c>
      <c r="BK293" s="229">
        <f>ROUND(I293*H293,2)</f>
        <v>0</v>
      </c>
      <c r="BL293" s="17" t="s">
        <v>153</v>
      </c>
      <c r="BM293" s="228" t="s">
        <v>1183</v>
      </c>
    </row>
    <row r="294" s="2" customFormat="1">
      <c r="A294" s="38"/>
      <c r="B294" s="39"/>
      <c r="C294" s="40"/>
      <c r="D294" s="230" t="s">
        <v>156</v>
      </c>
      <c r="E294" s="40"/>
      <c r="F294" s="231" t="s">
        <v>2207</v>
      </c>
      <c r="G294" s="40"/>
      <c r="H294" s="40"/>
      <c r="I294" s="232"/>
      <c r="J294" s="40"/>
      <c r="K294" s="40"/>
      <c r="L294" s="44"/>
      <c r="M294" s="233"/>
      <c r="N294" s="234"/>
      <c r="O294" s="91"/>
      <c r="P294" s="91"/>
      <c r="Q294" s="91"/>
      <c r="R294" s="91"/>
      <c r="S294" s="91"/>
      <c r="T294" s="91"/>
      <c r="U294" s="92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156</v>
      </c>
      <c r="AU294" s="17" t="s">
        <v>81</v>
      </c>
    </row>
    <row r="295" s="2" customFormat="1" ht="24.15" customHeight="1">
      <c r="A295" s="38"/>
      <c r="B295" s="39"/>
      <c r="C295" s="217" t="s">
        <v>1330</v>
      </c>
      <c r="D295" s="217" t="s">
        <v>148</v>
      </c>
      <c r="E295" s="218" t="s">
        <v>2196</v>
      </c>
      <c r="F295" s="219" t="s">
        <v>2197</v>
      </c>
      <c r="G295" s="220" t="s">
        <v>268</v>
      </c>
      <c r="H295" s="221">
        <v>1</v>
      </c>
      <c r="I295" s="222"/>
      <c r="J295" s="223">
        <f>ROUND(I295*H295,2)</f>
        <v>0</v>
      </c>
      <c r="K295" s="219" t="s">
        <v>2078</v>
      </c>
      <c r="L295" s="44"/>
      <c r="M295" s="224" t="s">
        <v>1</v>
      </c>
      <c r="N295" s="225" t="s">
        <v>39</v>
      </c>
      <c r="O295" s="91"/>
      <c r="P295" s="226">
        <f>O295*H295</f>
        <v>0</v>
      </c>
      <c r="Q295" s="226">
        <v>0</v>
      </c>
      <c r="R295" s="226">
        <f>Q295*H295</f>
        <v>0</v>
      </c>
      <c r="S295" s="226">
        <v>0</v>
      </c>
      <c r="T295" s="226">
        <f>S295*H295</f>
        <v>0</v>
      </c>
      <c r="U295" s="227" t="s">
        <v>1</v>
      </c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8" t="s">
        <v>153</v>
      </c>
      <c r="AT295" s="228" t="s">
        <v>148</v>
      </c>
      <c r="AU295" s="228" t="s">
        <v>81</v>
      </c>
      <c r="AY295" s="17" t="s">
        <v>146</v>
      </c>
      <c r="BE295" s="229">
        <f>IF(N295="základní",J295,0)</f>
        <v>0</v>
      </c>
      <c r="BF295" s="229">
        <f>IF(N295="snížená",J295,0)</f>
        <v>0</v>
      </c>
      <c r="BG295" s="229">
        <f>IF(N295="zákl. přenesená",J295,0)</f>
        <v>0</v>
      </c>
      <c r="BH295" s="229">
        <f>IF(N295="sníž. přenesená",J295,0)</f>
        <v>0</v>
      </c>
      <c r="BI295" s="229">
        <f>IF(N295="nulová",J295,0)</f>
        <v>0</v>
      </c>
      <c r="BJ295" s="17" t="s">
        <v>154</v>
      </c>
      <c r="BK295" s="229">
        <f>ROUND(I295*H295,2)</f>
        <v>0</v>
      </c>
      <c r="BL295" s="17" t="s">
        <v>153</v>
      </c>
      <c r="BM295" s="228" t="s">
        <v>1194</v>
      </c>
    </row>
    <row r="296" s="2" customFormat="1">
      <c r="A296" s="38"/>
      <c r="B296" s="39"/>
      <c r="C296" s="40"/>
      <c r="D296" s="230" t="s">
        <v>156</v>
      </c>
      <c r="E296" s="40"/>
      <c r="F296" s="231" t="s">
        <v>2198</v>
      </c>
      <c r="G296" s="40"/>
      <c r="H296" s="40"/>
      <c r="I296" s="232"/>
      <c r="J296" s="40"/>
      <c r="K296" s="40"/>
      <c r="L296" s="44"/>
      <c r="M296" s="233"/>
      <c r="N296" s="234"/>
      <c r="O296" s="91"/>
      <c r="P296" s="91"/>
      <c r="Q296" s="91"/>
      <c r="R296" s="91"/>
      <c r="S296" s="91"/>
      <c r="T296" s="91"/>
      <c r="U296" s="92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156</v>
      </c>
      <c r="AU296" s="17" t="s">
        <v>81</v>
      </c>
    </row>
    <row r="297" s="2" customFormat="1">
      <c r="A297" s="38"/>
      <c r="B297" s="39"/>
      <c r="C297" s="40"/>
      <c r="D297" s="235" t="s">
        <v>158</v>
      </c>
      <c r="E297" s="40"/>
      <c r="F297" s="236" t="s">
        <v>2199</v>
      </c>
      <c r="G297" s="40"/>
      <c r="H297" s="40"/>
      <c r="I297" s="232"/>
      <c r="J297" s="40"/>
      <c r="K297" s="40"/>
      <c r="L297" s="44"/>
      <c r="M297" s="233"/>
      <c r="N297" s="234"/>
      <c r="O297" s="91"/>
      <c r="P297" s="91"/>
      <c r="Q297" s="91"/>
      <c r="R297" s="91"/>
      <c r="S297" s="91"/>
      <c r="T297" s="91"/>
      <c r="U297" s="92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158</v>
      </c>
      <c r="AU297" s="17" t="s">
        <v>81</v>
      </c>
    </row>
    <row r="298" s="2" customFormat="1" ht="16.5" customHeight="1">
      <c r="A298" s="38"/>
      <c r="B298" s="39"/>
      <c r="C298" s="269" t="s">
        <v>1339</v>
      </c>
      <c r="D298" s="269" t="s">
        <v>289</v>
      </c>
      <c r="E298" s="270" t="s">
        <v>2244</v>
      </c>
      <c r="F298" s="271" t="s">
        <v>2245</v>
      </c>
      <c r="G298" s="272" t="s">
        <v>268</v>
      </c>
      <c r="H298" s="273">
        <v>1</v>
      </c>
      <c r="I298" s="274"/>
      <c r="J298" s="275">
        <f>ROUND(I298*H298,2)</f>
        <v>0</v>
      </c>
      <c r="K298" s="271" t="s">
        <v>1</v>
      </c>
      <c r="L298" s="276"/>
      <c r="M298" s="277" t="s">
        <v>1</v>
      </c>
      <c r="N298" s="278" t="s">
        <v>39</v>
      </c>
      <c r="O298" s="91"/>
      <c r="P298" s="226">
        <f>O298*H298</f>
        <v>0</v>
      </c>
      <c r="Q298" s="226">
        <v>0</v>
      </c>
      <c r="R298" s="226">
        <f>Q298*H298</f>
        <v>0</v>
      </c>
      <c r="S298" s="226">
        <v>0</v>
      </c>
      <c r="T298" s="226">
        <f>S298*H298</f>
        <v>0</v>
      </c>
      <c r="U298" s="227" t="s">
        <v>1</v>
      </c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8" t="s">
        <v>204</v>
      </c>
      <c r="AT298" s="228" t="s">
        <v>289</v>
      </c>
      <c r="AU298" s="228" t="s">
        <v>81</v>
      </c>
      <c r="AY298" s="17" t="s">
        <v>146</v>
      </c>
      <c r="BE298" s="229">
        <f>IF(N298="základní",J298,0)</f>
        <v>0</v>
      </c>
      <c r="BF298" s="229">
        <f>IF(N298="snížená",J298,0)</f>
        <v>0</v>
      </c>
      <c r="BG298" s="229">
        <f>IF(N298="zákl. přenesená",J298,0)</f>
        <v>0</v>
      </c>
      <c r="BH298" s="229">
        <f>IF(N298="sníž. přenesená",J298,0)</f>
        <v>0</v>
      </c>
      <c r="BI298" s="229">
        <f>IF(N298="nulová",J298,0)</f>
        <v>0</v>
      </c>
      <c r="BJ298" s="17" t="s">
        <v>154</v>
      </c>
      <c r="BK298" s="229">
        <f>ROUND(I298*H298,2)</f>
        <v>0</v>
      </c>
      <c r="BL298" s="17" t="s">
        <v>153</v>
      </c>
      <c r="BM298" s="228" t="s">
        <v>1218</v>
      </c>
    </row>
    <row r="299" s="2" customFormat="1">
      <c r="A299" s="38"/>
      <c r="B299" s="39"/>
      <c r="C299" s="40"/>
      <c r="D299" s="230" t="s">
        <v>156</v>
      </c>
      <c r="E299" s="40"/>
      <c r="F299" s="231" t="s">
        <v>2245</v>
      </c>
      <c r="G299" s="40"/>
      <c r="H299" s="40"/>
      <c r="I299" s="232"/>
      <c r="J299" s="40"/>
      <c r="K299" s="40"/>
      <c r="L299" s="44"/>
      <c r="M299" s="233"/>
      <c r="N299" s="234"/>
      <c r="O299" s="91"/>
      <c r="P299" s="91"/>
      <c r="Q299" s="91"/>
      <c r="R299" s="91"/>
      <c r="S299" s="91"/>
      <c r="T299" s="91"/>
      <c r="U299" s="92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156</v>
      </c>
      <c r="AU299" s="17" t="s">
        <v>81</v>
      </c>
    </row>
    <row r="300" s="2" customFormat="1" ht="24.15" customHeight="1">
      <c r="A300" s="38"/>
      <c r="B300" s="39"/>
      <c r="C300" s="217" t="s">
        <v>1347</v>
      </c>
      <c r="D300" s="217" t="s">
        <v>148</v>
      </c>
      <c r="E300" s="218" t="s">
        <v>2216</v>
      </c>
      <c r="F300" s="219" t="s">
        <v>2217</v>
      </c>
      <c r="G300" s="220" t="s">
        <v>268</v>
      </c>
      <c r="H300" s="221">
        <v>20</v>
      </c>
      <c r="I300" s="222"/>
      <c r="J300" s="223">
        <f>ROUND(I300*H300,2)</f>
        <v>0</v>
      </c>
      <c r="K300" s="219" t="s">
        <v>2078</v>
      </c>
      <c r="L300" s="44"/>
      <c r="M300" s="224" t="s">
        <v>1</v>
      </c>
      <c r="N300" s="225" t="s">
        <v>39</v>
      </c>
      <c r="O300" s="91"/>
      <c r="P300" s="226">
        <f>O300*H300</f>
        <v>0</v>
      </c>
      <c r="Q300" s="226">
        <v>0</v>
      </c>
      <c r="R300" s="226">
        <f>Q300*H300</f>
        <v>0</v>
      </c>
      <c r="S300" s="226">
        <v>0</v>
      </c>
      <c r="T300" s="226">
        <f>S300*H300</f>
        <v>0</v>
      </c>
      <c r="U300" s="227" t="s">
        <v>1</v>
      </c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8" t="s">
        <v>153</v>
      </c>
      <c r="AT300" s="228" t="s">
        <v>148</v>
      </c>
      <c r="AU300" s="228" t="s">
        <v>81</v>
      </c>
      <c r="AY300" s="17" t="s">
        <v>146</v>
      </c>
      <c r="BE300" s="229">
        <f>IF(N300="základní",J300,0)</f>
        <v>0</v>
      </c>
      <c r="BF300" s="229">
        <f>IF(N300="snížená",J300,0)</f>
        <v>0</v>
      </c>
      <c r="BG300" s="229">
        <f>IF(N300="zákl. přenesená",J300,0)</f>
        <v>0</v>
      </c>
      <c r="BH300" s="229">
        <f>IF(N300="sníž. přenesená",J300,0)</f>
        <v>0</v>
      </c>
      <c r="BI300" s="229">
        <f>IF(N300="nulová",J300,0)</f>
        <v>0</v>
      </c>
      <c r="BJ300" s="17" t="s">
        <v>154</v>
      </c>
      <c r="BK300" s="229">
        <f>ROUND(I300*H300,2)</f>
        <v>0</v>
      </c>
      <c r="BL300" s="17" t="s">
        <v>153</v>
      </c>
      <c r="BM300" s="228" t="s">
        <v>1234</v>
      </c>
    </row>
    <row r="301" s="2" customFormat="1">
      <c r="A301" s="38"/>
      <c r="B301" s="39"/>
      <c r="C301" s="40"/>
      <c r="D301" s="230" t="s">
        <v>156</v>
      </c>
      <c r="E301" s="40"/>
      <c r="F301" s="231" t="s">
        <v>2218</v>
      </c>
      <c r="G301" s="40"/>
      <c r="H301" s="40"/>
      <c r="I301" s="232"/>
      <c r="J301" s="40"/>
      <c r="K301" s="40"/>
      <c r="L301" s="44"/>
      <c r="M301" s="233"/>
      <c r="N301" s="234"/>
      <c r="O301" s="91"/>
      <c r="P301" s="91"/>
      <c r="Q301" s="91"/>
      <c r="R301" s="91"/>
      <c r="S301" s="91"/>
      <c r="T301" s="91"/>
      <c r="U301" s="92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156</v>
      </c>
      <c r="AU301" s="17" t="s">
        <v>81</v>
      </c>
    </row>
    <row r="302" s="2" customFormat="1">
      <c r="A302" s="38"/>
      <c r="B302" s="39"/>
      <c r="C302" s="40"/>
      <c r="D302" s="235" t="s">
        <v>158</v>
      </c>
      <c r="E302" s="40"/>
      <c r="F302" s="236" t="s">
        <v>2219</v>
      </c>
      <c r="G302" s="40"/>
      <c r="H302" s="40"/>
      <c r="I302" s="232"/>
      <c r="J302" s="40"/>
      <c r="K302" s="40"/>
      <c r="L302" s="44"/>
      <c r="M302" s="233"/>
      <c r="N302" s="234"/>
      <c r="O302" s="91"/>
      <c r="P302" s="91"/>
      <c r="Q302" s="91"/>
      <c r="R302" s="91"/>
      <c r="S302" s="91"/>
      <c r="T302" s="91"/>
      <c r="U302" s="92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158</v>
      </c>
      <c r="AU302" s="17" t="s">
        <v>81</v>
      </c>
    </row>
    <row r="303" s="2" customFormat="1" ht="16.5" customHeight="1">
      <c r="A303" s="38"/>
      <c r="B303" s="39"/>
      <c r="C303" s="269" t="s">
        <v>1353</v>
      </c>
      <c r="D303" s="269" t="s">
        <v>289</v>
      </c>
      <c r="E303" s="270" t="s">
        <v>2220</v>
      </c>
      <c r="F303" s="271" t="s">
        <v>2221</v>
      </c>
      <c r="G303" s="272" t="s">
        <v>268</v>
      </c>
      <c r="H303" s="273">
        <v>7</v>
      </c>
      <c r="I303" s="274"/>
      <c r="J303" s="275">
        <f>ROUND(I303*H303,2)</f>
        <v>0</v>
      </c>
      <c r="K303" s="271" t="s">
        <v>2078</v>
      </c>
      <c r="L303" s="276"/>
      <c r="M303" s="277" t="s">
        <v>1</v>
      </c>
      <c r="N303" s="278" t="s">
        <v>39</v>
      </c>
      <c r="O303" s="91"/>
      <c r="P303" s="226">
        <f>O303*H303</f>
        <v>0</v>
      </c>
      <c r="Q303" s="226">
        <v>0</v>
      </c>
      <c r="R303" s="226">
        <f>Q303*H303</f>
        <v>0</v>
      </c>
      <c r="S303" s="226">
        <v>0</v>
      </c>
      <c r="T303" s="226">
        <f>S303*H303</f>
        <v>0</v>
      </c>
      <c r="U303" s="227" t="s">
        <v>1</v>
      </c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8" t="s">
        <v>204</v>
      </c>
      <c r="AT303" s="228" t="s">
        <v>289</v>
      </c>
      <c r="AU303" s="228" t="s">
        <v>81</v>
      </c>
      <c r="AY303" s="17" t="s">
        <v>146</v>
      </c>
      <c r="BE303" s="229">
        <f>IF(N303="základní",J303,0)</f>
        <v>0</v>
      </c>
      <c r="BF303" s="229">
        <f>IF(N303="snížená",J303,0)</f>
        <v>0</v>
      </c>
      <c r="BG303" s="229">
        <f>IF(N303="zákl. přenesená",J303,0)</f>
        <v>0</v>
      </c>
      <c r="BH303" s="229">
        <f>IF(N303="sníž. přenesená",J303,0)</f>
        <v>0</v>
      </c>
      <c r="BI303" s="229">
        <f>IF(N303="nulová",J303,0)</f>
        <v>0</v>
      </c>
      <c r="BJ303" s="17" t="s">
        <v>154</v>
      </c>
      <c r="BK303" s="229">
        <f>ROUND(I303*H303,2)</f>
        <v>0</v>
      </c>
      <c r="BL303" s="17" t="s">
        <v>153</v>
      </c>
      <c r="BM303" s="228" t="s">
        <v>1249</v>
      </c>
    </row>
    <row r="304" s="2" customFormat="1">
      <c r="A304" s="38"/>
      <c r="B304" s="39"/>
      <c r="C304" s="40"/>
      <c r="D304" s="230" t="s">
        <v>156</v>
      </c>
      <c r="E304" s="40"/>
      <c r="F304" s="231" t="s">
        <v>2221</v>
      </c>
      <c r="G304" s="40"/>
      <c r="H304" s="40"/>
      <c r="I304" s="232"/>
      <c r="J304" s="40"/>
      <c r="K304" s="40"/>
      <c r="L304" s="44"/>
      <c r="M304" s="233"/>
      <c r="N304" s="234"/>
      <c r="O304" s="91"/>
      <c r="P304" s="91"/>
      <c r="Q304" s="91"/>
      <c r="R304" s="91"/>
      <c r="S304" s="91"/>
      <c r="T304" s="91"/>
      <c r="U304" s="92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156</v>
      </c>
      <c r="AU304" s="17" t="s">
        <v>81</v>
      </c>
    </row>
    <row r="305" s="2" customFormat="1" ht="16.5" customHeight="1">
      <c r="A305" s="38"/>
      <c r="B305" s="39"/>
      <c r="C305" s="269" t="s">
        <v>1361</v>
      </c>
      <c r="D305" s="269" t="s">
        <v>289</v>
      </c>
      <c r="E305" s="270" t="s">
        <v>2222</v>
      </c>
      <c r="F305" s="271" t="s">
        <v>2223</v>
      </c>
      <c r="G305" s="272" t="s">
        <v>268</v>
      </c>
      <c r="H305" s="273">
        <v>12</v>
      </c>
      <c r="I305" s="274"/>
      <c r="J305" s="275">
        <f>ROUND(I305*H305,2)</f>
        <v>0</v>
      </c>
      <c r="K305" s="271" t="s">
        <v>2078</v>
      </c>
      <c r="L305" s="276"/>
      <c r="M305" s="277" t="s">
        <v>1</v>
      </c>
      <c r="N305" s="278" t="s">
        <v>39</v>
      </c>
      <c r="O305" s="91"/>
      <c r="P305" s="226">
        <f>O305*H305</f>
        <v>0</v>
      </c>
      <c r="Q305" s="226">
        <v>0</v>
      </c>
      <c r="R305" s="226">
        <f>Q305*H305</f>
        <v>0</v>
      </c>
      <c r="S305" s="226">
        <v>0</v>
      </c>
      <c r="T305" s="226">
        <f>S305*H305</f>
        <v>0</v>
      </c>
      <c r="U305" s="227" t="s">
        <v>1</v>
      </c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8" t="s">
        <v>204</v>
      </c>
      <c r="AT305" s="228" t="s">
        <v>289</v>
      </c>
      <c r="AU305" s="228" t="s">
        <v>81</v>
      </c>
      <c r="AY305" s="17" t="s">
        <v>146</v>
      </c>
      <c r="BE305" s="229">
        <f>IF(N305="základní",J305,0)</f>
        <v>0</v>
      </c>
      <c r="BF305" s="229">
        <f>IF(N305="snížená",J305,0)</f>
        <v>0</v>
      </c>
      <c r="BG305" s="229">
        <f>IF(N305="zákl. přenesená",J305,0)</f>
        <v>0</v>
      </c>
      <c r="BH305" s="229">
        <f>IF(N305="sníž. přenesená",J305,0)</f>
        <v>0</v>
      </c>
      <c r="BI305" s="229">
        <f>IF(N305="nulová",J305,0)</f>
        <v>0</v>
      </c>
      <c r="BJ305" s="17" t="s">
        <v>154</v>
      </c>
      <c r="BK305" s="229">
        <f>ROUND(I305*H305,2)</f>
        <v>0</v>
      </c>
      <c r="BL305" s="17" t="s">
        <v>153</v>
      </c>
      <c r="BM305" s="228" t="s">
        <v>1261</v>
      </c>
    </row>
    <row r="306" s="2" customFormat="1">
      <c r="A306" s="38"/>
      <c r="B306" s="39"/>
      <c r="C306" s="40"/>
      <c r="D306" s="230" t="s">
        <v>156</v>
      </c>
      <c r="E306" s="40"/>
      <c r="F306" s="231" t="s">
        <v>2223</v>
      </c>
      <c r="G306" s="40"/>
      <c r="H306" s="40"/>
      <c r="I306" s="232"/>
      <c r="J306" s="40"/>
      <c r="K306" s="40"/>
      <c r="L306" s="44"/>
      <c r="M306" s="233"/>
      <c r="N306" s="234"/>
      <c r="O306" s="91"/>
      <c r="P306" s="91"/>
      <c r="Q306" s="91"/>
      <c r="R306" s="91"/>
      <c r="S306" s="91"/>
      <c r="T306" s="91"/>
      <c r="U306" s="92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156</v>
      </c>
      <c r="AU306" s="17" t="s">
        <v>81</v>
      </c>
    </row>
    <row r="307" s="2" customFormat="1" ht="16.5" customHeight="1">
      <c r="A307" s="38"/>
      <c r="B307" s="39"/>
      <c r="C307" s="269" t="s">
        <v>1369</v>
      </c>
      <c r="D307" s="269" t="s">
        <v>289</v>
      </c>
      <c r="E307" s="270" t="s">
        <v>2224</v>
      </c>
      <c r="F307" s="271" t="s">
        <v>2225</v>
      </c>
      <c r="G307" s="272" t="s">
        <v>268</v>
      </c>
      <c r="H307" s="273">
        <v>1</v>
      </c>
      <c r="I307" s="274"/>
      <c r="J307" s="275">
        <f>ROUND(I307*H307,2)</f>
        <v>0</v>
      </c>
      <c r="K307" s="271" t="s">
        <v>2078</v>
      </c>
      <c r="L307" s="276"/>
      <c r="M307" s="277" t="s">
        <v>1</v>
      </c>
      <c r="N307" s="278" t="s">
        <v>39</v>
      </c>
      <c r="O307" s="91"/>
      <c r="P307" s="226">
        <f>O307*H307</f>
        <v>0</v>
      </c>
      <c r="Q307" s="226">
        <v>0</v>
      </c>
      <c r="R307" s="226">
        <f>Q307*H307</f>
        <v>0</v>
      </c>
      <c r="S307" s="226">
        <v>0</v>
      </c>
      <c r="T307" s="226">
        <f>S307*H307</f>
        <v>0</v>
      </c>
      <c r="U307" s="227" t="s">
        <v>1</v>
      </c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8" t="s">
        <v>204</v>
      </c>
      <c r="AT307" s="228" t="s">
        <v>289</v>
      </c>
      <c r="AU307" s="228" t="s">
        <v>81</v>
      </c>
      <c r="AY307" s="17" t="s">
        <v>146</v>
      </c>
      <c r="BE307" s="229">
        <f>IF(N307="základní",J307,0)</f>
        <v>0</v>
      </c>
      <c r="BF307" s="229">
        <f>IF(N307="snížená",J307,0)</f>
        <v>0</v>
      </c>
      <c r="BG307" s="229">
        <f>IF(N307="zákl. přenesená",J307,0)</f>
        <v>0</v>
      </c>
      <c r="BH307" s="229">
        <f>IF(N307="sníž. přenesená",J307,0)</f>
        <v>0</v>
      </c>
      <c r="BI307" s="229">
        <f>IF(N307="nulová",J307,0)</f>
        <v>0</v>
      </c>
      <c r="BJ307" s="17" t="s">
        <v>154</v>
      </c>
      <c r="BK307" s="229">
        <f>ROUND(I307*H307,2)</f>
        <v>0</v>
      </c>
      <c r="BL307" s="17" t="s">
        <v>153</v>
      </c>
      <c r="BM307" s="228" t="s">
        <v>1277</v>
      </c>
    </row>
    <row r="308" s="2" customFormat="1">
      <c r="A308" s="38"/>
      <c r="B308" s="39"/>
      <c r="C308" s="40"/>
      <c r="D308" s="230" t="s">
        <v>156</v>
      </c>
      <c r="E308" s="40"/>
      <c r="F308" s="231" t="s">
        <v>2225</v>
      </c>
      <c r="G308" s="40"/>
      <c r="H308" s="40"/>
      <c r="I308" s="232"/>
      <c r="J308" s="40"/>
      <c r="K308" s="40"/>
      <c r="L308" s="44"/>
      <c r="M308" s="233"/>
      <c r="N308" s="234"/>
      <c r="O308" s="91"/>
      <c r="P308" s="91"/>
      <c r="Q308" s="91"/>
      <c r="R308" s="91"/>
      <c r="S308" s="91"/>
      <c r="T308" s="91"/>
      <c r="U308" s="92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156</v>
      </c>
      <c r="AU308" s="17" t="s">
        <v>81</v>
      </c>
    </row>
    <row r="309" s="2" customFormat="1" ht="24.15" customHeight="1">
      <c r="A309" s="38"/>
      <c r="B309" s="39"/>
      <c r="C309" s="217" t="s">
        <v>1375</v>
      </c>
      <c r="D309" s="217" t="s">
        <v>148</v>
      </c>
      <c r="E309" s="218" t="s">
        <v>2226</v>
      </c>
      <c r="F309" s="219" t="s">
        <v>2227</v>
      </c>
      <c r="G309" s="220" t="s">
        <v>268</v>
      </c>
      <c r="H309" s="221">
        <v>1</v>
      </c>
      <c r="I309" s="222"/>
      <c r="J309" s="223">
        <f>ROUND(I309*H309,2)</f>
        <v>0</v>
      </c>
      <c r="K309" s="219" t="s">
        <v>1</v>
      </c>
      <c r="L309" s="44"/>
      <c r="M309" s="224" t="s">
        <v>1</v>
      </c>
      <c r="N309" s="225" t="s">
        <v>39</v>
      </c>
      <c r="O309" s="91"/>
      <c r="P309" s="226">
        <f>O309*H309</f>
        <v>0</v>
      </c>
      <c r="Q309" s="226">
        <v>0</v>
      </c>
      <c r="R309" s="226">
        <f>Q309*H309</f>
        <v>0</v>
      </c>
      <c r="S309" s="226">
        <v>0</v>
      </c>
      <c r="T309" s="226">
        <f>S309*H309</f>
        <v>0</v>
      </c>
      <c r="U309" s="227" t="s">
        <v>1</v>
      </c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28" t="s">
        <v>153</v>
      </c>
      <c r="AT309" s="228" t="s">
        <v>148</v>
      </c>
      <c r="AU309" s="228" t="s">
        <v>81</v>
      </c>
      <c r="AY309" s="17" t="s">
        <v>146</v>
      </c>
      <c r="BE309" s="229">
        <f>IF(N309="základní",J309,0)</f>
        <v>0</v>
      </c>
      <c r="BF309" s="229">
        <f>IF(N309="snížená",J309,0)</f>
        <v>0</v>
      </c>
      <c r="BG309" s="229">
        <f>IF(N309="zákl. přenesená",J309,0)</f>
        <v>0</v>
      </c>
      <c r="BH309" s="229">
        <f>IF(N309="sníž. přenesená",J309,0)</f>
        <v>0</v>
      </c>
      <c r="BI309" s="229">
        <f>IF(N309="nulová",J309,0)</f>
        <v>0</v>
      </c>
      <c r="BJ309" s="17" t="s">
        <v>154</v>
      </c>
      <c r="BK309" s="229">
        <f>ROUND(I309*H309,2)</f>
        <v>0</v>
      </c>
      <c r="BL309" s="17" t="s">
        <v>153</v>
      </c>
      <c r="BM309" s="228" t="s">
        <v>1291</v>
      </c>
    </row>
    <row r="310" s="2" customFormat="1">
      <c r="A310" s="38"/>
      <c r="B310" s="39"/>
      <c r="C310" s="40"/>
      <c r="D310" s="230" t="s">
        <v>156</v>
      </c>
      <c r="E310" s="40"/>
      <c r="F310" s="231" t="s">
        <v>2227</v>
      </c>
      <c r="G310" s="40"/>
      <c r="H310" s="40"/>
      <c r="I310" s="232"/>
      <c r="J310" s="40"/>
      <c r="K310" s="40"/>
      <c r="L310" s="44"/>
      <c r="M310" s="233"/>
      <c r="N310" s="234"/>
      <c r="O310" s="91"/>
      <c r="P310" s="91"/>
      <c r="Q310" s="91"/>
      <c r="R310" s="91"/>
      <c r="S310" s="91"/>
      <c r="T310" s="91"/>
      <c r="U310" s="92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156</v>
      </c>
      <c r="AU310" s="17" t="s">
        <v>81</v>
      </c>
    </row>
    <row r="311" s="2" customFormat="1" ht="24.15" customHeight="1">
      <c r="A311" s="38"/>
      <c r="B311" s="39"/>
      <c r="C311" s="269" t="s">
        <v>1381</v>
      </c>
      <c r="D311" s="269" t="s">
        <v>289</v>
      </c>
      <c r="E311" s="270" t="s">
        <v>2228</v>
      </c>
      <c r="F311" s="271" t="s">
        <v>2229</v>
      </c>
      <c r="G311" s="272" t="s">
        <v>268</v>
      </c>
      <c r="H311" s="273">
        <v>1</v>
      </c>
      <c r="I311" s="274"/>
      <c r="J311" s="275">
        <f>ROUND(I311*H311,2)</f>
        <v>0</v>
      </c>
      <c r="K311" s="271" t="s">
        <v>1</v>
      </c>
      <c r="L311" s="276"/>
      <c r="M311" s="277" t="s">
        <v>1</v>
      </c>
      <c r="N311" s="278" t="s">
        <v>39</v>
      </c>
      <c r="O311" s="91"/>
      <c r="P311" s="226">
        <f>O311*H311</f>
        <v>0</v>
      </c>
      <c r="Q311" s="226">
        <v>0</v>
      </c>
      <c r="R311" s="226">
        <f>Q311*H311</f>
        <v>0</v>
      </c>
      <c r="S311" s="226">
        <v>0</v>
      </c>
      <c r="T311" s="226">
        <f>S311*H311</f>
        <v>0</v>
      </c>
      <c r="U311" s="227" t="s">
        <v>1</v>
      </c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8" t="s">
        <v>204</v>
      </c>
      <c r="AT311" s="228" t="s">
        <v>289</v>
      </c>
      <c r="AU311" s="228" t="s">
        <v>81</v>
      </c>
      <c r="AY311" s="17" t="s">
        <v>146</v>
      </c>
      <c r="BE311" s="229">
        <f>IF(N311="základní",J311,0)</f>
        <v>0</v>
      </c>
      <c r="BF311" s="229">
        <f>IF(N311="snížená",J311,0)</f>
        <v>0</v>
      </c>
      <c r="BG311" s="229">
        <f>IF(N311="zákl. přenesená",J311,0)</f>
        <v>0</v>
      </c>
      <c r="BH311" s="229">
        <f>IF(N311="sníž. přenesená",J311,0)</f>
        <v>0</v>
      </c>
      <c r="BI311" s="229">
        <f>IF(N311="nulová",J311,0)</f>
        <v>0</v>
      </c>
      <c r="BJ311" s="17" t="s">
        <v>154</v>
      </c>
      <c r="BK311" s="229">
        <f>ROUND(I311*H311,2)</f>
        <v>0</v>
      </c>
      <c r="BL311" s="17" t="s">
        <v>153</v>
      </c>
      <c r="BM311" s="228" t="s">
        <v>1307</v>
      </c>
    </row>
    <row r="312" s="2" customFormat="1">
      <c r="A312" s="38"/>
      <c r="B312" s="39"/>
      <c r="C312" s="40"/>
      <c r="D312" s="230" t="s">
        <v>156</v>
      </c>
      <c r="E312" s="40"/>
      <c r="F312" s="231" t="s">
        <v>2229</v>
      </c>
      <c r="G312" s="40"/>
      <c r="H312" s="40"/>
      <c r="I312" s="232"/>
      <c r="J312" s="40"/>
      <c r="K312" s="40"/>
      <c r="L312" s="44"/>
      <c r="M312" s="233"/>
      <c r="N312" s="234"/>
      <c r="O312" s="91"/>
      <c r="P312" s="91"/>
      <c r="Q312" s="91"/>
      <c r="R312" s="91"/>
      <c r="S312" s="91"/>
      <c r="T312" s="91"/>
      <c r="U312" s="92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156</v>
      </c>
      <c r="AU312" s="17" t="s">
        <v>81</v>
      </c>
    </row>
    <row r="313" s="2" customFormat="1" ht="24.15" customHeight="1">
      <c r="A313" s="38"/>
      <c r="B313" s="39"/>
      <c r="C313" s="217" t="s">
        <v>1388</v>
      </c>
      <c r="D313" s="217" t="s">
        <v>148</v>
      </c>
      <c r="E313" s="218" t="s">
        <v>2230</v>
      </c>
      <c r="F313" s="219" t="s">
        <v>2231</v>
      </c>
      <c r="G313" s="220" t="s">
        <v>268</v>
      </c>
      <c r="H313" s="221">
        <v>1</v>
      </c>
      <c r="I313" s="222"/>
      <c r="J313" s="223">
        <f>ROUND(I313*H313,2)</f>
        <v>0</v>
      </c>
      <c r="K313" s="219" t="s">
        <v>2078</v>
      </c>
      <c r="L313" s="44"/>
      <c r="M313" s="224" t="s">
        <v>1</v>
      </c>
      <c r="N313" s="225" t="s">
        <v>39</v>
      </c>
      <c r="O313" s="91"/>
      <c r="P313" s="226">
        <f>O313*H313</f>
        <v>0</v>
      </c>
      <c r="Q313" s="226">
        <v>0</v>
      </c>
      <c r="R313" s="226">
        <f>Q313*H313</f>
        <v>0</v>
      </c>
      <c r="S313" s="226">
        <v>0</v>
      </c>
      <c r="T313" s="226">
        <f>S313*H313</f>
        <v>0</v>
      </c>
      <c r="U313" s="227" t="s">
        <v>1</v>
      </c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8" t="s">
        <v>153</v>
      </c>
      <c r="AT313" s="228" t="s">
        <v>148</v>
      </c>
      <c r="AU313" s="228" t="s">
        <v>81</v>
      </c>
      <c r="AY313" s="17" t="s">
        <v>146</v>
      </c>
      <c r="BE313" s="229">
        <f>IF(N313="základní",J313,0)</f>
        <v>0</v>
      </c>
      <c r="BF313" s="229">
        <f>IF(N313="snížená",J313,0)</f>
        <v>0</v>
      </c>
      <c r="BG313" s="229">
        <f>IF(N313="zákl. přenesená",J313,0)</f>
        <v>0</v>
      </c>
      <c r="BH313" s="229">
        <f>IF(N313="sníž. přenesená",J313,0)</f>
        <v>0</v>
      </c>
      <c r="BI313" s="229">
        <f>IF(N313="nulová",J313,0)</f>
        <v>0</v>
      </c>
      <c r="BJ313" s="17" t="s">
        <v>154</v>
      </c>
      <c r="BK313" s="229">
        <f>ROUND(I313*H313,2)</f>
        <v>0</v>
      </c>
      <c r="BL313" s="17" t="s">
        <v>153</v>
      </c>
      <c r="BM313" s="228" t="s">
        <v>1323</v>
      </c>
    </row>
    <row r="314" s="2" customFormat="1">
      <c r="A314" s="38"/>
      <c r="B314" s="39"/>
      <c r="C314" s="40"/>
      <c r="D314" s="230" t="s">
        <v>156</v>
      </c>
      <c r="E314" s="40"/>
      <c r="F314" s="231" t="s">
        <v>2232</v>
      </c>
      <c r="G314" s="40"/>
      <c r="H314" s="40"/>
      <c r="I314" s="232"/>
      <c r="J314" s="40"/>
      <c r="K314" s="40"/>
      <c r="L314" s="44"/>
      <c r="M314" s="233"/>
      <c r="N314" s="234"/>
      <c r="O314" s="91"/>
      <c r="P314" s="91"/>
      <c r="Q314" s="91"/>
      <c r="R314" s="91"/>
      <c r="S314" s="91"/>
      <c r="T314" s="91"/>
      <c r="U314" s="92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17" t="s">
        <v>156</v>
      </c>
      <c r="AU314" s="17" t="s">
        <v>81</v>
      </c>
    </row>
    <row r="315" s="2" customFormat="1">
      <c r="A315" s="38"/>
      <c r="B315" s="39"/>
      <c r="C315" s="40"/>
      <c r="D315" s="235" t="s">
        <v>158</v>
      </c>
      <c r="E315" s="40"/>
      <c r="F315" s="236" t="s">
        <v>2233</v>
      </c>
      <c r="G315" s="40"/>
      <c r="H315" s="40"/>
      <c r="I315" s="232"/>
      <c r="J315" s="40"/>
      <c r="K315" s="40"/>
      <c r="L315" s="44"/>
      <c r="M315" s="233"/>
      <c r="N315" s="234"/>
      <c r="O315" s="91"/>
      <c r="P315" s="91"/>
      <c r="Q315" s="91"/>
      <c r="R315" s="91"/>
      <c r="S315" s="91"/>
      <c r="T315" s="91"/>
      <c r="U315" s="92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158</v>
      </c>
      <c r="AU315" s="17" t="s">
        <v>81</v>
      </c>
    </row>
    <row r="316" s="2" customFormat="1" ht="24.15" customHeight="1">
      <c r="A316" s="38"/>
      <c r="B316" s="39"/>
      <c r="C316" s="269" t="s">
        <v>1392</v>
      </c>
      <c r="D316" s="269" t="s">
        <v>289</v>
      </c>
      <c r="E316" s="270" t="s">
        <v>2234</v>
      </c>
      <c r="F316" s="271" t="s">
        <v>2235</v>
      </c>
      <c r="G316" s="272" t="s">
        <v>268</v>
      </c>
      <c r="H316" s="273">
        <v>1</v>
      </c>
      <c r="I316" s="274"/>
      <c r="J316" s="275">
        <f>ROUND(I316*H316,2)</f>
        <v>0</v>
      </c>
      <c r="K316" s="271" t="s">
        <v>2078</v>
      </c>
      <c r="L316" s="276"/>
      <c r="M316" s="277" t="s">
        <v>1</v>
      </c>
      <c r="N316" s="278" t="s">
        <v>39</v>
      </c>
      <c r="O316" s="91"/>
      <c r="P316" s="226">
        <f>O316*H316</f>
        <v>0</v>
      </c>
      <c r="Q316" s="226">
        <v>0</v>
      </c>
      <c r="R316" s="226">
        <f>Q316*H316</f>
        <v>0</v>
      </c>
      <c r="S316" s="226">
        <v>0</v>
      </c>
      <c r="T316" s="226">
        <f>S316*H316</f>
        <v>0</v>
      </c>
      <c r="U316" s="227" t="s">
        <v>1</v>
      </c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28" t="s">
        <v>204</v>
      </c>
      <c r="AT316" s="228" t="s">
        <v>289</v>
      </c>
      <c r="AU316" s="228" t="s">
        <v>81</v>
      </c>
      <c r="AY316" s="17" t="s">
        <v>146</v>
      </c>
      <c r="BE316" s="229">
        <f>IF(N316="základní",J316,0)</f>
        <v>0</v>
      </c>
      <c r="BF316" s="229">
        <f>IF(N316="snížená",J316,0)</f>
        <v>0</v>
      </c>
      <c r="BG316" s="229">
        <f>IF(N316="zákl. přenesená",J316,0)</f>
        <v>0</v>
      </c>
      <c r="BH316" s="229">
        <f>IF(N316="sníž. přenesená",J316,0)</f>
        <v>0</v>
      </c>
      <c r="BI316" s="229">
        <f>IF(N316="nulová",J316,0)</f>
        <v>0</v>
      </c>
      <c r="BJ316" s="17" t="s">
        <v>154</v>
      </c>
      <c r="BK316" s="229">
        <f>ROUND(I316*H316,2)</f>
        <v>0</v>
      </c>
      <c r="BL316" s="17" t="s">
        <v>153</v>
      </c>
      <c r="BM316" s="228" t="s">
        <v>1339</v>
      </c>
    </row>
    <row r="317" s="2" customFormat="1">
      <c r="A317" s="38"/>
      <c r="B317" s="39"/>
      <c r="C317" s="40"/>
      <c r="D317" s="230" t="s">
        <v>156</v>
      </c>
      <c r="E317" s="40"/>
      <c r="F317" s="231" t="s">
        <v>2235</v>
      </c>
      <c r="G317" s="40"/>
      <c r="H317" s="40"/>
      <c r="I317" s="232"/>
      <c r="J317" s="40"/>
      <c r="K317" s="40"/>
      <c r="L317" s="44"/>
      <c r="M317" s="233"/>
      <c r="N317" s="234"/>
      <c r="O317" s="91"/>
      <c r="P317" s="91"/>
      <c r="Q317" s="91"/>
      <c r="R317" s="91"/>
      <c r="S317" s="91"/>
      <c r="T317" s="91"/>
      <c r="U317" s="92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156</v>
      </c>
      <c r="AU317" s="17" t="s">
        <v>81</v>
      </c>
    </row>
    <row r="318" s="2" customFormat="1" ht="16.5" customHeight="1">
      <c r="A318" s="38"/>
      <c r="B318" s="39"/>
      <c r="C318" s="269" t="s">
        <v>1398</v>
      </c>
      <c r="D318" s="269" t="s">
        <v>289</v>
      </c>
      <c r="E318" s="270" t="s">
        <v>2238</v>
      </c>
      <c r="F318" s="271" t="s">
        <v>2239</v>
      </c>
      <c r="G318" s="272" t="s">
        <v>268</v>
      </c>
      <c r="H318" s="273">
        <v>1</v>
      </c>
      <c r="I318" s="274"/>
      <c r="J318" s="275">
        <f>ROUND(I318*H318,2)</f>
        <v>0</v>
      </c>
      <c r="K318" s="271" t="s">
        <v>1</v>
      </c>
      <c r="L318" s="276"/>
      <c r="M318" s="277" t="s">
        <v>1</v>
      </c>
      <c r="N318" s="278" t="s">
        <v>39</v>
      </c>
      <c r="O318" s="91"/>
      <c r="P318" s="226">
        <f>O318*H318</f>
        <v>0</v>
      </c>
      <c r="Q318" s="226">
        <v>0</v>
      </c>
      <c r="R318" s="226">
        <f>Q318*H318</f>
        <v>0</v>
      </c>
      <c r="S318" s="226">
        <v>0</v>
      </c>
      <c r="T318" s="226">
        <f>S318*H318</f>
        <v>0</v>
      </c>
      <c r="U318" s="227" t="s">
        <v>1</v>
      </c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28" t="s">
        <v>204</v>
      </c>
      <c r="AT318" s="228" t="s">
        <v>289</v>
      </c>
      <c r="AU318" s="228" t="s">
        <v>81</v>
      </c>
      <c r="AY318" s="17" t="s">
        <v>146</v>
      </c>
      <c r="BE318" s="229">
        <f>IF(N318="základní",J318,0)</f>
        <v>0</v>
      </c>
      <c r="BF318" s="229">
        <f>IF(N318="snížená",J318,0)</f>
        <v>0</v>
      </c>
      <c r="BG318" s="229">
        <f>IF(N318="zákl. přenesená",J318,0)</f>
        <v>0</v>
      </c>
      <c r="BH318" s="229">
        <f>IF(N318="sníž. přenesená",J318,0)</f>
        <v>0</v>
      </c>
      <c r="BI318" s="229">
        <f>IF(N318="nulová",J318,0)</f>
        <v>0</v>
      </c>
      <c r="BJ318" s="17" t="s">
        <v>154</v>
      </c>
      <c r="BK318" s="229">
        <f>ROUND(I318*H318,2)</f>
        <v>0</v>
      </c>
      <c r="BL318" s="17" t="s">
        <v>153</v>
      </c>
      <c r="BM318" s="228" t="s">
        <v>1353</v>
      </c>
    </row>
    <row r="319" s="2" customFormat="1">
      <c r="A319" s="38"/>
      <c r="B319" s="39"/>
      <c r="C319" s="40"/>
      <c r="D319" s="230" t="s">
        <v>156</v>
      </c>
      <c r="E319" s="40"/>
      <c r="F319" s="231" t="s">
        <v>2239</v>
      </c>
      <c r="G319" s="40"/>
      <c r="H319" s="40"/>
      <c r="I319" s="232"/>
      <c r="J319" s="40"/>
      <c r="K319" s="40"/>
      <c r="L319" s="44"/>
      <c r="M319" s="233"/>
      <c r="N319" s="234"/>
      <c r="O319" s="91"/>
      <c r="P319" s="91"/>
      <c r="Q319" s="91"/>
      <c r="R319" s="91"/>
      <c r="S319" s="91"/>
      <c r="T319" s="91"/>
      <c r="U319" s="92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156</v>
      </c>
      <c r="AU319" s="17" t="s">
        <v>81</v>
      </c>
    </row>
    <row r="320" s="2" customFormat="1" ht="16.5" customHeight="1">
      <c r="A320" s="38"/>
      <c r="B320" s="39"/>
      <c r="C320" s="269" t="s">
        <v>1405</v>
      </c>
      <c r="D320" s="269" t="s">
        <v>289</v>
      </c>
      <c r="E320" s="270" t="s">
        <v>2240</v>
      </c>
      <c r="F320" s="271" t="s">
        <v>2241</v>
      </c>
      <c r="G320" s="272" t="s">
        <v>268</v>
      </c>
      <c r="H320" s="273">
        <v>1</v>
      </c>
      <c r="I320" s="274"/>
      <c r="J320" s="275">
        <f>ROUND(I320*H320,2)</f>
        <v>0</v>
      </c>
      <c r="K320" s="271" t="s">
        <v>1</v>
      </c>
      <c r="L320" s="276"/>
      <c r="M320" s="277" t="s">
        <v>1</v>
      </c>
      <c r="N320" s="278" t="s">
        <v>39</v>
      </c>
      <c r="O320" s="91"/>
      <c r="P320" s="226">
        <f>O320*H320</f>
        <v>0</v>
      </c>
      <c r="Q320" s="226">
        <v>0</v>
      </c>
      <c r="R320" s="226">
        <f>Q320*H320</f>
        <v>0</v>
      </c>
      <c r="S320" s="226">
        <v>0</v>
      </c>
      <c r="T320" s="226">
        <f>S320*H320</f>
        <v>0</v>
      </c>
      <c r="U320" s="227" t="s">
        <v>1</v>
      </c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28" t="s">
        <v>204</v>
      </c>
      <c r="AT320" s="228" t="s">
        <v>289</v>
      </c>
      <c r="AU320" s="228" t="s">
        <v>81</v>
      </c>
      <c r="AY320" s="17" t="s">
        <v>146</v>
      </c>
      <c r="BE320" s="229">
        <f>IF(N320="základní",J320,0)</f>
        <v>0</v>
      </c>
      <c r="BF320" s="229">
        <f>IF(N320="snížená",J320,0)</f>
        <v>0</v>
      </c>
      <c r="BG320" s="229">
        <f>IF(N320="zákl. přenesená",J320,0)</f>
        <v>0</v>
      </c>
      <c r="BH320" s="229">
        <f>IF(N320="sníž. přenesená",J320,0)</f>
        <v>0</v>
      </c>
      <c r="BI320" s="229">
        <f>IF(N320="nulová",J320,0)</f>
        <v>0</v>
      </c>
      <c r="BJ320" s="17" t="s">
        <v>154</v>
      </c>
      <c r="BK320" s="229">
        <f>ROUND(I320*H320,2)</f>
        <v>0</v>
      </c>
      <c r="BL320" s="17" t="s">
        <v>153</v>
      </c>
      <c r="BM320" s="228" t="s">
        <v>1369</v>
      </c>
    </row>
    <row r="321" s="2" customFormat="1">
      <c r="A321" s="38"/>
      <c r="B321" s="39"/>
      <c r="C321" s="40"/>
      <c r="D321" s="230" t="s">
        <v>156</v>
      </c>
      <c r="E321" s="40"/>
      <c r="F321" s="231" t="s">
        <v>2241</v>
      </c>
      <c r="G321" s="40"/>
      <c r="H321" s="40"/>
      <c r="I321" s="232"/>
      <c r="J321" s="40"/>
      <c r="K321" s="40"/>
      <c r="L321" s="44"/>
      <c r="M321" s="233"/>
      <c r="N321" s="234"/>
      <c r="O321" s="91"/>
      <c r="P321" s="91"/>
      <c r="Q321" s="91"/>
      <c r="R321" s="91"/>
      <c r="S321" s="91"/>
      <c r="T321" s="91"/>
      <c r="U321" s="92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7" t="s">
        <v>156</v>
      </c>
      <c r="AU321" s="17" t="s">
        <v>81</v>
      </c>
    </row>
    <row r="322" s="12" customFormat="1" ht="25.92" customHeight="1">
      <c r="A322" s="12"/>
      <c r="B322" s="201"/>
      <c r="C322" s="202"/>
      <c r="D322" s="203" t="s">
        <v>72</v>
      </c>
      <c r="E322" s="204" t="s">
        <v>2246</v>
      </c>
      <c r="F322" s="204" t="s">
        <v>2247</v>
      </c>
      <c r="G322" s="202"/>
      <c r="H322" s="202"/>
      <c r="I322" s="205"/>
      <c r="J322" s="206">
        <f>BK322</f>
        <v>0</v>
      </c>
      <c r="K322" s="202"/>
      <c r="L322" s="207"/>
      <c r="M322" s="208"/>
      <c r="N322" s="209"/>
      <c r="O322" s="209"/>
      <c r="P322" s="210">
        <f>SUM(P323:P354)</f>
        <v>0</v>
      </c>
      <c r="Q322" s="209"/>
      <c r="R322" s="210">
        <f>SUM(R323:R354)</f>
        <v>0</v>
      </c>
      <c r="S322" s="209"/>
      <c r="T322" s="210">
        <f>SUM(T323:T354)</f>
        <v>0</v>
      </c>
      <c r="U322" s="211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12" t="s">
        <v>81</v>
      </c>
      <c r="AT322" s="213" t="s">
        <v>72</v>
      </c>
      <c r="AU322" s="213" t="s">
        <v>73</v>
      </c>
      <c r="AY322" s="212" t="s">
        <v>146</v>
      </c>
      <c r="BK322" s="214">
        <f>SUM(BK323:BK354)</f>
        <v>0</v>
      </c>
    </row>
    <row r="323" s="2" customFormat="1" ht="24.15" customHeight="1">
      <c r="A323" s="38"/>
      <c r="B323" s="39"/>
      <c r="C323" s="217" t="s">
        <v>654</v>
      </c>
      <c r="D323" s="217" t="s">
        <v>148</v>
      </c>
      <c r="E323" s="218" t="s">
        <v>2202</v>
      </c>
      <c r="F323" s="219" t="s">
        <v>2203</v>
      </c>
      <c r="G323" s="220" t="s">
        <v>268</v>
      </c>
      <c r="H323" s="221">
        <v>1</v>
      </c>
      <c r="I323" s="222"/>
      <c r="J323" s="223">
        <f>ROUND(I323*H323,2)</f>
        <v>0</v>
      </c>
      <c r="K323" s="219" t="s">
        <v>2078</v>
      </c>
      <c r="L323" s="44"/>
      <c r="M323" s="224" t="s">
        <v>1</v>
      </c>
      <c r="N323" s="225" t="s">
        <v>39</v>
      </c>
      <c r="O323" s="91"/>
      <c r="P323" s="226">
        <f>O323*H323</f>
        <v>0</v>
      </c>
      <c r="Q323" s="226">
        <v>0</v>
      </c>
      <c r="R323" s="226">
        <f>Q323*H323</f>
        <v>0</v>
      </c>
      <c r="S323" s="226">
        <v>0</v>
      </c>
      <c r="T323" s="226">
        <f>S323*H323</f>
        <v>0</v>
      </c>
      <c r="U323" s="227" t="s">
        <v>1</v>
      </c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8" t="s">
        <v>153</v>
      </c>
      <c r="AT323" s="228" t="s">
        <v>148</v>
      </c>
      <c r="AU323" s="228" t="s">
        <v>81</v>
      </c>
      <c r="AY323" s="17" t="s">
        <v>146</v>
      </c>
      <c r="BE323" s="229">
        <f>IF(N323="základní",J323,0)</f>
        <v>0</v>
      </c>
      <c r="BF323" s="229">
        <f>IF(N323="snížená",J323,0)</f>
        <v>0</v>
      </c>
      <c r="BG323" s="229">
        <f>IF(N323="zákl. přenesená",J323,0)</f>
        <v>0</v>
      </c>
      <c r="BH323" s="229">
        <f>IF(N323="sníž. přenesená",J323,0)</f>
        <v>0</v>
      </c>
      <c r="BI323" s="229">
        <f>IF(N323="nulová",J323,0)</f>
        <v>0</v>
      </c>
      <c r="BJ323" s="17" t="s">
        <v>154</v>
      </c>
      <c r="BK323" s="229">
        <f>ROUND(I323*H323,2)</f>
        <v>0</v>
      </c>
      <c r="BL323" s="17" t="s">
        <v>153</v>
      </c>
      <c r="BM323" s="228" t="s">
        <v>1381</v>
      </c>
    </row>
    <row r="324" s="2" customFormat="1">
      <c r="A324" s="38"/>
      <c r="B324" s="39"/>
      <c r="C324" s="40"/>
      <c r="D324" s="230" t="s">
        <v>156</v>
      </c>
      <c r="E324" s="40"/>
      <c r="F324" s="231" t="s">
        <v>2204</v>
      </c>
      <c r="G324" s="40"/>
      <c r="H324" s="40"/>
      <c r="I324" s="232"/>
      <c r="J324" s="40"/>
      <c r="K324" s="40"/>
      <c r="L324" s="44"/>
      <c r="M324" s="233"/>
      <c r="N324" s="234"/>
      <c r="O324" s="91"/>
      <c r="P324" s="91"/>
      <c r="Q324" s="91"/>
      <c r="R324" s="91"/>
      <c r="S324" s="91"/>
      <c r="T324" s="91"/>
      <c r="U324" s="92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156</v>
      </c>
      <c r="AU324" s="17" t="s">
        <v>81</v>
      </c>
    </row>
    <row r="325" s="2" customFormat="1">
      <c r="A325" s="38"/>
      <c r="B325" s="39"/>
      <c r="C325" s="40"/>
      <c r="D325" s="235" t="s">
        <v>158</v>
      </c>
      <c r="E325" s="40"/>
      <c r="F325" s="236" t="s">
        <v>2205</v>
      </c>
      <c r="G325" s="40"/>
      <c r="H325" s="40"/>
      <c r="I325" s="232"/>
      <c r="J325" s="40"/>
      <c r="K325" s="40"/>
      <c r="L325" s="44"/>
      <c r="M325" s="233"/>
      <c r="N325" s="234"/>
      <c r="O325" s="91"/>
      <c r="P325" s="91"/>
      <c r="Q325" s="91"/>
      <c r="R325" s="91"/>
      <c r="S325" s="91"/>
      <c r="T325" s="91"/>
      <c r="U325" s="92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158</v>
      </c>
      <c r="AU325" s="17" t="s">
        <v>81</v>
      </c>
    </row>
    <row r="326" s="2" customFormat="1" ht="24.15" customHeight="1">
      <c r="A326" s="38"/>
      <c r="B326" s="39"/>
      <c r="C326" s="269" t="s">
        <v>660</v>
      </c>
      <c r="D326" s="269" t="s">
        <v>289</v>
      </c>
      <c r="E326" s="270" t="s">
        <v>2206</v>
      </c>
      <c r="F326" s="271" t="s">
        <v>2207</v>
      </c>
      <c r="G326" s="272" t="s">
        <v>268</v>
      </c>
      <c r="H326" s="273">
        <v>1</v>
      </c>
      <c r="I326" s="274"/>
      <c r="J326" s="275">
        <f>ROUND(I326*H326,2)</f>
        <v>0</v>
      </c>
      <c r="K326" s="271" t="s">
        <v>1</v>
      </c>
      <c r="L326" s="276"/>
      <c r="M326" s="277" t="s">
        <v>1</v>
      </c>
      <c r="N326" s="278" t="s">
        <v>39</v>
      </c>
      <c r="O326" s="91"/>
      <c r="P326" s="226">
        <f>O326*H326</f>
        <v>0</v>
      </c>
      <c r="Q326" s="226">
        <v>0</v>
      </c>
      <c r="R326" s="226">
        <f>Q326*H326</f>
        <v>0</v>
      </c>
      <c r="S326" s="226">
        <v>0</v>
      </c>
      <c r="T326" s="226">
        <f>S326*H326</f>
        <v>0</v>
      </c>
      <c r="U326" s="227" t="s">
        <v>1</v>
      </c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8" t="s">
        <v>204</v>
      </c>
      <c r="AT326" s="228" t="s">
        <v>289</v>
      </c>
      <c r="AU326" s="228" t="s">
        <v>81</v>
      </c>
      <c r="AY326" s="17" t="s">
        <v>146</v>
      </c>
      <c r="BE326" s="229">
        <f>IF(N326="základní",J326,0)</f>
        <v>0</v>
      </c>
      <c r="BF326" s="229">
        <f>IF(N326="snížená",J326,0)</f>
        <v>0</v>
      </c>
      <c r="BG326" s="229">
        <f>IF(N326="zákl. přenesená",J326,0)</f>
        <v>0</v>
      </c>
      <c r="BH326" s="229">
        <f>IF(N326="sníž. přenesená",J326,0)</f>
        <v>0</v>
      </c>
      <c r="BI326" s="229">
        <f>IF(N326="nulová",J326,0)</f>
        <v>0</v>
      </c>
      <c r="BJ326" s="17" t="s">
        <v>154</v>
      </c>
      <c r="BK326" s="229">
        <f>ROUND(I326*H326,2)</f>
        <v>0</v>
      </c>
      <c r="BL326" s="17" t="s">
        <v>153</v>
      </c>
      <c r="BM326" s="228" t="s">
        <v>1392</v>
      </c>
    </row>
    <row r="327" s="2" customFormat="1">
      <c r="A327" s="38"/>
      <c r="B327" s="39"/>
      <c r="C327" s="40"/>
      <c r="D327" s="230" t="s">
        <v>156</v>
      </c>
      <c r="E327" s="40"/>
      <c r="F327" s="231" t="s">
        <v>2207</v>
      </c>
      <c r="G327" s="40"/>
      <c r="H327" s="40"/>
      <c r="I327" s="232"/>
      <c r="J327" s="40"/>
      <c r="K327" s="40"/>
      <c r="L327" s="44"/>
      <c r="M327" s="233"/>
      <c r="N327" s="234"/>
      <c r="O327" s="91"/>
      <c r="P327" s="91"/>
      <c r="Q327" s="91"/>
      <c r="R327" s="91"/>
      <c r="S327" s="91"/>
      <c r="T327" s="91"/>
      <c r="U327" s="92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156</v>
      </c>
      <c r="AU327" s="17" t="s">
        <v>81</v>
      </c>
    </row>
    <row r="328" s="2" customFormat="1" ht="24.15" customHeight="1">
      <c r="A328" s="38"/>
      <c r="B328" s="39"/>
      <c r="C328" s="217" t="s">
        <v>666</v>
      </c>
      <c r="D328" s="217" t="s">
        <v>148</v>
      </c>
      <c r="E328" s="218" t="s">
        <v>2196</v>
      </c>
      <c r="F328" s="219" t="s">
        <v>2197</v>
      </c>
      <c r="G328" s="220" t="s">
        <v>268</v>
      </c>
      <c r="H328" s="221">
        <v>1</v>
      </c>
      <c r="I328" s="222"/>
      <c r="J328" s="223">
        <f>ROUND(I328*H328,2)</f>
        <v>0</v>
      </c>
      <c r="K328" s="219" t="s">
        <v>2078</v>
      </c>
      <c r="L328" s="44"/>
      <c r="M328" s="224" t="s">
        <v>1</v>
      </c>
      <c r="N328" s="225" t="s">
        <v>39</v>
      </c>
      <c r="O328" s="91"/>
      <c r="P328" s="226">
        <f>O328*H328</f>
        <v>0</v>
      </c>
      <c r="Q328" s="226">
        <v>0</v>
      </c>
      <c r="R328" s="226">
        <f>Q328*H328</f>
        <v>0</v>
      </c>
      <c r="S328" s="226">
        <v>0</v>
      </c>
      <c r="T328" s="226">
        <f>S328*H328</f>
        <v>0</v>
      </c>
      <c r="U328" s="227" t="s">
        <v>1</v>
      </c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28" t="s">
        <v>153</v>
      </c>
      <c r="AT328" s="228" t="s">
        <v>148</v>
      </c>
      <c r="AU328" s="228" t="s">
        <v>81</v>
      </c>
      <c r="AY328" s="17" t="s">
        <v>146</v>
      </c>
      <c r="BE328" s="229">
        <f>IF(N328="základní",J328,0)</f>
        <v>0</v>
      </c>
      <c r="BF328" s="229">
        <f>IF(N328="snížená",J328,0)</f>
        <v>0</v>
      </c>
      <c r="BG328" s="229">
        <f>IF(N328="zákl. přenesená",J328,0)</f>
        <v>0</v>
      </c>
      <c r="BH328" s="229">
        <f>IF(N328="sníž. přenesená",J328,0)</f>
        <v>0</v>
      </c>
      <c r="BI328" s="229">
        <f>IF(N328="nulová",J328,0)</f>
        <v>0</v>
      </c>
      <c r="BJ328" s="17" t="s">
        <v>154</v>
      </c>
      <c r="BK328" s="229">
        <f>ROUND(I328*H328,2)</f>
        <v>0</v>
      </c>
      <c r="BL328" s="17" t="s">
        <v>153</v>
      </c>
      <c r="BM328" s="228" t="s">
        <v>1405</v>
      </c>
    </row>
    <row r="329" s="2" customFormat="1">
      <c r="A329" s="38"/>
      <c r="B329" s="39"/>
      <c r="C329" s="40"/>
      <c r="D329" s="230" t="s">
        <v>156</v>
      </c>
      <c r="E329" s="40"/>
      <c r="F329" s="231" t="s">
        <v>2198</v>
      </c>
      <c r="G329" s="40"/>
      <c r="H329" s="40"/>
      <c r="I329" s="232"/>
      <c r="J329" s="40"/>
      <c r="K329" s="40"/>
      <c r="L329" s="44"/>
      <c r="M329" s="233"/>
      <c r="N329" s="234"/>
      <c r="O329" s="91"/>
      <c r="P329" s="91"/>
      <c r="Q329" s="91"/>
      <c r="R329" s="91"/>
      <c r="S329" s="91"/>
      <c r="T329" s="91"/>
      <c r="U329" s="92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T329" s="17" t="s">
        <v>156</v>
      </c>
      <c r="AU329" s="17" t="s">
        <v>81</v>
      </c>
    </row>
    <row r="330" s="2" customFormat="1">
      <c r="A330" s="38"/>
      <c r="B330" s="39"/>
      <c r="C330" s="40"/>
      <c r="D330" s="235" t="s">
        <v>158</v>
      </c>
      <c r="E330" s="40"/>
      <c r="F330" s="236" t="s">
        <v>2199</v>
      </c>
      <c r="G330" s="40"/>
      <c r="H330" s="40"/>
      <c r="I330" s="232"/>
      <c r="J330" s="40"/>
      <c r="K330" s="40"/>
      <c r="L330" s="44"/>
      <c r="M330" s="233"/>
      <c r="N330" s="234"/>
      <c r="O330" s="91"/>
      <c r="P330" s="91"/>
      <c r="Q330" s="91"/>
      <c r="R330" s="91"/>
      <c r="S330" s="91"/>
      <c r="T330" s="91"/>
      <c r="U330" s="92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158</v>
      </c>
      <c r="AU330" s="17" t="s">
        <v>81</v>
      </c>
    </row>
    <row r="331" s="2" customFormat="1" ht="16.5" customHeight="1">
      <c r="A331" s="38"/>
      <c r="B331" s="39"/>
      <c r="C331" s="269" t="s">
        <v>674</v>
      </c>
      <c r="D331" s="269" t="s">
        <v>289</v>
      </c>
      <c r="E331" s="270" t="s">
        <v>2244</v>
      </c>
      <c r="F331" s="271" t="s">
        <v>2245</v>
      </c>
      <c r="G331" s="272" t="s">
        <v>268</v>
      </c>
      <c r="H331" s="273">
        <v>1</v>
      </c>
      <c r="I331" s="274"/>
      <c r="J331" s="275">
        <f>ROUND(I331*H331,2)</f>
        <v>0</v>
      </c>
      <c r="K331" s="271" t="s">
        <v>1</v>
      </c>
      <c r="L331" s="276"/>
      <c r="M331" s="277" t="s">
        <v>1</v>
      </c>
      <c r="N331" s="278" t="s">
        <v>39</v>
      </c>
      <c r="O331" s="91"/>
      <c r="P331" s="226">
        <f>O331*H331</f>
        <v>0</v>
      </c>
      <c r="Q331" s="226">
        <v>0</v>
      </c>
      <c r="R331" s="226">
        <f>Q331*H331</f>
        <v>0</v>
      </c>
      <c r="S331" s="226">
        <v>0</v>
      </c>
      <c r="T331" s="226">
        <f>S331*H331</f>
        <v>0</v>
      </c>
      <c r="U331" s="227" t="s">
        <v>1</v>
      </c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8" t="s">
        <v>204</v>
      </c>
      <c r="AT331" s="228" t="s">
        <v>289</v>
      </c>
      <c r="AU331" s="228" t="s">
        <v>81</v>
      </c>
      <c r="AY331" s="17" t="s">
        <v>146</v>
      </c>
      <c r="BE331" s="229">
        <f>IF(N331="základní",J331,0)</f>
        <v>0</v>
      </c>
      <c r="BF331" s="229">
        <f>IF(N331="snížená",J331,0)</f>
        <v>0</v>
      </c>
      <c r="BG331" s="229">
        <f>IF(N331="zákl. přenesená",J331,0)</f>
        <v>0</v>
      </c>
      <c r="BH331" s="229">
        <f>IF(N331="sníž. přenesená",J331,0)</f>
        <v>0</v>
      </c>
      <c r="BI331" s="229">
        <f>IF(N331="nulová",J331,0)</f>
        <v>0</v>
      </c>
      <c r="BJ331" s="17" t="s">
        <v>154</v>
      </c>
      <c r="BK331" s="229">
        <f>ROUND(I331*H331,2)</f>
        <v>0</v>
      </c>
      <c r="BL331" s="17" t="s">
        <v>153</v>
      </c>
      <c r="BM331" s="228" t="s">
        <v>1419</v>
      </c>
    </row>
    <row r="332" s="2" customFormat="1">
      <c r="A332" s="38"/>
      <c r="B332" s="39"/>
      <c r="C332" s="40"/>
      <c r="D332" s="230" t="s">
        <v>156</v>
      </c>
      <c r="E332" s="40"/>
      <c r="F332" s="231" t="s">
        <v>2245</v>
      </c>
      <c r="G332" s="40"/>
      <c r="H332" s="40"/>
      <c r="I332" s="232"/>
      <c r="J332" s="40"/>
      <c r="K332" s="40"/>
      <c r="L332" s="44"/>
      <c r="M332" s="233"/>
      <c r="N332" s="234"/>
      <c r="O332" s="91"/>
      <c r="P332" s="91"/>
      <c r="Q332" s="91"/>
      <c r="R332" s="91"/>
      <c r="S332" s="91"/>
      <c r="T332" s="91"/>
      <c r="U332" s="92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156</v>
      </c>
      <c r="AU332" s="17" t="s">
        <v>81</v>
      </c>
    </row>
    <row r="333" s="2" customFormat="1" ht="24.15" customHeight="1">
      <c r="A333" s="38"/>
      <c r="B333" s="39"/>
      <c r="C333" s="217" t="s">
        <v>680</v>
      </c>
      <c r="D333" s="217" t="s">
        <v>148</v>
      </c>
      <c r="E333" s="218" t="s">
        <v>2216</v>
      </c>
      <c r="F333" s="219" t="s">
        <v>2217</v>
      </c>
      <c r="G333" s="220" t="s">
        <v>268</v>
      </c>
      <c r="H333" s="221">
        <v>16</v>
      </c>
      <c r="I333" s="222"/>
      <c r="J333" s="223">
        <f>ROUND(I333*H333,2)</f>
        <v>0</v>
      </c>
      <c r="K333" s="219" t="s">
        <v>2078</v>
      </c>
      <c r="L333" s="44"/>
      <c r="M333" s="224" t="s">
        <v>1</v>
      </c>
      <c r="N333" s="225" t="s">
        <v>39</v>
      </c>
      <c r="O333" s="91"/>
      <c r="P333" s="226">
        <f>O333*H333</f>
        <v>0</v>
      </c>
      <c r="Q333" s="226">
        <v>0</v>
      </c>
      <c r="R333" s="226">
        <f>Q333*H333</f>
        <v>0</v>
      </c>
      <c r="S333" s="226">
        <v>0</v>
      </c>
      <c r="T333" s="226">
        <f>S333*H333</f>
        <v>0</v>
      </c>
      <c r="U333" s="227" t="s">
        <v>1</v>
      </c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28" t="s">
        <v>153</v>
      </c>
      <c r="AT333" s="228" t="s">
        <v>148</v>
      </c>
      <c r="AU333" s="228" t="s">
        <v>81</v>
      </c>
      <c r="AY333" s="17" t="s">
        <v>146</v>
      </c>
      <c r="BE333" s="229">
        <f>IF(N333="základní",J333,0)</f>
        <v>0</v>
      </c>
      <c r="BF333" s="229">
        <f>IF(N333="snížená",J333,0)</f>
        <v>0</v>
      </c>
      <c r="BG333" s="229">
        <f>IF(N333="zákl. přenesená",J333,0)</f>
        <v>0</v>
      </c>
      <c r="BH333" s="229">
        <f>IF(N333="sníž. přenesená",J333,0)</f>
        <v>0</v>
      </c>
      <c r="BI333" s="229">
        <f>IF(N333="nulová",J333,0)</f>
        <v>0</v>
      </c>
      <c r="BJ333" s="17" t="s">
        <v>154</v>
      </c>
      <c r="BK333" s="229">
        <f>ROUND(I333*H333,2)</f>
        <v>0</v>
      </c>
      <c r="BL333" s="17" t="s">
        <v>153</v>
      </c>
      <c r="BM333" s="228" t="s">
        <v>1430</v>
      </c>
    </row>
    <row r="334" s="2" customFormat="1">
      <c r="A334" s="38"/>
      <c r="B334" s="39"/>
      <c r="C334" s="40"/>
      <c r="D334" s="230" t="s">
        <v>156</v>
      </c>
      <c r="E334" s="40"/>
      <c r="F334" s="231" t="s">
        <v>2218</v>
      </c>
      <c r="G334" s="40"/>
      <c r="H334" s="40"/>
      <c r="I334" s="232"/>
      <c r="J334" s="40"/>
      <c r="K334" s="40"/>
      <c r="L334" s="44"/>
      <c r="M334" s="233"/>
      <c r="N334" s="234"/>
      <c r="O334" s="91"/>
      <c r="P334" s="91"/>
      <c r="Q334" s="91"/>
      <c r="R334" s="91"/>
      <c r="S334" s="91"/>
      <c r="T334" s="91"/>
      <c r="U334" s="92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156</v>
      </c>
      <c r="AU334" s="17" t="s">
        <v>81</v>
      </c>
    </row>
    <row r="335" s="2" customFormat="1">
      <c r="A335" s="38"/>
      <c r="B335" s="39"/>
      <c r="C335" s="40"/>
      <c r="D335" s="235" t="s">
        <v>158</v>
      </c>
      <c r="E335" s="40"/>
      <c r="F335" s="236" t="s">
        <v>2219</v>
      </c>
      <c r="G335" s="40"/>
      <c r="H335" s="40"/>
      <c r="I335" s="232"/>
      <c r="J335" s="40"/>
      <c r="K335" s="40"/>
      <c r="L335" s="44"/>
      <c r="M335" s="233"/>
      <c r="N335" s="234"/>
      <c r="O335" s="91"/>
      <c r="P335" s="91"/>
      <c r="Q335" s="91"/>
      <c r="R335" s="91"/>
      <c r="S335" s="91"/>
      <c r="T335" s="91"/>
      <c r="U335" s="92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7" t="s">
        <v>158</v>
      </c>
      <c r="AU335" s="17" t="s">
        <v>81</v>
      </c>
    </row>
    <row r="336" s="2" customFormat="1" ht="16.5" customHeight="1">
      <c r="A336" s="38"/>
      <c r="B336" s="39"/>
      <c r="C336" s="269" t="s">
        <v>692</v>
      </c>
      <c r="D336" s="269" t="s">
        <v>289</v>
      </c>
      <c r="E336" s="270" t="s">
        <v>2220</v>
      </c>
      <c r="F336" s="271" t="s">
        <v>2221</v>
      </c>
      <c r="G336" s="272" t="s">
        <v>268</v>
      </c>
      <c r="H336" s="273">
        <v>7</v>
      </c>
      <c r="I336" s="274"/>
      <c r="J336" s="275">
        <f>ROUND(I336*H336,2)</f>
        <v>0</v>
      </c>
      <c r="K336" s="271" t="s">
        <v>2078</v>
      </c>
      <c r="L336" s="276"/>
      <c r="M336" s="277" t="s">
        <v>1</v>
      </c>
      <c r="N336" s="278" t="s">
        <v>39</v>
      </c>
      <c r="O336" s="91"/>
      <c r="P336" s="226">
        <f>O336*H336</f>
        <v>0</v>
      </c>
      <c r="Q336" s="226">
        <v>0</v>
      </c>
      <c r="R336" s="226">
        <f>Q336*H336</f>
        <v>0</v>
      </c>
      <c r="S336" s="226">
        <v>0</v>
      </c>
      <c r="T336" s="226">
        <f>S336*H336</f>
        <v>0</v>
      </c>
      <c r="U336" s="227" t="s">
        <v>1</v>
      </c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28" t="s">
        <v>204</v>
      </c>
      <c r="AT336" s="228" t="s">
        <v>289</v>
      </c>
      <c r="AU336" s="228" t="s">
        <v>81</v>
      </c>
      <c r="AY336" s="17" t="s">
        <v>146</v>
      </c>
      <c r="BE336" s="229">
        <f>IF(N336="základní",J336,0)</f>
        <v>0</v>
      </c>
      <c r="BF336" s="229">
        <f>IF(N336="snížená",J336,0)</f>
        <v>0</v>
      </c>
      <c r="BG336" s="229">
        <f>IF(N336="zákl. přenesená",J336,0)</f>
        <v>0</v>
      </c>
      <c r="BH336" s="229">
        <f>IF(N336="sníž. přenesená",J336,0)</f>
        <v>0</v>
      </c>
      <c r="BI336" s="229">
        <f>IF(N336="nulová",J336,0)</f>
        <v>0</v>
      </c>
      <c r="BJ336" s="17" t="s">
        <v>154</v>
      </c>
      <c r="BK336" s="229">
        <f>ROUND(I336*H336,2)</f>
        <v>0</v>
      </c>
      <c r="BL336" s="17" t="s">
        <v>153</v>
      </c>
      <c r="BM336" s="228" t="s">
        <v>1024</v>
      </c>
    </row>
    <row r="337" s="2" customFormat="1">
      <c r="A337" s="38"/>
      <c r="B337" s="39"/>
      <c r="C337" s="40"/>
      <c r="D337" s="230" t="s">
        <v>156</v>
      </c>
      <c r="E337" s="40"/>
      <c r="F337" s="231" t="s">
        <v>2221</v>
      </c>
      <c r="G337" s="40"/>
      <c r="H337" s="40"/>
      <c r="I337" s="232"/>
      <c r="J337" s="40"/>
      <c r="K337" s="40"/>
      <c r="L337" s="44"/>
      <c r="M337" s="233"/>
      <c r="N337" s="234"/>
      <c r="O337" s="91"/>
      <c r="P337" s="91"/>
      <c r="Q337" s="91"/>
      <c r="R337" s="91"/>
      <c r="S337" s="91"/>
      <c r="T337" s="91"/>
      <c r="U337" s="92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7" t="s">
        <v>156</v>
      </c>
      <c r="AU337" s="17" t="s">
        <v>81</v>
      </c>
    </row>
    <row r="338" s="2" customFormat="1" ht="16.5" customHeight="1">
      <c r="A338" s="38"/>
      <c r="B338" s="39"/>
      <c r="C338" s="269" t="s">
        <v>699</v>
      </c>
      <c r="D338" s="269" t="s">
        <v>289</v>
      </c>
      <c r="E338" s="270" t="s">
        <v>2222</v>
      </c>
      <c r="F338" s="271" t="s">
        <v>2223</v>
      </c>
      <c r="G338" s="272" t="s">
        <v>268</v>
      </c>
      <c r="H338" s="273">
        <v>8</v>
      </c>
      <c r="I338" s="274"/>
      <c r="J338" s="275">
        <f>ROUND(I338*H338,2)</f>
        <v>0</v>
      </c>
      <c r="K338" s="271" t="s">
        <v>2078</v>
      </c>
      <c r="L338" s="276"/>
      <c r="M338" s="277" t="s">
        <v>1</v>
      </c>
      <c r="N338" s="278" t="s">
        <v>39</v>
      </c>
      <c r="O338" s="91"/>
      <c r="P338" s="226">
        <f>O338*H338</f>
        <v>0</v>
      </c>
      <c r="Q338" s="226">
        <v>0</v>
      </c>
      <c r="R338" s="226">
        <f>Q338*H338</f>
        <v>0</v>
      </c>
      <c r="S338" s="226">
        <v>0</v>
      </c>
      <c r="T338" s="226">
        <f>S338*H338</f>
        <v>0</v>
      </c>
      <c r="U338" s="227" t="s">
        <v>1</v>
      </c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28" t="s">
        <v>204</v>
      </c>
      <c r="AT338" s="228" t="s">
        <v>289</v>
      </c>
      <c r="AU338" s="228" t="s">
        <v>81</v>
      </c>
      <c r="AY338" s="17" t="s">
        <v>146</v>
      </c>
      <c r="BE338" s="229">
        <f>IF(N338="základní",J338,0)</f>
        <v>0</v>
      </c>
      <c r="BF338" s="229">
        <f>IF(N338="snížená",J338,0)</f>
        <v>0</v>
      </c>
      <c r="BG338" s="229">
        <f>IF(N338="zákl. přenesená",J338,0)</f>
        <v>0</v>
      </c>
      <c r="BH338" s="229">
        <f>IF(N338="sníž. přenesená",J338,0)</f>
        <v>0</v>
      </c>
      <c r="BI338" s="229">
        <f>IF(N338="nulová",J338,0)</f>
        <v>0</v>
      </c>
      <c r="BJ338" s="17" t="s">
        <v>154</v>
      </c>
      <c r="BK338" s="229">
        <f>ROUND(I338*H338,2)</f>
        <v>0</v>
      </c>
      <c r="BL338" s="17" t="s">
        <v>153</v>
      </c>
      <c r="BM338" s="228" t="s">
        <v>1452</v>
      </c>
    </row>
    <row r="339" s="2" customFormat="1">
      <c r="A339" s="38"/>
      <c r="B339" s="39"/>
      <c r="C339" s="40"/>
      <c r="D339" s="230" t="s">
        <v>156</v>
      </c>
      <c r="E339" s="40"/>
      <c r="F339" s="231" t="s">
        <v>2223</v>
      </c>
      <c r="G339" s="40"/>
      <c r="H339" s="40"/>
      <c r="I339" s="232"/>
      <c r="J339" s="40"/>
      <c r="K339" s="40"/>
      <c r="L339" s="44"/>
      <c r="M339" s="233"/>
      <c r="N339" s="234"/>
      <c r="O339" s="91"/>
      <c r="P339" s="91"/>
      <c r="Q339" s="91"/>
      <c r="R339" s="91"/>
      <c r="S339" s="91"/>
      <c r="T339" s="91"/>
      <c r="U339" s="92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17" t="s">
        <v>156</v>
      </c>
      <c r="AU339" s="17" t="s">
        <v>81</v>
      </c>
    </row>
    <row r="340" s="2" customFormat="1" ht="16.5" customHeight="1">
      <c r="A340" s="38"/>
      <c r="B340" s="39"/>
      <c r="C340" s="269" t="s">
        <v>706</v>
      </c>
      <c r="D340" s="269" t="s">
        <v>289</v>
      </c>
      <c r="E340" s="270" t="s">
        <v>2224</v>
      </c>
      <c r="F340" s="271" t="s">
        <v>2225</v>
      </c>
      <c r="G340" s="272" t="s">
        <v>268</v>
      </c>
      <c r="H340" s="273">
        <v>1</v>
      </c>
      <c r="I340" s="274"/>
      <c r="J340" s="275">
        <f>ROUND(I340*H340,2)</f>
        <v>0</v>
      </c>
      <c r="K340" s="271" t="s">
        <v>2078</v>
      </c>
      <c r="L340" s="276"/>
      <c r="M340" s="277" t="s">
        <v>1</v>
      </c>
      <c r="N340" s="278" t="s">
        <v>39</v>
      </c>
      <c r="O340" s="91"/>
      <c r="P340" s="226">
        <f>O340*H340</f>
        <v>0</v>
      </c>
      <c r="Q340" s="226">
        <v>0</v>
      </c>
      <c r="R340" s="226">
        <f>Q340*H340</f>
        <v>0</v>
      </c>
      <c r="S340" s="226">
        <v>0</v>
      </c>
      <c r="T340" s="226">
        <f>S340*H340</f>
        <v>0</v>
      </c>
      <c r="U340" s="227" t="s">
        <v>1</v>
      </c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28" t="s">
        <v>204</v>
      </c>
      <c r="AT340" s="228" t="s">
        <v>289</v>
      </c>
      <c r="AU340" s="228" t="s">
        <v>81</v>
      </c>
      <c r="AY340" s="17" t="s">
        <v>146</v>
      </c>
      <c r="BE340" s="229">
        <f>IF(N340="základní",J340,0)</f>
        <v>0</v>
      </c>
      <c r="BF340" s="229">
        <f>IF(N340="snížená",J340,0)</f>
        <v>0</v>
      </c>
      <c r="BG340" s="229">
        <f>IF(N340="zákl. přenesená",J340,0)</f>
        <v>0</v>
      </c>
      <c r="BH340" s="229">
        <f>IF(N340="sníž. přenesená",J340,0)</f>
        <v>0</v>
      </c>
      <c r="BI340" s="229">
        <f>IF(N340="nulová",J340,0)</f>
        <v>0</v>
      </c>
      <c r="BJ340" s="17" t="s">
        <v>154</v>
      </c>
      <c r="BK340" s="229">
        <f>ROUND(I340*H340,2)</f>
        <v>0</v>
      </c>
      <c r="BL340" s="17" t="s">
        <v>153</v>
      </c>
      <c r="BM340" s="228" t="s">
        <v>1463</v>
      </c>
    </row>
    <row r="341" s="2" customFormat="1">
      <c r="A341" s="38"/>
      <c r="B341" s="39"/>
      <c r="C341" s="40"/>
      <c r="D341" s="230" t="s">
        <v>156</v>
      </c>
      <c r="E341" s="40"/>
      <c r="F341" s="231" t="s">
        <v>2225</v>
      </c>
      <c r="G341" s="40"/>
      <c r="H341" s="40"/>
      <c r="I341" s="232"/>
      <c r="J341" s="40"/>
      <c r="K341" s="40"/>
      <c r="L341" s="44"/>
      <c r="M341" s="233"/>
      <c r="N341" s="234"/>
      <c r="O341" s="91"/>
      <c r="P341" s="91"/>
      <c r="Q341" s="91"/>
      <c r="R341" s="91"/>
      <c r="S341" s="91"/>
      <c r="T341" s="91"/>
      <c r="U341" s="92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156</v>
      </c>
      <c r="AU341" s="17" t="s">
        <v>81</v>
      </c>
    </row>
    <row r="342" s="2" customFormat="1" ht="24.15" customHeight="1">
      <c r="A342" s="38"/>
      <c r="B342" s="39"/>
      <c r="C342" s="217" t="s">
        <v>713</v>
      </c>
      <c r="D342" s="217" t="s">
        <v>148</v>
      </c>
      <c r="E342" s="218" t="s">
        <v>2226</v>
      </c>
      <c r="F342" s="219" t="s">
        <v>2227</v>
      </c>
      <c r="G342" s="220" t="s">
        <v>268</v>
      </c>
      <c r="H342" s="221">
        <v>1</v>
      </c>
      <c r="I342" s="222"/>
      <c r="J342" s="223">
        <f>ROUND(I342*H342,2)</f>
        <v>0</v>
      </c>
      <c r="K342" s="219" t="s">
        <v>1</v>
      </c>
      <c r="L342" s="44"/>
      <c r="M342" s="224" t="s">
        <v>1</v>
      </c>
      <c r="N342" s="225" t="s">
        <v>39</v>
      </c>
      <c r="O342" s="91"/>
      <c r="P342" s="226">
        <f>O342*H342</f>
        <v>0</v>
      </c>
      <c r="Q342" s="226">
        <v>0</v>
      </c>
      <c r="R342" s="226">
        <f>Q342*H342</f>
        <v>0</v>
      </c>
      <c r="S342" s="226">
        <v>0</v>
      </c>
      <c r="T342" s="226">
        <f>S342*H342</f>
        <v>0</v>
      </c>
      <c r="U342" s="227" t="s">
        <v>1</v>
      </c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28" t="s">
        <v>153</v>
      </c>
      <c r="AT342" s="228" t="s">
        <v>148</v>
      </c>
      <c r="AU342" s="228" t="s">
        <v>81</v>
      </c>
      <c r="AY342" s="17" t="s">
        <v>146</v>
      </c>
      <c r="BE342" s="229">
        <f>IF(N342="základní",J342,0)</f>
        <v>0</v>
      </c>
      <c r="BF342" s="229">
        <f>IF(N342="snížená",J342,0)</f>
        <v>0</v>
      </c>
      <c r="BG342" s="229">
        <f>IF(N342="zákl. přenesená",J342,0)</f>
        <v>0</v>
      </c>
      <c r="BH342" s="229">
        <f>IF(N342="sníž. přenesená",J342,0)</f>
        <v>0</v>
      </c>
      <c r="BI342" s="229">
        <f>IF(N342="nulová",J342,0)</f>
        <v>0</v>
      </c>
      <c r="BJ342" s="17" t="s">
        <v>154</v>
      </c>
      <c r="BK342" s="229">
        <f>ROUND(I342*H342,2)</f>
        <v>0</v>
      </c>
      <c r="BL342" s="17" t="s">
        <v>153</v>
      </c>
      <c r="BM342" s="228" t="s">
        <v>1473</v>
      </c>
    </row>
    <row r="343" s="2" customFormat="1">
      <c r="A343" s="38"/>
      <c r="B343" s="39"/>
      <c r="C343" s="40"/>
      <c r="D343" s="230" t="s">
        <v>156</v>
      </c>
      <c r="E343" s="40"/>
      <c r="F343" s="231" t="s">
        <v>2227</v>
      </c>
      <c r="G343" s="40"/>
      <c r="H343" s="40"/>
      <c r="I343" s="232"/>
      <c r="J343" s="40"/>
      <c r="K343" s="40"/>
      <c r="L343" s="44"/>
      <c r="M343" s="233"/>
      <c r="N343" s="234"/>
      <c r="O343" s="91"/>
      <c r="P343" s="91"/>
      <c r="Q343" s="91"/>
      <c r="R343" s="91"/>
      <c r="S343" s="91"/>
      <c r="T343" s="91"/>
      <c r="U343" s="92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156</v>
      </c>
      <c r="AU343" s="17" t="s">
        <v>81</v>
      </c>
    </row>
    <row r="344" s="2" customFormat="1" ht="24.15" customHeight="1">
      <c r="A344" s="38"/>
      <c r="B344" s="39"/>
      <c r="C344" s="269" t="s">
        <v>721</v>
      </c>
      <c r="D344" s="269" t="s">
        <v>289</v>
      </c>
      <c r="E344" s="270" t="s">
        <v>2228</v>
      </c>
      <c r="F344" s="271" t="s">
        <v>2229</v>
      </c>
      <c r="G344" s="272" t="s">
        <v>268</v>
      </c>
      <c r="H344" s="273">
        <v>1</v>
      </c>
      <c r="I344" s="274"/>
      <c r="J344" s="275">
        <f>ROUND(I344*H344,2)</f>
        <v>0</v>
      </c>
      <c r="K344" s="271" t="s">
        <v>1</v>
      </c>
      <c r="L344" s="276"/>
      <c r="M344" s="277" t="s">
        <v>1</v>
      </c>
      <c r="N344" s="278" t="s">
        <v>39</v>
      </c>
      <c r="O344" s="91"/>
      <c r="P344" s="226">
        <f>O344*H344</f>
        <v>0</v>
      </c>
      <c r="Q344" s="226">
        <v>0</v>
      </c>
      <c r="R344" s="226">
        <f>Q344*H344</f>
        <v>0</v>
      </c>
      <c r="S344" s="226">
        <v>0</v>
      </c>
      <c r="T344" s="226">
        <f>S344*H344</f>
        <v>0</v>
      </c>
      <c r="U344" s="227" t="s">
        <v>1</v>
      </c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8" t="s">
        <v>204</v>
      </c>
      <c r="AT344" s="228" t="s">
        <v>289</v>
      </c>
      <c r="AU344" s="228" t="s">
        <v>81</v>
      </c>
      <c r="AY344" s="17" t="s">
        <v>146</v>
      </c>
      <c r="BE344" s="229">
        <f>IF(N344="základní",J344,0)</f>
        <v>0</v>
      </c>
      <c r="BF344" s="229">
        <f>IF(N344="snížená",J344,0)</f>
        <v>0</v>
      </c>
      <c r="BG344" s="229">
        <f>IF(N344="zákl. přenesená",J344,0)</f>
        <v>0</v>
      </c>
      <c r="BH344" s="229">
        <f>IF(N344="sníž. přenesená",J344,0)</f>
        <v>0</v>
      </c>
      <c r="BI344" s="229">
        <f>IF(N344="nulová",J344,0)</f>
        <v>0</v>
      </c>
      <c r="BJ344" s="17" t="s">
        <v>154</v>
      </c>
      <c r="BK344" s="229">
        <f>ROUND(I344*H344,2)</f>
        <v>0</v>
      </c>
      <c r="BL344" s="17" t="s">
        <v>153</v>
      </c>
      <c r="BM344" s="228" t="s">
        <v>1486</v>
      </c>
    </row>
    <row r="345" s="2" customFormat="1">
      <c r="A345" s="38"/>
      <c r="B345" s="39"/>
      <c r="C345" s="40"/>
      <c r="D345" s="230" t="s">
        <v>156</v>
      </c>
      <c r="E345" s="40"/>
      <c r="F345" s="231" t="s">
        <v>2229</v>
      </c>
      <c r="G345" s="40"/>
      <c r="H345" s="40"/>
      <c r="I345" s="232"/>
      <c r="J345" s="40"/>
      <c r="K345" s="40"/>
      <c r="L345" s="44"/>
      <c r="M345" s="233"/>
      <c r="N345" s="234"/>
      <c r="O345" s="91"/>
      <c r="P345" s="91"/>
      <c r="Q345" s="91"/>
      <c r="R345" s="91"/>
      <c r="S345" s="91"/>
      <c r="T345" s="91"/>
      <c r="U345" s="92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156</v>
      </c>
      <c r="AU345" s="17" t="s">
        <v>81</v>
      </c>
    </row>
    <row r="346" s="2" customFormat="1" ht="24.15" customHeight="1">
      <c r="A346" s="38"/>
      <c r="B346" s="39"/>
      <c r="C346" s="217" t="s">
        <v>727</v>
      </c>
      <c r="D346" s="217" t="s">
        <v>148</v>
      </c>
      <c r="E346" s="218" t="s">
        <v>2230</v>
      </c>
      <c r="F346" s="219" t="s">
        <v>2231</v>
      </c>
      <c r="G346" s="220" t="s">
        <v>268</v>
      </c>
      <c r="H346" s="221">
        <v>1</v>
      </c>
      <c r="I346" s="222"/>
      <c r="J346" s="223">
        <f>ROUND(I346*H346,2)</f>
        <v>0</v>
      </c>
      <c r="K346" s="219" t="s">
        <v>2078</v>
      </c>
      <c r="L346" s="44"/>
      <c r="M346" s="224" t="s">
        <v>1</v>
      </c>
      <c r="N346" s="225" t="s">
        <v>39</v>
      </c>
      <c r="O346" s="91"/>
      <c r="P346" s="226">
        <f>O346*H346</f>
        <v>0</v>
      </c>
      <c r="Q346" s="226">
        <v>0</v>
      </c>
      <c r="R346" s="226">
        <f>Q346*H346</f>
        <v>0</v>
      </c>
      <c r="S346" s="226">
        <v>0</v>
      </c>
      <c r="T346" s="226">
        <f>S346*H346</f>
        <v>0</v>
      </c>
      <c r="U346" s="227" t="s">
        <v>1</v>
      </c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28" t="s">
        <v>153</v>
      </c>
      <c r="AT346" s="228" t="s">
        <v>148</v>
      </c>
      <c r="AU346" s="228" t="s">
        <v>81</v>
      </c>
      <c r="AY346" s="17" t="s">
        <v>146</v>
      </c>
      <c r="BE346" s="229">
        <f>IF(N346="základní",J346,0)</f>
        <v>0</v>
      </c>
      <c r="BF346" s="229">
        <f>IF(N346="snížená",J346,0)</f>
        <v>0</v>
      </c>
      <c r="BG346" s="229">
        <f>IF(N346="zákl. přenesená",J346,0)</f>
        <v>0</v>
      </c>
      <c r="BH346" s="229">
        <f>IF(N346="sníž. přenesená",J346,0)</f>
        <v>0</v>
      </c>
      <c r="BI346" s="229">
        <f>IF(N346="nulová",J346,0)</f>
        <v>0</v>
      </c>
      <c r="BJ346" s="17" t="s">
        <v>154</v>
      </c>
      <c r="BK346" s="229">
        <f>ROUND(I346*H346,2)</f>
        <v>0</v>
      </c>
      <c r="BL346" s="17" t="s">
        <v>153</v>
      </c>
      <c r="BM346" s="228" t="s">
        <v>1498</v>
      </c>
    </row>
    <row r="347" s="2" customFormat="1">
      <c r="A347" s="38"/>
      <c r="B347" s="39"/>
      <c r="C347" s="40"/>
      <c r="D347" s="230" t="s">
        <v>156</v>
      </c>
      <c r="E347" s="40"/>
      <c r="F347" s="231" t="s">
        <v>2232</v>
      </c>
      <c r="G347" s="40"/>
      <c r="H347" s="40"/>
      <c r="I347" s="232"/>
      <c r="J347" s="40"/>
      <c r="K347" s="40"/>
      <c r="L347" s="44"/>
      <c r="M347" s="233"/>
      <c r="N347" s="234"/>
      <c r="O347" s="91"/>
      <c r="P347" s="91"/>
      <c r="Q347" s="91"/>
      <c r="R347" s="91"/>
      <c r="S347" s="91"/>
      <c r="T347" s="91"/>
      <c r="U347" s="92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T347" s="17" t="s">
        <v>156</v>
      </c>
      <c r="AU347" s="17" t="s">
        <v>81</v>
      </c>
    </row>
    <row r="348" s="2" customFormat="1">
      <c r="A348" s="38"/>
      <c r="B348" s="39"/>
      <c r="C348" s="40"/>
      <c r="D348" s="235" t="s">
        <v>158</v>
      </c>
      <c r="E348" s="40"/>
      <c r="F348" s="236" t="s">
        <v>2233</v>
      </c>
      <c r="G348" s="40"/>
      <c r="H348" s="40"/>
      <c r="I348" s="232"/>
      <c r="J348" s="40"/>
      <c r="K348" s="40"/>
      <c r="L348" s="44"/>
      <c r="M348" s="233"/>
      <c r="N348" s="234"/>
      <c r="O348" s="91"/>
      <c r="P348" s="91"/>
      <c r="Q348" s="91"/>
      <c r="R348" s="91"/>
      <c r="S348" s="91"/>
      <c r="T348" s="91"/>
      <c r="U348" s="92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T348" s="17" t="s">
        <v>158</v>
      </c>
      <c r="AU348" s="17" t="s">
        <v>81</v>
      </c>
    </row>
    <row r="349" s="2" customFormat="1" ht="24.15" customHeight="1">
      <c r="A349" s="38"/>
      <c r="B349" s="39"/>
      <c r="C349" s="269" t="s">
        <v>736</v>
      </c>
      <c r="D349" s="269" t="s">
        <v>289</v>
      </c>
      <c r="E349" s="270" t="s">
        <v>2234</v>
      </c>
      <c r="F349" s="271" t="s">
        <v>2235</v>
      </c>
      <c r="G349" s="272" t="s">
        <v>268</v>
      </c>
      <c r="H349" s="273">
        <v>1</v>
      </c>
      <c r="I349" s="274"/>
      <c r="J349" s="275">
        <f>ROUND(I349*H349,2)</f>
        <v>0</v>
      </c>
      <c r="K349" s="271" t="s">
        <v>2078</v>
      </c>
      <c r="L349" s="276"/>
      <c r="M349" s="277" t="s">
        <v>1</v>
      </c>
      <c r="N349" s="278" t="s">
        <v>39</v>
      </c>
      <c r="O349" s="91"/>
      <c r="P349" s="226">
        <f>O349*H349</f>
        <v>0</v>
      </c>
      <c r="Q349" s="226">
        <v>0</v>
      </c>
      <c r="R349" s="226">
        <f>Q349*H349</f>
        <v>0</v>
      </c>
      <c r="S349" s="226">
        <v>0</v>
      </c>
      <c r="T349" s="226">
        <f>S349*H349</f>
        <v>0</v>
      </c>
      <c r="U349" s="227" t="s">
        <v>1</v>
      </c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28" t="s">
        <v>204</v>
      </c>
      <c r="AT349" s="228" t="s">
        <v>289</v>
      </c>
      <c r="AU349" s="228" t="s">
        <v>81</v>
      </c>
      <c r="AY349" s="17" t="s">
        <v>146</v>
      </c>
      <c r="BE349" s="229">
        <f>IF(N349="základní",J349,0)</f>
        <v>0</v>
      </c>
      <c r="BF349" s="229">
        <f>IF(N349="snížená",J349,0)</f>
        <v>0</v>
      </c>
      <c r="BG349" s="229">
        <f>IF(N349="zákl. přenesená",J349,0)</f>
        <v>0</v>
      </c>
      <c r="BH349" s="229">
        <f>IF(N349="sníž. přenesená",J349,0)</f>
        <v>0</v>
      </c>
      <c r="BI349" s="229">
        <f>IF(N349="nulová",J349,0)</f>
        <v>0</v>
      </c>
      <c r="BJ349" s="17" t="s">
        <v>154</v>
      </c>
      <c r="BK349" s="229">
        <f>ROUND(I349*H349,2)</f>
        <v>0</v>
      </c>
      <c r="BL349" s="17" t="s">
        <v>153</v>
      </c>
      <c r="BM349" s="228" t="s">
        <v>1509</v>
      </c>
    </row>
    <row r="350" s="2" customFormat="1">
      <c r="A350" s="38"/>
      <c r="B350" s="39"/>
      <c r="C350" s="40"/>
      <c r="D350" s="230" t="s">
        <v>156</v>
      </c>
      <c r="E350" s="40"/>
      <c r="F350" s="231" t="s">
        <v>2235</v>
      </c>
      <c r="G350" s="40"/>
      <c r="H350" s="40"/>
      <c r="I350" s="232"/>
      <c r="J350" s="40"/>
      <c r="K350" s="40"/>
      <c r="L350" s="44"/>
      <c r="M350" s="233"/>
      <c r="N350" s="234"/>
      <c r="O350" s="91"/>
      <c r="P350" s="91"/>
      <c r="Q350" s="91"/>
      <c r="R350" s="91"/>
      <c r="S350" s="91"/>
      <c r="T350" s="91"/>
      <c r="U350" s="92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156</v>
      </c>
      <c r="AU350" s="17" t="s">
        <v>81</v>
      </c>
    </row>
    <row r="351" s="2" customFormat="1" ht="16.5" customHeight="1">
      <c r="A351" s="38"/>
      <c r="B351" s="39"/>
      <c r="C351" s="269" t="s">
        <v>748</v>
      </c>
      <c r="D351" s="269" t="s">
        <v>289</v>
      </c>
      <c r="E351" s="270" t="s">
        <v>2238</v>
      </c>
      <c r="F351" s="271" t="s">
        <v>2239</v>
      </c>
      <c r="G351" s="272" t="s">
        <v>268</v>
      </c>
      <c r="H351" s="273">
        <v>1</v>
      </c>
      <c r="I351" s="274"/>
      <c r="J351" s="275">
        <f>ROUND(I351*H351,2)</f>
        <v>0</v>
      </c>
      <c r="K351" s="271" t="s">
        <v>1</v>
      </c>
      <c r="L351" s="276"/>
      <c r="M351" s="277" t="s">
        <v>1</v>
      </c>
      <c r="N351" s="278" t="s">
        <v>39</v>
      </c>
      <c r="O351" s="91"/>
      <c r="P351" s="226">
        <f>O351*H351</f>
        <v>0</v>
      </c>
      <c r="Q351" s="226">
        <v>0</v>
      </c>
      <c r="R351" s="226">
        <f>Q351*H351</f>
        <v>0</v>
      </c>
      <c r="S351" s="226">
        <v>0</v>
      </c>
      <c r="T351" s="226">
        <f>S351*H351</f>
        <v>0</v>
      </c>
      <c r="U351" s="227" t="s">
        <v>1</v>
      </c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28" t="s">
        <v>204</v>
      </c>
      <c r="AT351" s="228" t="s">
        <v>289</v>
      </c>
      <c r="AU351" s="228" t="s">
        <v>81</v>
      </c>
      <c r="AY351" s="17" t="s">
        <v>146</v>
      </c>
      <c r="BE351" s="229">
        <f>IF(N351="základní",J351,0)</f>
        <v>0</v>
      </c>
      <c r="BF351" s="229">
        <f>IF(N351="snížená",J351,0)</f>
        <v>0</v>
      </c>
      <c r="BG351" s="229">
        <f>IF(N351="zákl. přenesená",J351,0)</f>
        <v>0</v>
      </c>
      <c r="BH351" s="229">
        <f>IF(N351="sníž. přenesená",J351,0)</f>
        <v>0</v>
      </c>
      <c r="BI351" s="229">
        <f>IF(N351="nulová",J351,0)</f>
        <v>0</v>
      </c>
      <c r="BJ351" s="17" t="s">
        <v>154</v>
      </c>
      <c r="BK351" s="229">
        <f>ROUND(I351*H351,2)</f>
        <v>0</v>
      </c>
      <c r="BL351" s="17" t="s">
        <v>153</v>
      </c>
      <c r="BM351" s="228" t="s">
        <v>1527</v>
      </c>
    </row>
    <row r="352" s="2" customFormat="1">
      <c r="A352" s="38"/>
      <c r="B352" s="39"/>
      <c r="C352" s="40"/>
      <c r="D352" s="230" t="s">
        <v>156</v>
      </c>
      <c r="E352" s="40"/>
      <c r="F352" s="231" t="s">
        <v>2239</v>
      </c>
      <c r="G352" s="40"/>
      <c r="H352" s="40"/>
      <c r="I352" s="232"/>
      <c r="J352" s="40"/>
      <c r="K352" s="40"/>
      <c r="L352" s="44"/>
      <c r="M352" s="233"/>
      <c r="N352" s="234"/>
      <c r="O352" s="91"/>
      <c r="P352" s="91"/>
      <c r="Q352" s="91"/>
      <c r="R352" s="91"/>
      <c r="S352" s="91"/>
      <c r="T352" s="91"/>
      <c r="U352" s="92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T352" s="17" t="s">
        <v>156</v>
      </c>
      <c r="AU352" s="17" t="s">
        <v>81</v>
      </c>
    </row>
    <row r="353" s="2" customFormat="1" ht="16.5" customHeight="1">
      <c r="A353" s="38"/>
      <c r="B353" s="39"/>
      <c r="C353" s="269" t="s">
        <v>756</v>
      </c>
      <c r="D353" s="269" t="s">
        <v>289</v>
      </c>
      <c r="E353" s="270" t="s">
        <v>2240</v>
      </c>
      <c r="F353" s="271" t="s">
        <v>2241</v>
      </c>
      <c r="G353" s="272" t="s">
        <v>268</v>
      </c>
      <c r="H353" s="273">
        <v>1</v>
      </c>
      <c r="I353" s="274"/>
      <c r="J353" s="275">
        <f>ROUND(I353*H353,2)</f>
        <v>0</v>
      </c>
      <c r="K353" s="271" t="s">
        <v>1</v>
      </c>
      <c r="L353" s="276"/>
      <c r="M353" s="277" t="s">
        <v>1</v>
      </c>
      <c r="N353" s="278" t="s">
        <v>39</v>
      </c>
      <c r="O353" s="91"/>
      <c r="P353" s="226">
        <f>O353*H353</f>
        <v>0</v>
      </c>
      <c r="Q353" s="226">
        <v>0</v>
      </c>
      <c r="R353" s="226">
        <f>Q353*H353</f>
        <v>0</v>
      </c>
      <c r="S353" s="226">
        <v>0</v>
      </c>
      <c r="T353" s="226">
        <f>S353*H353</f>
        <v>0</v>
      </c>
      <c r="U353" s="227" t="s">
        <v>1</v>
      </c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28" t="s">
        <v>204</v>
      </c>
      <c r="AT353" s="228" t="s">
        <v>289</v>
      </c>
      <c r="AU353" s="228" t="s">
        <v>81</v>
      </c>
      <c r="AY353" s="17" t="s">
        <v>146</v>
      </c>
      <c r="BE353" s="229">
        <f>IF(N353="základní",J353,0)</f>
        <v>0</v>
      </c>
      <c r="BF353" s="229">
        <f>IF(N353="snížená",J353,0)</f>
        <v>0</v>
      </c>
      <c r="BG353" s="229">
        <f>IF(N353="zákl. přenesená",J353,0)</f>
        <v>0</v>
      </c>
      <c r="BH353" s="229">
        <f>IF(N353="sníž. přenesená",J353,0)</f>
        <v>0</v>
      </c>
      <c r="BI353" s="229">
        <f>IF(N353="nulová",J353,0)</f>
        <v>0</v>
      </c>
      <c r="BJ353" s="17" t="s">
        <v>154</v>
      </c>
      <c r="BK353" s="229">
        <f>ROUND(I353*H353,2)</f>
        <v>0</v>
      </c>
      <c r="BL353" s="17" t="s">
        <v>153</v>
      </c>
      <c r="BM353" s="228" t="s">
        <v>1538</v>
      </c>
    </row>
    <row r="354" s="2" customFormat="1">
      <c r="A354" s="38"/>
      <c r="B354" s="39"/>
      <c r="C354" s="40"/>
      <c r="D354" s="230" t="s">
        <v>156</v>
      </c>
      <c r="E354" s="40"/>
      <c r="F354" s="231" t="s">
        <v>2241</v>
      </c>
      <c r="G354" s="40"/>
      <c r="H354" s="40"/>
      <c r="I354" s="232"/>
      <c r="J354" s="40"/>
      <c r="K354" s="40"/>
      <c r="L354" s="44"/>
      <c r="M354" s="233"/>
      <c r="N354" s="234"/>
      <c r="O354" s="91"/>
      <c r="P354" s="91"/>
      <c r="Q354" s="91"/>
      <c r="R354" s="91"/>
      <c r="S354" s="91"/>
      <c r="T354" s="91"/>
      <c r="U354" s="92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156</v>
      </c>
      <c r="AU354" s="17" t="s">
        <v>81</v>
      </c>
    </row>
    <row r="355" s="12" customFormat="1" ht="25.92" customHeight="1">
      <c r="A355" s="12"/>
      <c r="B355" s="201"/>
      <c r="C355" s="202"/>
      <c r="D355" s="203" t="s">
        <v>72</v>
      </c>
      <c r="E355" s="204" t="s">
        <v>2248</v>
      </c>
      <c r="F355" s="204" t="s">
        <v>2249</v>
      </c>
      <c r="G355" s="202"/>
      <c r="H355" s="202"/>
      <c r="I355" s="205"/>
      <c r="J355" s="206">
        <f>BK355</f>
        <v>0</v>
      </c>
      <c r="K355" s="202"/>
      <c r="L355" s="207"/>
      <c r="M355" s="208"/>
      <c r="N355" s="209"/>
      <c r="O355" s="209"/>
      <c r="P355" s="210">
        <f>SUM(P356:P359)</f>
        <v>0</v>
      </c>
      <c r="Q355" s="209"/>
      <c r="R355" s="210">
        <f>SUM(R356:R359)</f>
        <v>0</v>
      </c>
      <c r="S355" s="209"/>
      <c r="T355" s="210">
        <f>SUM(T356:T359)</f>
        <v>0</v>
      </c>
      <c r="U355" s="211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212" t="s">
        <v>81</v>
      </c>
      <c r="AT355" s="213" t="s">
        <v>72</v>
      </c>
      <c r="AU355" s="213" t="s">
        <v>73</v>
      </c>
      <c r="AY355" s="212" t="s">
        <v>146</v>
      </c>
      <c r="BK355" s="214">
        <f>SUM(BK356:BK359)</f>
        <v>0</v>
      </c>
    </row>
    <row r="356" s="2" customFormat="1" ht="24.15" customHeight="1">
      <c r="A356" s="38"/>
      <c r="B356" s="39"/>
      <c r="C356" s="217" t="s">
        <v>815</v>
      </c>
      <c r="D356" s="217" t="s">
        <v>148</v>
      </c>
      <c r="E356" s="218" t="s">
        <v>2250</v>
      </c>
      <c r="F356" s="219" t="s">
        <v>2251</v>
      </c>
      <c r="G356" s="220" t="s">
        <v>268</v>
      </c>
      <c r="H356" s="221">
        <v>1</v>
      </c>
      <c r="I356" s="222"/>
      <c r="J356" s="223">
        <f>ROUND(I356*H356,2)</f>
        <v>0</v>
      </c>
      <c r="K356" s="219" t="s">
        <v>1</v>
      </c>
      <c r="L356" s="44"/>
      <c r="M356" s="224" t="s">
        <v>1</v>
      </c>
      <c r="N356" s="225" t="s">
        <v>39</v>
      </c>
      <c r="O356" s="91"/>
      <c r="P356" s="226">
        <f>O356*H356</f>
        <v>0</v>
      </c>
      <c r="Q356" s="226">
        <v>0</v>
      </c>
      <c r="R356" s="226">
        <f>Q356*H356</f>
        <v>0</v>
      </c>
      <c r="S356" s="226">
        <v>0</v>
      </c>
      <c r="T356" s="226">
        <f>S356*H356</f>
        <v>0</v>
      </c>
      <c r="U356" s="227" t="s">
        <v>1</v>
      </c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28" t="s">
        <v>153</v>
      </c>
      <c r="AT356" s="228" t="s">
        <v>148</v>
      </c>
      <c r="AU356" s="228" t="s">
        <v>81</v>
      </c>
      <c r="AY356" s="17" t="s">
        <v>146</v>
      </c>
      <c r="BE356" s="229">
        <f>IF(N356="základní",J356,0)</f>
        <v>0</v>
      </c>
      <c r="BF356" s="229">
        <f>IF(N356="snížená",J356,0)</f>
        <v>0</v>
      </c>
      <c r="BG356" s="229">
        <f>IF(N356="zákl. přenesená",J356,0)</f>
        <v>0</v>
      </c>
      <c r="BH356" s="229">
        <f>IF(N356="sníž. přenesená",J356,0)</f>
        <v>0</v>
      </c>
      <c r="BI356" s="229">
        <f>IF(N356="nulová",J356,0)</f>
        <v>0</v>
      </c>
      <c r="BJ356" s="17" t="s">
        <v>154</v>
      </c>
      <c r="BK356" s="229">
        <f>ROUND(I356*H356,2)</f>
        <v>0</v>
      </c>
      <c r="BL356" s="17" t="s">
        <v>153</v>
      </c>
      <c r="BM356" s="228" t="s">
        <v>1551</v>
      </c>
    </row>
    <row r="357" s="2" customFormat="1">
      <c r="A357" s="38"/>
      <c r="B357" s="39"/>
      <c r="C357" s="40"/>
      <c r="D357" s="230" t="s">
        <v>156</v>
      </c>
      <c r="E357" s="40"/>
      <c r="F357" s="231" t="s">
        <v>2251</v>
      </c>
      <c r="G357" s="40"/>
      <c r="H357" s="40"/>
      <c r="I357" s="232"/>
      <c r="J357" s="40"/>
      <c r="K357" s="40"/>
      <c r="L357" s="44"/>
      <c r="M357" s="233"/>
      <c r="N357" s="234"/>
      <c r="O357" s="91"/>
      <c r="P357" s="91"/>
      <c r="Q357" s="91"/>
      <c r="R357" s="91"/>
      <c r="S357" s="91"/>
      <c r="T357" s="91"/>
      <c r="U357" s="92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T357" s="17" t="s">
        <v>156</v>
      </c>
      <c r="AU357" s="17" t="s">
        <v>81</v>
      </c>
    </row>
    <row r="358" s="2" customFormat="1" ht="16.5" customHeight="1">
      <c r="A358" s="38"/>
      <c r="B358" s="39"/>
      <c r="C358" s="269" t="s">
        <v>822</v>
      </c>
      <c r="D358" s="269" t="s">
        <v>289</v>
      </c>
      <c r="E358" s="270" t="s">
        <v>2252</v>
      </c>
      <c r="F358" s="271" t="s">
        <v>2253</v>
      </c>
      <c r="G358" s="272" t="s">
        <v>268</v>
      </c>
      <c r="H358" s="273">
        <v>1</v>
      </c>
      <c r="I358" s="274"/>
      <c r="J358" s="275">
        <f>ROUND(I358*H358,2)</f>
        <v>0</v>
      </c>
      <c r="K358" s="271" t="s">
        <v>1</v>
      </c>
      <c r="L358" s="276"/>
      <c r="M358" s="277" t="s">
        <v>1</v>
      </c>
      <c r="N358" s="278" t="s">
        <v>39</v>
      </c>
      <c r="O358" s="91"/>
      <c r="P358" s="226">
        <f>O358*H358</f>
        <v>0</v>
      </c>
      <c r="Q358" s="226">
        <v>0</v>
      </c>
      <c r="R358" s="226">
        <f>Q358*H358</f>
        <v>0</v>
      </c>
      <c r="S358" s="226">
        <v>0</v>
      </c>
      <c r="T358" s="226">
        <f>S358*H358</f>
        <v>0</v>
      </c>
      <c r="U358" s="227" t="s">
        <v>1</v>
      </c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28" t="s">
        <v>204</v>
      </c>
      <c r="AT358" s="228" t="s">
        <v>289</v>
      </c>
      <c r="AU358" s="228" t="s">
        <v>81</v>
      </c>
      <c r="AY358" s="17" t="s">
        <v>146</v>
      </c>
      <c r="BE358" s="229">
        <f>IF(N358="základní",J358,0)</f>
        <v>0</v>
      </c>
      <c r="BF358" s="229">
        <f>IF(N358="snížená",J358,0)</f>
        <v>0</v>
      </c>
      <c r="BG358" s="229">
        <f>IF(N358="zákl. přenesená",J358,0)</f>
        <v>0</v>
      </c>
      <c r="BH358" s="229">
        <f>IF(N358="sníž. přenesená",J358,0)</f>
        <v>0</v>
      </c>
      <c r="BI358" s="229">
        <f>IF(N358="nulová",J358,0)</f>
        <v>0</v>
      </c>
      <c r="BJ358" s="17" t="s">
        <v>154</v>
      </c>
      <c r="BK358" s="229">
        <f>ROUND(I358*H358,2)</f>
        <v>0</v>
      </c>
      <c r="BL358" s="17" t="s">
        <v>153</v>
      </c>
      <c r="BM358" s="228" t="s">
        <v>1562</v>
      </c>
    </row>
    <row r="359" s="2" customFormat="1">
      <c r="A359" s="38"/>
      <c r="B359" s="39"/>
      <c r="C359" s="40"/>
      <c r="D359" s="230" t="s">
        <v>156</v>
      </c>
      <c r="E359" s="40"/>
      <c r="F359" s="231" t="s">
        <v>2254</v>
      </c>
      <c r="G359" s="40"/>
      <c r="H359" s="40"/>
      <c r="I359" s="232"/>
      <c r="J359" s="40"/>
      <c r="K359" s="40"/>
      <c r="L359" s="44"/>
      <c r="M359" s="233"/>
      <c r="N359" s="234"/>
      <c r="O359" s="91"/>
      <c r="P359" s="91"/>
      <c r="Q359" s="91"/>
      <c r="R359" s="91"/>
      <c r="S359" s="91"/>
      <c r="T359" s="91"/>
      <c r="U359" s="92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156</v>
      </c>
      <c r="AU359" s="17" t="s">
        <v>81</v>
      </c>
    </row>
    <row r="360" s="12" customFormat="1" ht="25.92" customHeight="1">
      <c r="A360" s="12"/>
      <c r="B360" s="201"/>
      <c r="C360" s="202"/>
      <c r="D360" s="203" t="s">
        <v>72</v>
      </c>
      <c r="E360" s="204" t="s">
        <v>2255</v>
      </c>
      <c r="F360" s="204" t="s">
        <v>2256</v>
      </c>
      <c r="G360" s="202"/>
      <c r="H360" s="202"/>
      <c r="I360" s="205"/>
      <c r="J360" s="206">
        <f>BK360</f>
        <v>0</v>
      </c>
      <c r="K360" s="202"/>
      <c r="L360" s="207"/>
      <c r="M360" s="208"/>
      <c r="N360" s="209"/>
      <c r="O360" s="209"/>
      <c r="P360" s="210">
        <f>SUM(P361:P394)</f>
        <v>0</v>
      </c>
      <c r="Q360" s="209"/>
      <c r="R360" s="210">
        <f>SUM(R361:R394)</f>
        <v>0</v>
      </c>
      <c r="S360" s="209"/>
      <c r="T360" s="210">
        <f>SUM(T361:T394)</f>
        <v>0</v>
      </c>
      <c r="U360" s="211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12" t="s">
        <v>81</v>
      </c>
      <c r="AT360" s="213" t="s">
        <v>72</v>
      </c>
      <c r="AU360" s="213" t="s">
        <v>73</v>
      </c>
      <c r="AY360" s="212" t="s">
        <v>146</v>
      </c>
      <c r="BK360" s="214">
        <f>SUM(BK361:BK394)</f>
        <v>0</v>
      </c>
    </row>
    <row r="361" s="2" customFormat="1" ht="16.5" customHeight="1">
      <c r="A361" s="38"/>
      <c r="B361" s="39"/>
      <c r="C361" s="217" t="s">
        <v>934</v>
      </c>
      <c r="D361" s="217" t="s">
        <v>148</v>
      </c>
      <c r="E361" s="218" t="s">
        <v>2257</v>
      </c>
      <c r="F361" s="219" t="s">
        <v>2258</v>
      </c>
      <c r="G361" s="220" t="s">
        <v>268</v>
      </c>
      <c r="H361" s="221">
        <v>66</v>
      </c>
      <c r="I361" s="222"/>
      <c r="J361" s="223">
        <f>ROUND(I361*H361,2)</f>
        <v>0</v>
      </c>
      <c r="K361" s="219" t="s">
        <v>1</v>
      </c>
      <c r="L361" s="44"/>
      <c r="M361" s="224" t="s">
        <v>1</v>
      </c>
      <c r="N361" s="225" t="s">
        <v>39</v>
      </c>
      <c r="O361" s="91"/>
      <c r="P361" s="226">
        <f>O361*H361</f>
        <v>0</v>
      </c>
      <c r="Q361" s="226">
        <v>0</v>
      </c>
      <c r="R361" s="226">
        <f>Q361*H361</f>
        <v>0</v>
      </c>
      <c r="S361" s="226">
        <v>0</v>
      </c>
      <c r="T361" s="226">
        <f>S361*H361</f>
        <v>0</v>
      </c>
      <c r="U361" s="227" t="s">
        <v>1</v>
      </c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28" t="s">
        <v>153</v>
      </c>
      <c r="AT361" s="228" t="s">
        <v>148</v>
      </c>
      <c r="AU361" s="228" t="s">
        <v>81</v>
      </c>
      <c r="AY361" s="17" t="s">
        <v>146</v>
      </c>
      <c r="BE361" s="229">
        <f>IF(N361="základní",J361,0)</f>
        <v>0</v>
      </c>
      <c r="BF361" s="229">
        <f>IF(N361="snížená",J361,0)</f>
        <v>0</v>
      </c>
      <c r="BG361" s="229">
        <f>IF(N361="zákl. přenesená",J361,0)</f>
        <v>0</v>
      </c>
      <c r="BH361" s="229">
        <f>IF(N361="sníž. přenesená",J361,0)</f>
        <v>0</v>
      </c>
      <c r="BI361" s="229">
        <f>IF(N361="nulová",J361,0)</f>
        <v>0</v>
      </c>
      <c r="BJ361" s="17" t="s">
        <v>154</v>
      </c>
      <c r="BK361" s="229">
        <f>ROUND(I361*H361,2)</f>
        <v>0</v>
      </c>
      <c r="BL361" s="17" t="s">
        <v>153</v>
      </c>
      <c r="BM361" s="228" t="s">
        <v>1575</v>
      </c>
    </row>
    <row r="362" s="2" customFormat="1">
      <c r="A362" s="38"/>
      <c r="B362" s="39"/>
      <c r="C362" s="40"/>
      <c r="D362" s="230" t="s">
        <v>156</v>
      </c>
      <c r="E362" s="40"/>
      <c r="F362" s="231" t="s">
        <v>2258</v>
      </c>
      <c r="G362" s="40"/>
      <c r="H362" s="40"/>
      <c r="I362" s="232"/>
      <c r="J362" s="40"/>
      <c r="K362" s="40"/>
      <c r="L362" s="44"/>
      <c r="M362" s="233"/>
      <c r="N362" s="234"/>
      <c r="O362" s="91"/>
      <c r="P362" s="91"/>
      <c r="Q362" s="91"/>
      <c r="R362" s="91"/>
      <c r="S362" s="91"/>
      <c r="T362" s="91"/>
      <c r="U362" s="92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T362" s="17" t="s">
        <v>156</v>
      </c>
      <c r="AU362" s="17" t="s">
        <v>81</v>
      </c>
    </row>
    <row r="363" s="2" customFormat="1" ht="16.5" customHeight="1">
      <c r="A363" s="38"/>
      <c r="B363" s="39"/>
      <c r="C363" s="269" t="s">
        <v>942</v>
      </c>
      <c r="D363" s="269" t="s">
        <v>289</v>
      </c>
      <c r="E363" s="270" t="s">
        <v>2259</v>
      </c>
      <c r="F363" s="271" t="s">
        <v>2260</v>
      </c>
      <c r="G363" s="272" t="s">
        <v>268</v>
      </c>
      <c r="H363" s="273">
        <v>40</v>
      </c>
      <c r="I363" s="274"/>
      <c r="J363" s="275">
        <f>ROUND(I363*H363,2)</f>
        <v>0</v>
      </c>
      <c r="K363" s="271" t="s">
        <v>1</v>
      </c>
      <c r="L363" s="276"/>
      <c r="M363" s="277" t="s">
        <v>1</v>
      </c>
      <c r="N363" s="278" t="s">
        <v>39</v>
      </c>
      <c r="O363" s="91"/>
      <c r="P363" s="226">
        <f>O363*H363</f>
        <v>0</v>
      </c>
      <c r="Q363" s="226">
        <v>0</v>
      </c>
      <c r="R363" s="226">
        <f>Q363*H363</f>
        <v>0</v>
      </c>
      <c r="S363" s="226">
        <v>0</v>
      </c>
      <c r="T363" s="226">
        <f>S363*H363</f>
        <v>0</v>
      </c>
      <c r="U363" s="227" t="s">
        <v>1</v>
      </c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28" t="s">
        <v>204</v>
      </c>
      <c r="AT363" s="228" t="s">
        <v>289</v>
      </c>
      <c r="AU363" s="228" t="s">
        <v>81</v>
      </c>
      <c r="AY363" s="17" t="s">
        <v>146</v>
      </c>
      <c r="BE363" s="229">
        <f>IF(N363="základní",J363,0)</f>
        <v>0</v>
      </c>
      <c r="BF363" s="229">
        <f>IF(N363="snížená",J363,0)</f>
        <v>0</v>
      </c>
      <c r="BG363" s="229">
        <f>IF(N363="zákl. přenesená",J363,0)</f>
        <v>0</v>
      </c>
      <c r="BH363" s="229">
        <f>IF(N363="sníž. přenesená",J363,0)</f>
        <v>0</v>
      </c>
      <c r="BI363" s="229">
        <f>IF(N363="nulová",J363,0)</f>
        <v>0</v>
      </c>
      <c r="BJ363" s="17" t="s">
        <v>154</v>
      </c>
      <c r="BK363" s="229">
        <f>ROUND(I363*H363,2)</f>
        <v>0</v>
      </c>
      <c r="BL363" s="17" t="s">
        <v>153</v>
      </c>
      <c r="BM363" s="228" t="s">
        <v>1584</v>
      </c>
    </row>
    <row r="364" s="2" customFormat="1">
      <c r="A364" s="38"/>
      <c r="B364" s="39"/>
      <c r="C364" s="40"/>
      <c r="D364" s="230" t="s">
        <v>156</v>
      </c>
      <c r="E364" s="40"/>
      <c r="F364" s="231" t="s">
        <v>2260</v>
      </c>
      <c r="G364" s="40"/>
      <c r="H364" s="40"/>
      <c r="I364" s="232"/>
      <c r="J364" s="40"/>
      <c r="K364" s="40"/>
      <c r="L364" s="44"/>
      <c r="M364" s="233"/>
      <c r="N364" s="234"/>
      <c r="O364" s="91"/>
      <c r="P364" s="91"/>
      <c r="Q364" s="91"/>
      <c r="R364" s="91"/>
      <c r="S364" s="91"/>
      <c r="T364" s="91"/>
      <c r="U364" s="92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T364" s="17" t="s">
        <v>156</v>
      </c>
      <c r="AU364" s="17" t="s">
        <v>81</v>
      </c>
    </row>
    <row r="365" s="2" customFormat="1" ht="16.5" customHeight="1">
      <c r="A365" s="38"/>
      <c r="B365" s="39"/>
      <c r="C365" s="269" t="s">
        <v>951</v>
      </c>
      <c r="D365" s="269" t="s">
        <v>289</v>
      </c>
      <c r="E365" s="270" t="s">
        <v>2261</v>
      </c>
      <c r="F365" s="271" t="s">
        <v>2262</v>
      </c>
      <c r="G365" s="272" t="s">
        <v>268</v>
      </c>
      <c r="H365" s="273">
        <v>10</v>
      </c>
      <c r="I365" s="274"/>
      <c r="J365" s="275">
        <f>ROUND(I365*H365,2)</f>
        <v>0</v>
      </c>
      <c r="K365" s="271" t="s">
        <v>1</v>
      </c>
      <c r="L365" s="276"/>
      <c r="M365" s="277" t="s">
        <v>1</v>
      </c>
      <c r="N365" s="278" t="s">
        <v>39</v>
      </c>
      <c r="O365" s="91"/>
      <c r="P365" s="226">
        <f>O365*H365</f>
        <v>0</v>
      </c>
      <c r="Q365" s="226">
        <v>0</v>
      </c>
      <c r="R365" s="226">
        <f>Q365*H365</f>
        <v>0</v>
      </c>
      <c r="S365" s="226">
        <v>0</v>
      </c>
      <c r="T365" s="226">
        <f>S365*H365</f>
        <v>0</v>
      </c>
      <c r="U365" s="227" t="s">
        <v>1</v>
      </c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28" t="s">
        <v>204</v>
      </c>
      <c r="AT365" s="228" t="s">
        <v>289</v>
      </c>
      <c r="AU365" s="228" t="s">
        <v>81</v>
      </c>
      <c r="AY365" s="17" t="s">
        <v>146</v>
      </c>
      <c r="BE365" s="229">
        <f>IF(N365="základní",J365,0)</f>
        <v>0</v>
      </c>
      <c r="BF365" s="229">
        <f>IF(N365="snížená",J365,0)</f>
        <v>0</v>
      </c>
      <c r="BG365" s="229">
        <f>IF(N365="zákl. přenesená",J365,0)</f>
        <v>0</v>
      </c>
      <c r="BH365" s="229">
        <f>IF(N365="sníž. přenesená",J365,0)</f>
        <v>0</v>
      </c>
      <c r="BI365" s="229">
        <f>IF(N365="nulová",J365,0)</f>
        <v>0</v>
      </c>
      <c r="BJ365" s="17" t="s">
        <v>154</v>
      </c>
      <c r="BK365" s="229">
        <f>ROUND(I365*H365,2)</f>
        <v>0</v>
      </c>
      <c r="BL365" s="17" t="s">
        <v>153</v>
      </c>
      <c r="BM365" s="228" t="s">
        <v>1595</v>
      </c>
    </row>
    <row r="366" s="2" customFormat="1">
      <c r="A366" s="38"/>
      <c r="B366" s="39"/>
      <c r="C366" s="40"/>
      <c r="D366" s="230" t="s">
        <v>156</v>
      </c>
      <c r="E366" s="40"/>
      <c r="F366" s="231" t="s">
        <v>2262</v>
      </c>
      <c r="G366" s="40"/>
      <c r="H366" s="40"/>
      <c r="I366" s="232"/>
      <c r="J366" s="40"/>
      <c r="K366" s="40"/>
      <c r="L366" s="44"/>
      <c r="M366" s="233"/>
      <c r="N366" s="234"/>
      <c r="O366" s="91"/>
      <c r="P366" s="91"/>
      <c r="Q366" s="91"/>
      <c r="R366" s="91"/>
      <c r="S366" s="91"/>
      <c r="T366" s="91"/>
      <c r="U366" s="92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156</v>
      </c>
      <c r="AU366" s="17" t="s">
        <v>81</v>
      </c>
    </row>
    <row r="367" s="2" customFormat="1" ht="16.5" customHeight="1">
      <c r="A367" s="38"/>
      <c r="B367" s="39"/>
      <c r="C367" s="269" t="s">
        <v>987</v>
      </c>
      <c r="D367" s="269" t="s">
        <v>289</v>
      </c>
      <c r="E367" s="270" t="s">
        <v>2263</v>
      </c>
      <c r="F367" s="271" t="s">
        <v>2264</v>
      </c>
      <c r="G367" s="272" t="s">
        <v>268</v>
      </c>
      <c r="H367" s="273">
        <v>10</v>
      </c>
      <c r="I367" s="274"/>
      <c r="J367" s="275">
        <f>ROUND(I367*H367,2)</f>
        <v>0</v>
      </c>
      <c r="K367" s="271" t="s">
        <v>1</v>
      </c>
      <c r="L367" s="276"/>
      <c r="M367" s="277" t="s">
        <v>1</v>
      </c>
      <c r="N367" s="278" t="s">
        <v>39</v>
      </c>
      <c r="O367" s="91"/>
      <c r="P367" s="226">
        <f>O367*H367</f>
        <v>0</v>
      </c>
      <c r="Q367" s="226">
        <v>0</v>
      </c>
      <c r="R367" s="226">
        <f>Q367*H367</f>
        <v>0</v>
      </c>
      <c r="S367" s="226">
        <v>0</v>
      </c>
      <c r="T367" s="226">
        <f>S367*H367</f>
        <v>0</v>
      </c>
      <c r="U367" s="227" t="s">
        <v>1</v>
      </c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28" t="s">
        <v>204</v>
      </c>
      <c r="AT367" s="228" t="s">
        <v>289</v>
      </c>
      <c r="AU367" s="228" t="s">
        <v>81</v>
      </c>
      <c r="AY367" s="17" t="s">
        <v>146</v>
      </c>
      <c r="BE367" s="229">
        <f>IF(N367="základní",J367,0)</f>
        <v>0</v>
      </c>
      <c r="BF367" s="229">
        <f>IF(N367="snížená",J367,0)</f>
        <v>0</v>
      </c>
      <c r="BG367" s="229">
        <f>IF(N367="zákl. přenesená",J367,0)</f>
        <v>0</v>
      </c>
      <c r="BH367" s="229">
        <f>IF(N367="sníž. přenesená",J367,0)</f>
        <v>0</v>
      </c>
      <c r="BI367" s="229">
        <f>IF(N367="nulová",J367,0)</f>
        <v>0</v>
      </c>
      <c r="BJ367" s="17" t="s">
        <v>154</v>
      </c>
      <c r="BK367" s="229">
        <f>ROUND(I367*H367,2)</f>
        <v>0</v>
      </c>
      <c r="BL367" s="17" t="s">
        <v>153</v>
      </c>
      <c r="BM367" s="228" t="s">
        <v>1606</v>
      </c>
    </row>
    <row r="368" s="2" customFormat="1">
      <c r="A368" s="38"/>
      <c r="B368" s="39"/>
      <c r="C368" s="40"/>
      <c r="D368" s="230" t="s">
        <v>156</v>
      </c>
      <c r="E368" s="40"/>
      <c r="F368" s="231" t="s">
        <v>2264</v>
      </c>
      <c r="G368" s="40"/>
      <c r="H368" s="40"/>
      <c r="I368" s="232"/>
      <c r="J368" s="40"/>
      <c r="K368" s="40"/>
      <c r="L368" s="44"/>
      <c r="M368" s="233"/>
      <c r="N368" s="234"/>
      <c r="O368" s="91"/>
      <c r="P368" s="91"/>
      <c r="Q368" s="91"/>
      <c r="R368" s="91"/>
      <c r="S368" s="91"/>
      <c r="T368" s="91"/>
      <c r="U368" s="92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T368" s="17" t="s">
        <v>156</v>
      </c>
      <c r="AU368" s="17" t="s">
        <v>81</v>
      </c>
    </row>
    <row r="369" s="2" customFormat="1" ht="16.5" customHeight="1">
      <c r="A369" s="38"/>
      <c r="B369" s="39"/>
      <c r="C369" s="269" t="s">
        <v>1006</v>
      </c>
      <c r="D369" s="269" t="s">
        <v>289</v>
      </c>
      <c r="E369" s="270" t="s">
        <v>2265</v>
      </c>
      <c r="F369" s="271" t="s">
        <v>2266</v>
      </c>
      <c r="G369" s="272" t="s">
        <v>268</v>
      </c>
      <c r="H369" s="273">
        <v>6</v>
      </c>
      <c r="I369" s="274"/>
      <c r="J369" s="275">
        <f>ROUND(I369*H369,2)</f>
        <v>0</v>
      </c>
      <c r="K369" s="271" t="s">
        <v>1</v>
      </c>
      <c r="L369" s="276"/>
      <c r="M369" s="277" t="s">
        <v>1</v>
      </c>
      <c r="N369" s="278" t="s">
        <v>39</v>
      </c>
      <c r="O369" s="91"/>
      <c r="P369" s="226">
        <f>O369*H369</f>
        <v>0</v>
      </c>
      <c r="Q369" s="226">
        <v>0</v>
      </c>
      <c r="R369" s="226">
        <f>Q369*H369</f>
        <v>0</v>
      </c>
      <c r="S369" s="226">
        <v>0</v>
      </c>
      <c r="T369" s="226">
        <f>S369*H369</f>
        <v>0</v>
      </c>
      <c r="U369" s="227" t="s">
        <v>1</v>
      </c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28" t="s">
        <v>204</v>
      </c>
      <c r="AT369" s="228" t="s">
        <v>289</v>
      </c>
      <c r="AU369" s="228" t="s">
        <v>81</v>
      </c>
      <c r="AY369" s="17" t="s">
        <v>146</v>
      </c>
      <c r="BE369" s="229">
        <f>IF(N369="základní",J369,0)</f>
        <v>0</v>
      </c>
      <c r="BF369" s="229">
        <f>IF(N369="snížená",J369,0)</f>
        <v>0</v>
      </c>
      <c r="BG369" s="229">
        <f>IF(N369="zákl. přenesená",J369,0)</f>
        <v>0</v>
      </c>
      <c r="BH369" s="229">
        <f>IF(N369="sníž. přenesená",J369,0)</f>
        <v>0</v>
      </c>
      <c r="BI369" s="229">
        <f>IF(N369="nulová",J369,0)</f>
        <v>0</v>
      </c>
      <c r="BJ369" s="17" t="s">
        <v>154</v>
      </c>
      <c r="BK369" s="229">
        <f>ROUND(I369*H369,2)</f>
        <v>0</v>
      </c>
      <c r="BL369" s="17" t="s">
        <v>153</v>
      </c>
      <c r="BM369" s="228" t="s">
        <v>1617</v>
      </c>
    </row>
    <row r="370" s="2" customFormat="1">
      <c r="A370" s="38"/>
      <c r="B370" s="39"/>
      <c r="C370" s="40"/>
      <c r="D370" s="230" t="s">
        <v>156</v>
      </c>
      <c r="E370" s="40"/>
      <c r="F370" s="231" t="s">
        <v>2266</v>
      </c>
      <c r="G370" s="40"/>
      <c r="H370" s="40"/>
      <c r="I370" s="232"/>
      <c r="J370" s="40"/>
      <c r="K370" s="40"/>
      <c r="L370" s="44"/>
      <c r="M370" s="233"/>
      <c r="N370" s="234"/>
      <c r="O370" s="91"/>
      <c r="P370" s="91"/>
      <c r="Q370" s="91"/>
      <c r="R370" s="91"/>
      <c r="S370" s="91"/>
      <c r="T370" s="91"/>
      <c r="U370" s="92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17" t="s">
        <v>156</v>
      </c>
      <c r="AU370" s="17" t="s">
        <v>81</v>
      </c>
    </row>
    <row r="371" s="2" customFormat="1" ht="16.5" customHeight="1">
      <c r="A371" s="38"/>
      <c r="B371" s="39"/>
      <c r="C371" s="217" t="s">
        <v>1018</v>
      </c>
      <c r="D371" s="217" t="s">
        <v>148</v>
      </c>
      <c r="E371" s="218" t="s">
        <v>2267</v>
      </c>
      <c r="F371" s="219" t="s">
        <v>2268</v>
      </c>
      <c r="G371" s="220" t="s">
        <v>260</v>
      </c>
      <c r="H371" s="221">
        <v>42</v>
      </c>
      <c r="I371" s="222"/>
      <c r="J371" s="223">
        <f>ROUND(I371*H371,2)</f>
        <v>0</v>
      </c>
      <c r="K371" s="219" t="s">
        <v>1</v>
      </c>
      <c r="L371" s="44"/>
      <c r="M371" s="224" t="s">
        <v>1</v>
      </c>
      <c r="N371" s="225" t="s">
        <v>39</v>
      </c>
      <c r="O371" s="91"/>
      <c r="P371" s="226">
        <f>O371*H371</f>
        <v>0</v>
      </c>
      <c r="Q371" s="226">
        <v>0</v>
      </c>
      <c r="R371" s="226">
        <f>Q371*H371</f>
        <v>0</v>
      </c>
      <c r="S371" s="226">
        <v>0</v>
      </c>
      <c r="T371" s="226">
        <f>S371*H371</f>
        <v>0</v>
      </c>
      <c r="U371" s="227" t="s">
        <v>1</v>
      </c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28" t="s">
        <v>153</v>
      </c>
      <c r="AT371" s="228" t="s">
        <v>148</v>
      </c>
      <c r="AU371" s="228" t="s">
        <v>81</v>
      </c>
      <c r="AY371" s="17" t="s">
        <v>146</v>
      </c>
      <c r="BE371" s="229">
        <f>IF(N371="základní",J371,0)</f>
        <v>0</v>
      </c>
      <c r="BF371" s="229">
        <f>IF(N371="snížená",J371,0)</f>
        <v>0</v>
      </c>
      <c r="BG371" s="229">
        <f>IF(N371="zákl. přenesená",J371,0)</f>
        <v>0</v>
      </c>
      <c r="BH371" s="229">
        <f>IF(N371="sníž. přenesená",J371,0)</f>
        <v>0</v>
      </c>
      <c r="BI371" s="229">
        <f>IF(N371="nulová",J371,0)</f>
        <v>0</v>
      </c>
      <c r="BJ371" s="17" t="s">
        <v>154</v>
      </c>
      <c r="BK371" s="229">
        <f>ROUND(I371*H371,2)</f>
        <v>0</v>
      </c>
      <c r="BL371" s="17" t="s">
        <v>153</v>
      </c>
      <c r="BM371" s="228" t="s">
        <v>1625</v>
      </c>
    </row>
    <row r="372" s="2" customFormat="1">
      <c r="A372" s="38"/>
      <c r="B372" s="39"/>
      <c r="C372" s="40"/>
      <c r="D372" s="230" t="s">
        <v>156</v>
      </c>
      <c r="E372" s="40"/>
      <c r="F372" s="231" t="s">
        <v>2268</v>
      </c>
      <c r="G372" s="40"/>
      <c r="H372" s="40"/>
      <c r="I372" s="232"/>
      <c r="J372" s="40"/>
      <c r="K372" s="40"/>
      <c r="L372" s="44"/>
      <c r="M372" s="233"/>
      <c r="N372" s="234"/>
      <c r="O372" s="91"/>
      <c r="P372" s="91"/>
      <c r="Q372" s="91"/>
      <c r="R372" s="91"/>
      <c r="S372" s="91"/>
      <c r="T372" s="91"/>
      <c r="U372" s="92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7" t="s">
        <v>156</v>
      </c>
      <c r="AU372" s="17" t="s">
        <v>81</v>
      </c>
    </row>
    <row r="373" s="2" customFormat="1" ht="16.5" customHeight="1">
      <c r="A373" s="38"/>
      <c r="B373" s="39"/>
      <c r="C373" s="269" t="s">
        <v>1025</v>
      </c>
      <c r="D373" s="269" t="s">
        <v>289</v>
      </c>
      <c r="E373" s="270" t="s">
        <v>2269</v>
      </c>
      <c r="F373" s="271" t="s">
        <v>2270</v>
      </c>
      <c r="G373" s="272" t="s">
        <v>1723</v>
      </c>
      <c r="H373" s="273">
        <v>18</v>
      </c>
      <c r="I373" s="274"/>
      <c r="J373" s="275">
        <f>ROUND(I373*H373,2)</f>
        <v>0</v>
      </c>
      <c r="K373" s="271" t="s">
        <v>2078</v>
      </c>
      <c r="L373" s="276"/>
      <c r="M373" s="277" t="s">
        <v>1</v>
      </c>
      <c r="N373" s="278" t="s">
        <v>39</v>
      </c>
      <c r="O373" s="91"/>
      <c r="P373" s="226">
        <f>O373*H373</f>
        <v>0</v>
      </c>
      <c r="Q373" s="226">
        <v>0</v>
      </c>
      <c r="R373" s="226">
        <f>Q373*H373</f>
        <v>0</v>
      </c>
      <c r="S373" s="226">
        <v>0</v>
      </c>
      <c r="T373" s="226">
        <f>S373*H373</f>
        <v>0</v>
      </c>
      <c r="U373" s="227" t="s">
        <v>1</v>
      </c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28" t="s">
        <v>204</v>
      </c>
      <c r="AT373" s="228" t="s">
        <v>289</v>
      </c>
      <c r="AU373" s="228" t="s">
        <v>81</v>
      </c>
      <c r="AY373" s="17" t="s">
        <v>146</v>
      </c>
      <c r="BE373" s="229">
        <f>IF(N373="základní",J373,0)</f>
        <v>0</v>
      </c>
      <c r="BF373" s="229">
        <f>IF(N373="snížená",J373,0)</f>
        <v>0</v>
      </c>
      <c r="BG373" s="229">
        <f>IF(N373="zákl. přenesená",J373,0)</f>
        <v>0</v>
      </c>
      <c r="BH373" s="229">
        <f>IF(N373="sníž. přenesená",J373,0)</f>
        <v>0</v>
      </c>
      <c r="BI373" s="229">
        <f>IF(N373="nulová",J373,0)</f>
        <v>0</v>
      </c>
      <c r="BJ373" s="17" t="s">
        <v>154</v>
      </c>
      <c r="BK373" s="229">
        <f>ROUND(I373*H373,2)</f>
        <v>0</v>
      </c>
      <c r="BL373" s="17" t="s">
        <v>153</v>
      </c>
      <c r="BM373" s="228" t="s">
        <v>1637</v>
      </c>
    </row>
    <row r="374" s="2" customFormat="1">
      <c r="A374" s="38"/>
      <c r="B374" s="39"/>
      <c r="C374" s="40"/>
      <c r="D374" s="230" t="s">
        <v>156</v>
      </c>
      <c r="E374" s="40"/>
      <c r="F374" s="231" t="s">
        <v>2270</v>
      </c>
      <c r="G374" s="40"/>
      <c r="H374" s="40"/>
      <c r="I374" s="232"/>
      <c r="J374" s="40"/>
      <c r="K374" s="40"/>
      <c r="L374" s="44"/>
      <c r="M374" s="233"/>
      <c r="N374" s="234"/>
      <c r="O374" s="91"/>
      <c r="P374" s="91"/>
      <c r="Q374" s="91"/>
      <c r="R374" s="91"/>
      <c r="S374" s="91"/>
      <c r="T374" s="91"/>
      <c r="U374" s="92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7" t="s">
        <v>156</v>
      </c>
      <c r="AU374" s="17" t="s">
        <v>81</v>
      </c>
    </row>
    <row r="375" s="2" customFormat="1" ht="37.8" customHeight="1">
      <c r="A375" s="38"/>
      <c r="B375" s="39"/>
      <c r="C375" s="217" t="s">
        <v>1031</v>
      </c>
      <c r="D375" s="217" t="s">
        <v>148</v>
      </c>
      <c r="E375" s="218" t="s">
        <v>2271</v>
      </c>
      <c r="F375" s="219" t="s">
        <v>2272</v>
      </c>
      <c r="G375" s="220" t="s">
        <v>260</v>
      </c>
      <c r="H375" s="221">
        <v>91</v>
      </c>
      <c r="I375" s="222"/>
      <c r="J375" s="223">
        <f>ROUND(I375*H375,2)</f>
        <v>0</v>
      </c>
      <c r="K375" s="219" t="s">
        <v>1</v>
      </c>
      <c r="L375" s="44"/>
      <c r="M375" s="224" t="s">
        <v>1</v>
      </c>
      <c r="N375" s="225" t="s">
        <v>39</v>
      </c>
      <c r="O375" s="91"/>
      <c r="P375" s="226">
        <f>O375*H375</f>
        <v>0</v>
      </c>
      <c r="Q375" s="226">
        <v>0</v>
      </c>
      <c r="R375" s="226">
        <f>Q375*H375</f>
        <v>0</v>
      </c>
      <c r="S375" s="226">
        <v>0</v>
      </c>
      <c r="T375" s="226">
        <f>S375*H375</f>
        <v>0</v>
      </c>
      <c r="U375" s="227" t="s">
        <v>1</v>
      </c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28" t="s">
        <v>153</v>
      </c>
      <c r="AT375" s="228" t="s">
        <v>148</v>
      </c>
      <c r="AU375" s="228" t="s">
        <v>81</v>
      </c>
      <c r="AY375" s="17" t="s">
        <v>146</v>
      </c>
      <c r="BE375" s="229">
        <f>IF(N375="základní",J375,0)</f>
        <v>0</v>
      </c>
      <c r="BF375" s="229">
        <f>IF(N375="snížená",J375,0)</f>
        <v>0</v>
      </c>
      <c r="BG375" s="229">
        <f>IF(N375="zákl. přenesená",J375,0)</f>
        <v>0</v>
      </c>
      <c r="BH375" s="229">
        <f>IF(N375="sníž. přenesená",J375,0)</f>
        <v>0</v>
      </c>
      <c r="BI375" s="229">
        <f>IF(N375="nulová",J375,0)</f>
        <v>0</v>
      </c>
      <c r="BJ375" s="17" t="s">
        <v>154</v>
      </c>
      <c r="BK375" s="229">
        <f>ROUND(I375*H375,2)</f>
        <v>0</v>
      </c>
      <c r="BL375" s="17" t="s">
        <v>153</v>
      </c>
      <c r="BM375" s="228" t="s">
        <v>1647</v>
      </c>
    </row>
    <row r="376" s="2" customFormat="1">
      <c r="A376" s="38"/>
      <c r="B376" s="39"/>
      <c r="C376" s="40"/>
      <c r="D376" s="230" t="s">
        <v>156</v>
      </c>
      <c r="E376" s="40"/>
      <c r="F376" s="231" t="s">
        <v>2272</v>
      </c>
      <c r="G376" s="40"/>
      <c r="H376" s="40"/>
      <c r="I376" s="232"/>
      <c r="J376" s="40"/>
      <c r="K376" s="40"/>
      <c r="L376" s="44"/>
      <c r="M376" s="233"/>
      <c r="N376" s="234"/>
      <c r="O376" s="91"/>
      <c r="P376" s="91"/>
      <c r="Q376" s="91"/>
      <c r="R376" s="91"/>
      <c r="S376" s="91"/>
      <c r="T376" s="91"/>
      <c r="U376" s="92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7" t="s">
        <v>156</v>
      </c>
      <c r="AU376" s="17" t="s">
        <v>81</v>
      </c>
    </row>
    <row r="377" s="2" customFormat="1" ht="16.5" customHeight="1">
      <c r="A377" s="38"/>
      <c r="B377" s="39"/>
      <c r="C377" s="269" t="s">
        <v>1036</v>
      </c>
      <c r="D377" s="269" t="s">
        <v>289</v>
      </c>
      <c r="E377" s="270" t="s">
        <v>2273</v>
      </c>
      <c r="F377" s="271" t="s">
        <v>2274</v>
      </c>
      <c r="G377" s="272" t="s">
        <v>1723</v>
      </c>
      <c r="H377" s="273">
        <v>82</v>
      </c>
      <c r="I377" s="274"/>
      <c r="J377" s="275">
        <f>ROUND(I377*H377,2)</f>
        <v>0</v>
      </c>
      <c r="K377" s="271" t="s">
        <v>2078</v>
      </c>
      <c r="L377" s="276"/>
      <c r="M377" s="277" t="s">
        <v>1</v>
      </c>
      <c r="N377" s="278" t="s">
        <v>39</v>
      </c>
      <c r="O377" s="91"/>
      <c r="P377" s="226">
        <f>O377*H377</f>
        <v>0</v>
      </c>
      <c r="Q377" s="226">
        <v>0</v>
      </c>
      <c r="R377" s="226">
        <f>Q377*H377</f>
        <v>0</v>
      </c>
      <c r="S377" s="226">
        <v>0</v>
      </c>
      <c r="T377" s="226">
        <f>S377*H377</f>
        <v>0</v>
      </c>
      <c r="U377" s="227" t="s">
        <v>1</v>
      </c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28" t="s">
        <v>204</v>
      </c>
      <c r="AT377" s="228" t="s">
        <v>289</v>
      </c>
      <c r="AU377" s="228" t="s">
        <v>81</v>
      </c>
      <c r="AY377" s="17" t="s">
        <v>146</v>
      </c>
      <c r="BE377" s="229">
        <f>IF(N377="základní",J377,0)</f>
        <v>0</v>
      </c>
      <c r="BF377" s="229">
        <f>IF(N377="snížená",J377,0)</f>
        <v>0</v>
      </c>
      <c r="BG377" s="229">
        <f>IF(N377="zákl. přenesená",J377,0)</f>
        <v>0</v>
      </c>
      <c r="BH377" s="229">
        <f>IF(N377="sníž. přenesená",J377,0)</f>
        <v>0</v>
      </c>
      <c r="BI377" s="229">
        <f>IF(N377="nulová",J377,0)</f>
        <v>0</v>
      </c>
      <c r="BJ377" s="17" t="s">
        <v>154</v>
      </c>
      <c r="BK377" s="229">
        <f>ROUND(I377*H377,2)</f>
        <v>0</v>
      </c>
      <c r="BL377" s="17" t="s">
        <v>153</v>
      </c>
      <c r="BM377" s="228" t="s">
        <v>1660</v>
      </c>
    </row>
    <row r="378" s="2" customFormat="1">
      <c r="A378" s="38"/>
      <c r="B378" s="39"/>
      <c r="C378" s="40"/>
      <c r="D378" s="230" t="s">
        <v>156</v>
      </c>
      <c r="E378" s="40"/>
      <c r="F378" s="231" t="s">
        <v>2274</v>
      </c>
      <c r="G378" s="40"/>
      <c r="H378" s="40"/>
      <c r="I378" s="232"/>
      <c r="J378" s="40"/>
      <c r="K378" s="40"/>
      <c r="L378" s="44"/>
      <c r="M378" s="233"/>
      <c r="N378" s="234"/>
      <c r="O378" s="91"/>
      <c r="P378" s="91"/>
      <c r="Q378" s="91"/>
      <c r="R378" s="91"/>
      <c r="S378" s="91"/>
      <c r="T378" s="91"/>
      <c r="U378" s="92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7" t="s">
        <v>156</v>
      </c>
      <c r="AU378" s="17" t="s">
        <v>81</v>
      </c>
    </row>
    <row r="379" s="2" customFormat="1" ht="24.15" customHeight="1">
      <c r="A379" s="38"/>
      <c r="B379" s="39"/>
      <c r="C379" s="217" t="s">
        <v>1042</v>
      </c>
      <c r="D379" s="217" t="s">
        <v>148</v>
      </c>
      <c r="E379" s="218" t="s">
        <v>2275</v>
      </c>
      <c r="F379" s="219" t="s">
        <v>2276</v>
      </c>
      <c r="G379" s="220" t="s">
        <v>260</v>
      </c>
      <c r="H379" s="221">
        <v>72</v>
      </c>
      <c r="I379" s="222"/>
      <c r="J379" s="223">
        <f>ROUND(I379*H379,2)</f>
        <v>0</v>
      </c>
      <c r="K379" s="219" t="s">
        <v>1</v>
      </c>
      <c r="L379" s="44"/>
      <c r="M379" s="224" t="s">
        <v>1</v>
      </c>
      <c r="N379" s="225" t="s">
        <v>39</v>
      </c>
      <c r="O379" s="91"/>
      <c r="P379" s="226">
        <f>O379*H379</f>
        <v>0</v>
      </c>
      <c r="Q379" s="226">
        <v>0</v>
      </c>
      <c r="R379" s="226">
        <f>Q379*H379</f>
        <v>0</v>
      </c>
      <c r="S379" s="226">
        <v>0</v>
      </c>
      <c r="T379" s="226">
        <f>S379*H379</f>
        <v>0</v>
      </c>
      <c r="U379" s="227" t="s">
        <v>1</v>
      </c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28" t="s">
        <v>153</v>
      </c>
      <c r="AT379" s="228" t="s">
        <v>148</v>
      </c>
      <c r="AU379" s="228" t="s">
        <v>81</v>
      </c>
      <c r="AY379" s="17" t="s">
        <v>146</v>
      </c>
      <c r="BE379" s="229">
        <f>IF(N379="základní",J379,0)</f>
        <v>0</v>
      </c>
      <c r="BF379" s="229">
        <f>IF(N379="snížená",J379,0)</f>
        <v>0</v>
      </c>
      <c r="BG379" s="229">
        <f>IF(N379="zákl. přenesená",J379,0)</f>
        <v>0</v>
      </c>
      <c r="BH379" s="229">
        <f>IF(N379="sníž. přenesená",J379,0)</f>
        <v>0</v>
      </c>
      <c r="BI379" s="229">
        <f>IF(N379="nulová",J379,0)</f>
        <v>0</v>
      </c>
      <c r="BJ379" s="17" t="s">
        <v>154</v>
      </c>
      <c r="BK379" s="229">
        <f>ROUND(I379*H379,2)</f>
        <v>0</v>
      </c>
      <c r="BL379" s="17" t="s">
        <v>153</v>
      </c>
      <c r="BM379" s="228" t="s">
        <v>1668</v>
      </c>
    </row>
    <row r="380" s="2" customFormat="1">
      <c r="A380" s="38"/>
      <c r="B380" s="39"/>
      <c r="C380" s="40"/>
      <c r="D380" s="230" t="s">
        <v>156</v>
      </c>
      <c r="E380" s="40"/>
      <c r="F380" s="231" t="s">
        <v>2276</v>
      </c>
      <c r="G380" s="40"/>
      <c r="H380" s="40"/>
      <c r="I380" s="232"/>
      <c r="J380" s="40"/>
      <c r="K380" s="40"/>
      <c r="L380" s="44"/>
      <c r="M380" s="233"/>
      <c r="N380" s="234"/>
      <c r="O380" s="91"/>
      <c r="P380" s="91"/>
      <c r="Q380" s="91"/>
      <c r="R380" s="91"/>
      <c r="S380" s="91"/>
      <c r="T380" s="91"/>
      <c r="U380" s="92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T380" s="17" t="s">
        <v>156</v>
      </c>
      <c r="AU380" s="17" t="s">
        <v>81</v>
      </c>
    </row>
    <row r="381" s="2" customFormat="1" ht="16.5" customHeight="1">
      <c r="A381" s="38"/>
      <c r="B381" s="39"/>
      <c r="C381" s="269" t="s">
        <v>1048</v>
      </c>
      <c r="D381" s="269" t="s">
        <v>289</v>
      </c>
      <c r="E381" s="270" t="s">
        <v>2277</v>
      </c>
      <c r="F381" s="271" t="s">
        <v>2278</v>
      </c>
      <c r="G381" s="272" t="s">
        <v>1723</v>
      </c>
      <c r="H381" s="273">
        <v>22</v>
      </c>
      <c r="I381" s="274"/>
      <c r="J381" s="275">
        <f>ROUND(I381*H381,2)</f>
        <v>0</v>
      </c>
      <c r="K381" s="271" t="s">
        <v>1</v>
      </c>
      <c r="L381" s="276"/>
      <c r="M381" s="277" t="s">
        <v>1</v>
      </c>
      <c r="N381" s="278" t="s">
        <v>39</v>
      </c>
      <c r="O381" s="91"/>
      <c r="P381" s="226">
        <f>O381*H381</f>
        <v>0</v>
      </c>
      <c r="Q381" s="226">
        <v>0</v>
      </c>
      <c r="R381" s="226">
        <f>Q381*H381</f>
        <v>0</v>
      </c>
      <c r="S381" s="226">
        <v>0</v>
      </c>
      <c r="T381" s="226">
        <f>S381*H381</f>
        <v>0</v>
      </c>
      <c r="U381" s="227" t="s">
        <v>1</v>
      </c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28" t="s">
        <v>204</v>
      </c>
      <c r="AT381" s="228" t="s">
        <v>289</v>
      </c>
      <c r="AU381" s="228" t="s">
        <v>81</v>
      </c>
      <c r="AY381" s="17" t="s">
        <v>146</v>
      </c>
      <c r="BE381" s="229">
        <f>IF(N381="základní",J381,0)</f>
        <v>0</v>
      </c>
      <c r="BF381" s="229">
        <f>IF(N381="snížená",J381,0)</f>
        <v>0</v>
      </c>
      <c r="BG381" s="229">
        <f>IF(N381="zákl. přenesená",J381,0)</f>
        <v>0</v>
      </c>
      <c r="BH381" s="229">
        <f>IF(N381="sníž. přenesená",J381,0)</f>
        <v>0</v>
      </c>
      <c r="BI381" s="229">
        <f>IF(N381="nulová",J381,0)</f>
        <v>0</v>
      </c>
      <c r="BJ381" s="17" t="s">
        <v>154</v>
      </c>
      <c r="BK381" s="229">
        <f>ROUND(I381*H381,2)</f>
        <v>0</v>
      </c>
      <c r="BL381" s="17" t="s">
        <v>153</v>
      </c>
      <c r="BM381" s="228" t="s">
        <v>1684</v>
      </c>
    </row>
    <row r="382" s="2" customFormat="1">
      <c r="A382" s="38"/>
      <c r="B382" s="39"/>
      <c r="C382" s="40"/>
      <c r="D382" s="230" t="s">
        <v>156</v>
      </c>
      <c r="E382" s="40"/>
      <c r="F382" s="231" t="s">
        <v>2278</v>
      </c>
      <c r="G382" s="40"/>
      <c r="H382" s="40"/>
      <c r="I382" s="232"/>
      <c r="J382" s="40"/>
      <c r="K382" s="40"/>
      <c r="L382" s="44"/>
      <c r="M382" s="233"/>
      <c r="N382" s="234"/>
      <c r="O382" s="91"/>
      <c r="P382" s="91"/>
      <c r="Q382" s="91"/>
      <c r="R382" s="91"/>
      <c r="S382" s="91"/>
      <c r="T382" s="91"/>
      <c r="U382" s="92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T382" s="17" t="s">
        <v>156</v>
      </c>
      <c r="AU382" s="17" t="s">
        <v>81</v>
      </c>
    </row>
    <row r="383" s="2" customFormat="1" ht="24.15" customHeight="1">
      <c r="A383" s="38"/>
      <c r="B383" s="39"/>
      <c r="C383" s="217" t="s">
        <v>1057</v>
      </c>
      <c r="D383" s="217" t="s">
        <v>148</v>
      </c>
      <c r="E383" s="218" t="s">
        <v>2279</v>
      </c>
      <c r="F383" s="219" t="s">
        <v>2280</v>
      </c>
      <c r="G383" s="220" t="s">
        <v>228</v>
      </c>
      <c r="H383" s="221">
        <v>1</v>
      </c>
      <c r="I383" s="222"/>
      <c r="J383" s="223">
        <f>ROUND(I383*H383,2)</f>
        <v>0</v>
      </c>
      <c r="K383" s="219" t="s">
        <v>1</v>
      </c>
      <c r="L383" s="44"/>
      <c r="M383" s="224" t="s">
        <v>1</v>
      </c>
      <c r="N383" s="225" t="s">
        <v>39</v>
      </c>
      <c r="O383" s="91"/>
      <c r="P383" s="226">
        <f>O383*H383</f>
        <v>0</v>
      </c>
      <c r="Q383" s="226">
        <v>0</v>
      </c>
      <c r="R383" s="226">
        <f>Q383*H383</f>
        <v>0</v>
      </c>
      <c r="S383" s="226">
        <v>0</v>
      </c>
      <c r="T383" s="226">
        <f>S383*H383</f>
        <v>0</v>
      </c>
      <c r="U383" s="227" t="s">
        <v>1</v>
      </c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28" t="s">
        <v>153</v>
      </c>
      <c r="AT383" s="228" t="s">
        <v>148</v>
      </c>
      <c r="AU383" s="228" t="s">
        <v>81</v>
      </c>
      <c r="AY383" s="17" t="s">
        <v>146</v>
      </c>
      <c r="BE383" s="229">
        <f>IF(N383="základní",J383,0)</f>
        <v>0</v>
      </c>
      <c r="BF383" s="229">
        <f>IF(N383="snížená",J383,0)</f>
        <v>0</v>
      </c>
      <c r="BG383" s="229">
        <f>IF(N383="zákl. přenesená",J383,0)</f>
        <v>0</v>
      </c>
      <c r="BH383" s="229">
        <f>IF(N383="sníž. přenesená",J383,0)</f>
        <v>0</v>
      </c>
      <c r="BI383" s="229">
        <f>IF(N383="nulová",J383,0)</f>
        <v>0</v>
      </c>
      <c r="BJ383" s="17" t="s">
        <v>154</v>
      </c>
      <c r="BK383" s="229">
        <f>ROUND(I383*H383,2)</f>
        <v>0</v>
      </c>
      <c r="BL383" s="17" t="s">
        <v>153</v>
      </c>
      <c r="BM383" s="228" t="s">
        <v>1695</v>
      </c>
    </row>
    <row r="384" s="2" customFormat="1">
      <c r="A384" s="38"/>
      <c r="B384" s="39"/>
      <c r="C384" s="40"/>
      <c r="D384" s="230" t="s">
        <v>156</v>
      </c>
      <c r="E384" s="40"/>
      <c r="F384" s="231" t="s">
        <v>2280</v>
      </c>
      <c r="G384" s="40"/>
      <c r="H384" s="40"/>
      <c r="I384" s="232"/>
      <c r="J384" s="40"/>
      <c r="K384" s="40"/>
      <c r="L384" s="44"/>
      <c r="M384" s="233"/>
      <c r="N384" s="234"/>
      <c r="O384" s="91"/>
      <c r="P384" s="91"/>
      <c r="Q384" s="91"/>
      <c r="R384" s="91"/>
      <c r="S384" s="91"/>
      <c r="T384" s="91"/>
      <c r="U384" s="92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T384" s="17" t="s">
        <v>156</v>
      </c>
      <c r="AU384" s="17" t="s">
        <v>81</v>
      </c>
    </row>
    <row r="385" s="2" customFormat="1" ht="24.15" customHeight="1">
      <c r="A385" s="38"/>
      <c r="B385" s="39"/>
      <c r="C385" s="269" t="s">
        <v>1062</v>
      </c>
      <c r="D385" s="269" t="s">
        <v>289</v>
      </c>
      <c r="E385" s="270" t="s">
        <v>2281</v>
      </c>
      <c r="F385" s="271" t="s">
        <v>2282</v>
      </c>
      <c r="G385" s="272" t="s">
        <v>268</v>
      </c>
      <c r="H385" s="273">
        <v>1</v>
      </c>
      <c r="I385" s="274"/>
      <c r="J385" s="275">
        <f>ROUND(I385*H385,2)</f>
        <v>0</v>
      </c>
      <c r="K385" s="271" t="s">
        <v>1</v>
      </c>
      <c r="L385" s="276"/>
      <c r="M385" s="277" t="s">
        <v>1</v>
      </c>
      <c r="N385" s="278" t="s">
        <v>39</v>
      </c>
      <c r="O385" s="91"/>
      <c r="P385" s="226">
        <f>O385*H385</f>
        <v>0</v>
      </c>
      <c r="Q385" s="226">
        <v>0</v>
      </c>
      <c r="R385" s="226">
        <f>Q385*H385</f>
        <v>0</v>
      </c>
      <c r="S385" s="226">
        <v>0</v>
      </c>
      <c r="T385" s="226">
        <f>S385*H385</f>
        <v>0</v>
      </c>
      <c r="U385" s="227" t="s">
        <v>1</v>
      </c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28" t="s">
        <v>204</v>
      </c>
      <c r="AT385" s="228" t="s">
        <v>289</v>
      </c>
      <c r="AU385" s="228" t="s">
        <v>81</v>
      </c>
      <c r="AY385" s="17" t="s">
        <v>146</v>
      </c>
      <c r="BE385" s="229">
        <f>IF(N385="základní",J385,0)</f>
        <v>0</v>
      </c>
      <c r="BF385" s="229">
        <f>IF(N385="snížená",J385,0)</f>
        <v>0</v>
      </c>
      <c r="BG385" s="229">
        <f>IF(N385="zákl. přenesená",J385,0)</f>
        <v>0</v>
      </c>
      <c r="BH385" s="229">
        <f>IF(N385="sníž. přenesená",J385,0)</f>
        <v>0</v>
      </c>
      <c r="BI385" s="229">
        <f>IF(N385="nulová",J385,0)</f>
        <v>0</v>
      </c>
      <c r="BJ385" s="17" t="s">
        <v>154</v>
      </c>
      <c r="BK385" s="229">
        <f>ROUND(I385*H385,2)</f>
        <v>0</v>
      </c>
      <c r="BL385" s="17" t="s">
        <v>153</v>
      </c>
      <c r="BM385" s="228" t="s">
        <v>1706</v>
      </c>
    </row>
    <row r="386" s="2" customFormat="1">
      <c r="A386" s="38"/>
      <c r="B386" s="39"/>
      <c r="C386" s="40"/>
      <c r="D386" s="230" t="s">
        <v>156</v>
      </c>
      <c r="E386" s="40"/>
      <c r="F386" s="231" t="s">
        <v>2282</v>
      </c>
      <c r="G386" s="40"/>
      <c r="H386" s="40"/>
      <c r="I386" s="232"/>
      <c r="J386" s="40"/>
      <c r="K386" s="40"/>
      <c r="L386" s="44"/>
      <c r="M386" s="233"/>
      <c r="N386" s="234"/>
      <c r="O386" s="91"/>
      <c r="P386" s="91"/>
      <c r="Q386" s="91"/>
      <c r="R386" s="91"/>
      <c r="S386" s="91"/>
      <c r="T386" s="91"/>
      <c r="U386" s="92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17" t="s">
        <v>156</v>
      </c>
      <c r="AU386" s="17" t="s">
        <v>81</v>
      </c>
    </row>
    <row r="387" s="2" customFormat="1" ht="16.5" customHeight="1">
      <c r="A387" s="38"/>
      <c r="B387" s="39"/>
      <c r="C387" s="269" t="s">
        <v>1065</v>
      </c>
      <c r="D387" s="269" t="s">
        <v>289</v>
      </c>
      <c r="E387" s="270" t="s">
        <v>2283</v>
      </c>
      <c r="F387" s="271" t="s">
        <v>2284</v>
      </c>
      <c r="G387" s="272" t="s">
        <v>2285</v>
      </c>
      <c r="H387" s="273">
        <v>1</v>
      </c>
      <c r="I387" s="274"/>
      <c r="J387" s="275">
        <f>ROUND(I387*H387,2)</f>
        <v>0</v>
      </c>
      <c r="K387" s="271" t="s">
        <v>1</v>
      </c>
      <c r="L387" s="276"/>
      <c r="M387" s="277" t="s">
        <v>1</v>
      </c>
      <c r="N387" s="278" t="s">
        <v>39</v>
      </c>
      <c r="O387" s="91"/>
      <c r="P387" s="226">
        <f>O387*H387</f>
        <v>0</v>
      </c>
      <c r="Q387" s="226">
        <v>0</v>
      </c>
      <c r="R387" s="226">
        <f>Q387*H387</f>
        <v>0</v>
      </c>
      <c r="S387" s="226">
        <v>0</v>
      </c>
      <c r="T387" s="226">
        <f>S387*H387</f>
        <v>0</v>
      </c>
      <c r="U387" s="227" t="s">
        <v>1</v>
      </c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28" t="s">
        <v>204</v>
      </c>
      <c r="AT387" s="228" t="s">
        <v>289</v>
      </c>
      <c r="AU387" s="228" t="s">
        <v>81</v>
      </c>
      <c r="AY387" s="17" t="s">
        <v>146</v>
      </c>
      <c r="BE387" s="229">
        <f>IF(N387="základní",J387,0)</f>
        <v>0</v>
      </c>
      <c r="BF387" s="229">
        <f>IF(N387="snížená",J387,0)</f>
        <v>0</v>
      </c>
      <c r="BG387" s="229">
        <f>IF(N387="zákl. přenesená",J387,0)</f>
        <v>0</v>
      </c>
      <c r="BH387" s="229">
        <f>IF(N387="sníž. přenesená",J387,0)</f>
        <v>0</v>
      </c>
      <c r="BI387" s="229">
        <f>IF(N387="nulová",J387,0)</f>
        <v>0</v>
      </c>
      <c r="BJ387" s="17" t="s">
        <v>154</v>
      </c>
      <c r="BK387" s="229">
        <f>ROUND(I387*H387,2)</f>
        <v>0</v>
      </c>
      <c r="BL387" s="17" t="s">
        <v>153</v>
      </c>
      <c r="BM387" s="228" t="s">
        <v>1716</v>
      </c>
    </row>
    <row r="388" s="2" customFormat="1">
      <c r="A388" s="38"/>
      <c r="B388" s="39"/>
      <c r="C388" s="40"/>
      <c r="D388" s="230" t="s">
        <v>156</v>
      </c>
      <c r="E388" s="40"/>
      <c r="F388" s="231" t="s">
        <v>2284</v>
      </c>
      <c r="G388" s="40"/>
      <c r="H388" s="40"/>
      <c r="I388" s="232"/>
      <c r="J388" s="40"/>
      <c r="K388" s="40"/>
      <c r="L388" s="44"/>
      <c r="M388" s="233"/>
      <c r="N388" s="234"/>
      <c r="O388" s="91"/>
      <c r="P388" s="91"/>
      <c r="Q388" s="91"/>
      <c r="R388" s="91"/>
      <c r="S388" s="91"/>
      <c r="T388" s="91"/>
      <c r="U388" s="92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T388" s="17" t="s">
        <v>156</v>
      </c>
      <c r="AU388" s="17" t="s">
        <v>81</v>
      </c>
    </row>
    <row r="389" s="2" customFormat="1" ht="24.15" customHeight="1">
      <c r="A389" s="38"/>
      <c r="B389" s="39"/>
      <c r="C389" s="269" t="s">
        <v>1067</v>
      </c>
      <c r="D389" s="269" t="s">
        <v>289</v>
      </c>
      <c r="E389" s="270" t="s">
        <v>2286</v>
      </c>
      <c r="F389" s="271" t="s">
        <v>2287</v>
      </c>
      <c r="G389" s="272" t="s">
        <v>268</v>
      </c>
      <c r="H389" s="273">
        <v>6</v>
      </c>
      <c r="I389" s="274"/>
      <c r="J389" s="275">
        <f>ROUND(I389*H389,2)</f>
        <v>0</v>
      </c>
      <c r="K389" s="271" t="s">
        <v>1</v>
      </c>
      <c r="L389" s="276"/>
      <c r="M389" s="277" t="s">
        <v>1</v>
      </c>
      <c r="N389" s="278" t="s">
        <v>39</v>
      </c>
      <c r="O389" s="91"/>
      <c r="P389" s="226">
        <f>O389*H389</f>
        <v>0</v>
      </c>
      <c r="Q389" s="226">
        <v>0</v>
      </c>
      <c r="R389" s="226">
        <f>Q389*H389</f>
        <v>0</v>
      </c>
      <c r="S389" s="226">
        <v>0</v>
      </c>
      <c r="T389" s="226">
        <f>S389*H389</f>
        <v>0</v>
      </c>
      <c r="U389" s="227" t="s">
        <v>1</v>
      </c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28" t="s">
        <v>204</v>
      </c>
      <c r="AT389" s="228" t="s">
        <v>289</v>
      </c>
      <c r="AU389" s="228" t="s">
        <v>81</v>
      </c>
      <c r="AY389" s="17" t="s">
        <v>146</v>
      </c>
      <c r="BE389" s="229">
        <f>IF(N389="základní",J389,0)</f>
        <v>0</v>
      </c>
      <c r="BF389" s="229">
        <f>IF(N389="snížená",J389,0)</f>
        <v>0</v>
      </c>
      <c r="BG389" s="229">
        <f>IF(N389="zákl. přenesená",J389,0)</f>
        <v>0</v>
      </c>
      <c r="BH389" s="229">
        <f>IF(N389="sníž. přenesená",J389,0)</f>
        <v>0</v>
      </c>
      <c r="BI389" s="229">
        <f>IF(N389="nulová",J389,0)</f>
        <v>0</v>
      </c>
      <c r="BJ389" s="17" t="s">
        <v>154</v>
      </c>
      <c r="BK389" s="229">
        <f>ROUND(I389*H389,2)</f>
        <v>0</v>
      </c>
      <c r="BL389" s="17" t="s">
        <v>153</v>
      </c>
      <c r="BM389" s="228" t="s">
        <v>1734</v>
      </c>
    </row>
    <row r="390" s="2" customFormat="1">
      <c r="A390" s="38"/>
      <c r="B390" s="39"/>
      <c r="C390" s="40"/>
      <c r="D390" s="230" t="s">
        <v>156</v>
      </c>
      <c r="E390" s="40"/>
      <c r="F390" s="231" t="s">
        <v>2287</v>
      </c>
      <c r="G390" s="40"/>
      <c r="H390" s="40"/>
      <c r="I390" s="232"/>
      <c r="J390" s="40"/>
      <c r="K390" s="40"/>
      <c r="L390" s="44"/>
      <c r="M390" s="233"/>
      <c r="N390" s="234"/>
      <c r="O390" s="91"/>
      <c r="P390" s="91"/>
      <c r="Q390" s="91"/>
      <c r="R390" s="91"/>
      <c r="S390" s="91"/>
      <c r="T390" s="91"/>
      <c r="U390" s="92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7" t="s">
        <v>156</v>
      </c>
      <c r="AU390" s="17" t="s">
        <v>81</v>
      </c>
    </row>
    <row r="391" s="2" customFormat="1" ht="16.5" customHeight="1">
      <c r="A391" s="38"/>
      <c r="B391" s="39"/>
      <c r="C391" s="217" t="s">
        <v>1069</v>
      </c>
      <c r="D391" s="217" t="s">
        <v>148</v>
      </c>
      <c r="E391" s="218" t="s">
        <v>2288</v>
      </c>
      <c r="F391" s="219" t="s">
        <v>2289</v>
      </c>
      <c r="G391" s="220" t="s">
        <v>268</v>
      </c>
      <c r="H391" s="221">
        <v>44</v>
      </c>
      <c r="I391" s="222"/>
      <c r="J391" s="223">
        <f>ROUND(I391*H391,2)</f>
        <v>0</v>
      </c>
      <c r="K391" s="219" t="s">
        <v>1</v>
      </c>
      <c r="L391" s="44"/>
      <c r="M391" s="224" t="s">
        <v>1</v>
      </c>
      <c r="N391" s="225" t="s">
        <v>39</v>
      </c>
      <c r="O391" s="91"/>
      <c r="P391" s="226">
        <f>O391*H391</f>
        <v>0</v>
      </c>
      <c r="Q391" s="226">
        <v>0</v>
      </c>
      <c r="R391" s="226">
        <f>Q391*H391</f>
        <v>0</v>
      </c>
      <c r="S391" s="226">
        <v>0</v>
      </c>
      <c r="T391" s="226">
        <f>S391*H391</f>
        <v>0</v>
      </c>
      <c r="U391" s="227" t="s">
        <v>1</v>
      </c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28" t="s">
        <v>153</v>
      </c>
      <c r="AT391" s="228" t="s">
        <v>148</v>
      </c>
      <c r="AU391" s="228" t="s">
        <v>81</v>
      </c>
      <c r="AY391" s="17" t="s">
        <v>146</v>
      </c>
      <c r="BE391" s="229">
        <f>IF(N391="základní",J391,0)</f>
        <v>0</v>
      </c>
      <c r="BF391" s="229">
        <f>IF(N391="snížená",J391,0)</f>
        <v>0</v>
      </c>
      <c r="BG391" s="229">
        <f>IF(N391="zákl. přenesená",J391,0)</f>
        <v>0</v>
      </c>
      <c r="BH391" s="229">
        <f>IF(N391="sníž. přenesená",J391,0)</f>
        <v>0</v>
      </c>
      <c r="BI391" s="229">
        <f>IF(N391="nulová",J391,0)</f>
        <v>0</v>
      </c>
      <c r="BJ391" s="17" t="s">
        <v>154</v>
      </c>
      <c r="BK391" s="229">
        <f>ROUND(I391*H391,2)</f>
        <v>0</v>
      </c>
      <c r="BL391" s="17" t="s">
        <v>153</v>
      </c>
      <c r="BM391" s="228" t="s">
        <v>1767</v>
      </c>
    </row>
    <row r="392" s="2" customFormat="1">
      <c r="A392" s="38"/>
      <c r="B392" s="39"/>
      <c r="C392" s="40"/>
      <c r="D392" s="230" t="s">
        <v>156</v>
      </c>
      <c r="E392" s="40"/>
      <c r="F392" s="231" t="s">
        <v>2289</v>
      </c>
      <c r="G392" s="40"/>
      <c r="H392" s="40"/>
      <c r="I392" s="232"/>
      <c r="J392" s="40"/>
      <c r="K392" s="40"/>
      <c r="L392" s="44"/>
      <c r="M392" s="233"/>
      <c r="N392" s="234"/>
      <c r="O392" s="91"/>
      <c r="P392" s="91"/>
      <c r="Q392" s="91"/>
      <c r="R392" s="91"/>
      <c r="S392" s="91"/>
      <c r="T392" s="91"/>
      <c r="U392" s="92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T392" s="17" t="s">
        <v>156</v>
      </c>
      <c r="AU392" s="17" t="s">
        <v>81</v>
      </c>
    </row>
    <row r="393" s="2" customFormat="1" ht="16.5" customHeight="1">
      <c r="A393" s="38"/>
      <c r="B393" s="39"/>
      <c r="C393" s="269" t="s">
        <v>1071</v>
      </c>
      <c r="D393" s="269" t="s">
        <v>289</v>
      </c>
      <c r="E393" s="270" t="s">
        <v>2290</v>
      </c>
      <c r="F393" s="271" t="s">
        <v>2291</v>
      </c>
      <c r="G393" s="272" t="s">
        <v>268</v>
      </c>
      <c r="H393" s="273">
        <v>44</v>
      </c>
      <c r="I393" s="274"/>
      <c r="J393" s="275">
        <f>ROUND(I393*H393,2)</f>
        <v>0</v>
      </c>
      <c r="K393" s="271" t="s">
        <v>1</v>
      </c>
      <c r="L393" s="276"/>
      <c r="M393" s="277" t="s">
        <v>1</v>
      </c>
      <c r="N393" s="278" t="s">
        <v>39</v>
      </c>
      <c r="O393" s="91"/>
      <c r="P393" s="226">
        <f>O393*H393</f>
        <v>0</v>
      </c>
      <c r="Q393" s="226">
        <v>0</v>
      </c>
      <c r="R393" s="226">
        <f>Q393*H393</f>
        <v>0</v>
      </c>
      <c r="S393" s="226">
        <v>0</v>
      </c>
      <c r="T393" s="226">
        <f>S393*H393</f>
        <v>0</v>
      </c>
      <c r="U393" s="227" t="s">
        <v>1</v>
      </c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28" t="s">
        <v>204</v>
      </c>
      <c r="AT393" s="228" t="s">
        <v>289</v>
      </c>
      <c r="AU393" s="228" t="s">
        <v>81</v>
      </c>
      <c r="AY393" s="17" t="s">
        <v>146</v>
      </c>
      <c r="BE393" s="229">
        <f>IF(N393="základní",J393,0)</f>
        <v>0</v>
      </c>
      <c r="BF393" s="229">
        <f>IF(N393="snížená",J393,0)</f>
        <v>0</v>
      </c>
      <c r="BG393" s="229">
        <f>IF(N393="zákl. přenesená",J393,0)</f>
        <v>0</v>
      </c>
      <c r="BH393" s="229">
        <f>IF(N393="sníž. přenesená",J393,0)</f>
        <v>0</v>
      </c>
      <c r="BI393" s="229">
        <f>IF(N393="nulová",J393,0)</f>
        <v>0</v>
      </c>
      <c r="BJ393" s="17" t="s">
        <v>154</v>
      </c>
      <c r="BK393" s="229">
        <f>ROUND(I393*H393,2)</f>
        <v>0</v>
      </c>
      <c r="BL393" s="17" t="s">
        <v>153</v>
      </c>
      <c r="BM393" s="228" t="s">
        <v>1779</v>
      </c>
    </row>
    <row r="394" s="2" customFormat="1">
      <c r="A394" s="38"/>
      <c r="B394" s="39"/>
      <c r="C394" s="40"/>
      <c r="D394" s="230" t="s">
        <v>156</v>
      </c>
      <c r="E394" s="40"/>
      <c r="F394" s="231" t="s">
        <v>2291</v>
      </c>
      <c r="G394" s="40"/>
      <c r="H394" s="40"/>
      <c r="I394" s="232"/>
      <c r="J394" s="40"/>
      <c r="K394" s="40"/>
      <c r="L394" s="44"/>
      <c r="M394" s="233"/>
      <c r="N394" s="234"/>
      <c r="O394" s="91"/>
      <c r="P394" s="91"/>
      <c r="Q394" s="91"/>
      <c r="R394" s="91"/>
      <c r="S394" s="91"/>
      <c r="T394" s="91"/>
      <c r="U394" s="92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17" t="s">
        <v>156</v>
      </c>
      <c r="AU394" s="17" t="s">
        <v>81</v>
      </c>
    </row>
    <row r="395" s="12" customFormat="1" ht="25.92" customHeight="1">
      <c r="A395" s="12"/>
      <c r="B395" s="201"/>
      <c r="C395" s="202"/>
      <c r="D395" s="203" t="s">
        <v>72</v>
      </c>
      <c r="E395" s="204" t="s">
        <v>2292</v>
      </c>
      <c r="F395" s="204" t="s">
        <v>2293</v>
      </c>
      <c r="G395" s="202"/>
      <c r="H395" s="202"/>
      <c r="I395" s="205"/>
      <c r="J395" s="206">
        <f>BK395</f>
        <v>0</v>
      </c>
      <c r="K395" s="202"/>
      <c r="L395" s="207"/>
      <c r="M395" s="208"/>
      <c r="N395" s="209"/>
      <c r="O395" s="209"/>
      <c r="P395" s="210">
        <f>SUM(P396:P411)</f>
        <v>0</v>
      </c>
      <c r="Q395" s="209"/>
      <c r="R395" s="210">
        <f>SUM(R396:R411)</f>
        <v>0</v>
      </c>
      <c r="S395" s="209"/>
      <c r="T395" s="210">
        <f>SUM(T396:T411)</f>
        <v>0</v>
      </c>
      <c r="U395" s="211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212" t="s">
        <v>81</v>
      </c>
      <c r="AT395" s="213" t="s">
        <v>72</v>
      </c>
      <c r="AU395" s="213" t="s">
        <v>73</v>
      </c>
      <c r="AY395" s="212" t="s">
        <v>146</v>
      </c>
      <c r="BK395" s="214">
        <f>SUM(BK396:BK411)</f>
        <v>0</v>
      </c>
    </row>
    <row r="396" s="2" customFormat="1" ht="24.15" customHeight="1">
      <c r="A396" s="38"/>
      <c r="B396" s="39"/>
      <c r="C396" s="217" t="s">
        <v>1078</v>
      </c>
      <c r="D396" s="217" t="s">
        <v>148</v>
      </c>
      <c r="E396" s="218" t="s">
        <v>2294</v>
      </c>
      <c r="F396" s="219" t="s">
        <v>2295</v>
      </c>
      <c r="G396" s="220" t="s">
        <v>2296</v>
      </c>
      <c r="H396" s="221">
        <v>1</v>
      </c>
      <c r="I396" s="222"/>
      <c r="J396" s="223">
        <f>ROUND(I396*H396,2)</f>
        <v>0</v>
      </c>
      <c r="K396" s="219" t="s">
        <v>1</v>
      </c>
      <c r="L396" s="44"/>
      <c r="M396" s="224" t="s">
        <v>1</v>
      </c>
      <c r="N396" s="225" t="s">
        <v>39</v>
      </c>
      <c r="O396" s="91"/>
      <c r="P396" s="226">
        <f>O396*H396</f>
        <v>0</v>
      </c>
      <c r="Q396" s="226">
        <v>0</v>
      </c>
      <c r="R396" s="226">
        <f>Q396*H396</f>
        <v>0</v>
      </c>
      <c r="S396" s="226">
        <v>0</v>
      </c>
      <c r="T396" s="226">
        <f>S396*H396</f>
        <v>0</v>
      </c>
      <c r="U396" s="227" t="s">
        <v>1</v>
      </c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28" t="s">
        <v>153</v>
      </c>
      <c r="AT396" s="228" t="s">
        <v>148</v>
      </c>
      <c r="AU396" s="228" t="s">
        <v>81</v>
      </c>
      <c r="AY396" s="17" t="s">
        <v>146</v>
      </c>
      <c r="BE396" s="229">
        <f>IF(N396="základní",J396,0)</f>
        <v>0</v>
      </c>
      <c r="BF396" s="229">
        <f>IF(N396="snížená",J396,0)</f>
        <v>0</v>
      </c>
      <c r="BG396" s="229">
        <f>IF(N396="zákl. přenesená",J396,0)</f>
        <v>0</v>
      </c>
      <c r="BH396" s="229">
        <f>IF(N396="sníž. přenesená",J396,0)</f>
        <v>0</v>
      </c>
      <c r="BI396" s="229">
        <f>IF(N396="nulová",J396,0)</f>
        <v>0</v>
      </c>
      <c r="BJ396" s="17" t="s">
        <v>154</v>
      </c>
      <c r="BK396" s="229">
        <f>ROUND(I396*H396,2)</f>
        <v>0</v>
      </c>
      <c r="BL396" s="17" t="s">
        <v>153</v>
      </c>
      <c r="BM396" s="228" t="s">
        <v>1795</v>
      </c>
    </row>
    <row r="397" s="2" customFormat="1">
      <c r="A397" s="38"/>
      <c r="B397" s="39"/>
      <c r="C397" s="40"/>
      <c r="D397" s="230" t="s">
        <v>156</v>
      </c>
      <c r="E397" s="40"/>
      <c r="F397" s="231" t="s">
        <v>2295</v>
      </c>
      <c r="G397" s="40"/>
      <c r="H397" s="40"/>
      <c r="I397" s="232"/>
      <c r="J397" s="40"/>
      <c r="K397" s="40"/>
      <c r="L397" s="44"/>
      <c r="M397" s="233"/>
      <c r="N397" s="234"/>
      <c r="O397" s="91"/>
      <c r="P397" s="91"/>
      <c r="Q397" s="91"/>
      <c r="R397" s="91"/>
      <c r="S397" s="91"/>
      <c r="T397" s="91"/>
      <c r="U397" s="92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156</v>
      </c>
      <c r="AU397" s="17" t="s">
        <v>81</v>
      </c>
    </row>
    <row r="398" s="2" customFormat="1" ht="16.5" customHeight="1">
      <c r="A398" s="38"/>
      <c r="B398" s="39"/>
      <c r="C398" s="217" t="s">
        <v>1087</v>
      </c>
      <c r="D398" s="217" t="s">
        <v>148</v>
      </c>
      <c r="E398" s="218" t="s">
        <v>2297</v>
      </c>
      <c r="F398" s="219" t="s">
        <v>2298</v>
      </c>
      <c r="G398" s="220" t="s">
        <v>2296</v>
      </c>
      <c r="H398" s="221">
        <v>1</v>
      </c>
      <c r="I398" s="222"/>
      <c r="J398" s="223">
        <f>ROUND(I398*H398,2)</f>
        <v>0</v>
      </c>
      <c r="K398" s="219" t="s">
        <v>1</v>
      </c>
      <c r="L398" s="44"/>
      <c r="M398" s="224" t="s">
        <v>1</v>
      </c>
      <c r="N398" s="225" t="s">
        <v>39</v>
      </c>
      <c r="O398" s="91"/>
      <c r="P398" s="226">
        <f>O398*H398</f>
        <v>0</v>
      </c>
      <c r="Q398" s="226">
        <v>0</v>
      </c>
      <c r="R398" s="226">
        <f>Q398*H398</f>
        <v>0</v>
      </c>
      <c r="S398" s="226">
        <v>0</v>
      </c>
      <c r="T398" s="226">
        <f>S398*H398</f>
        <v>0</v>
      </c>
      <c r="U398" s="227" t="s">
        <v>1</v>
      </c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28" t="s">
        <v>153</v>
      </c>
      <c r="AT398" s="228" t="s">
        <v>148</v>
      </c>
      <c r="AU398" s="228" t="s">
        <v>81</v>
      </c>
      <c r="AY398" s="17" t="s">
        <v>146</v>
      </c>
      <c r="BE398" s="229">
        <f>IF(N398="základní",J398,0)</f>
        <v>0</v>
      </c>
      <c r="BF398" s="229">
        <f>IF(N398="snížená",J398,0)</f>
        <v>0</v>
      </c>
      <c r="BG398" s="229">
        <f>IF(N398="zákl. přenesená",J398,0)</f>
        <v>0</v>
      </c>
      <c r="BH398" s="229">
        <f>IF(N398="sníž. přenesená",J398,0)</f>
        <v>0</v>
      </c>
      <c r="BI398" s="229">
        <f>IF(N398="nulová",J398,0)</f>
        <v>0</v>
      </c>
      <c r="BJ398" s="17" t="s">
        <v>154</v>
      </c>
      <c r="BK398" s="229">
        <f>ROUND(I398*H398,2)</f>
        <v>0</v>
      </c>
      <c r="BL398" s="17" t="s">
        <v>153</v>
      </c>
      <c r="BM398" s="228" t="s">
        <v>1806</v>
      </c>
    </row>
    <row r="399" s="2" customFormat="1">
      <c r="A399" s="38"/>
      <c r="B399" s="39"/>
      <c r="C399" s="40"/>
      <c r="D399" s="230" t="s">
        <v>156</v>
      </c>
      <c r="E399" s="40"/>
      <c r="F399" s="231" t="s">
        <v>2298</v>
      </c>
      <c r="G399" s="40"/>
      <c r="H399" s="40"/>
      <c r="I399" s="232"/>
      <c r="J399" s="40"/>
      <c r="K399" s="40"/>
      <c r="L399" s="44"/>
      <c r="M399" s="233"/>
      <c r="N399" s="234"/>
      <c r="O399" s="91"/>
      <c r="P399" s="91"/>
      <c r="Q399" s="91"/>
      <c r="R399" s="91"/>
      <c r="S399" s="91"/>
      <c r="T399" s="91"/>
      <c r="U399" s="92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T399" s="17" t="s">
        <v>156</v>
      </c>
      <c r="AU399" s="17" t="s">
        <v>81</v>
      </c>
    </row>
    <row r="400" s="2" customFormat="1" ht="16.5" customHeight="1">
      <c r="A400" s="38"/>
      <c r="B400" s="39"/>
      <c r="C400" s="217" t="s">
        <v>1096</v>
      </c>
      <c r="D400" s="217" t="s">
        <v>148</v>
      </c>
      <c r="E400" s="218" t="s">
        <v>2299</v>
      </c>
      <c r="F400" s="219" t="s">
        <v>2300</v>
      </c>
      <c r="G400" s="220" t="s">
        <v>2296</v>
      </c>
      <c r="H400" s="221">
        <v>1</v>
      </c>
      <c r="I400" s="222"/>
      <c r="J400" s="223">
        <f>ROUND(I400*H400,2)</f>
        <v>0</v>
      </c>
      <c r="K400" s="219" t="s">
        <v>1</v>
      </c>
      <c r="L400" s="44"/>
      <c r="M400" s="224" t="s">
        <v>1</v>
      </c>
      <c r="N400" s="225" t="s">
        <v>39</v>
      </c>
      <c r="O400" s="91"/>
      <c r="P400" s="226">
        <f>O400*H400</f>
        <v>0</v>
      </c>
      <c r="Q400" s="226">
        <v>0</v>
      </c>
      <c r="R400" s="226">
        <f>Q400*H400</f>
        <v>0</v>
      </c>
      <c r="S400" s="226">
        <v>0</v>
      </c>
      <c r="T400" s="226">
        <f>S400*H400</f>
        <v>0</v>
      </c>
      <c r="U400" s="227" t="s">
        <v>1</v>
      </c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28" t="s">
        <v>153</v>
      </c>
      <c r="AT400" s="228" t="s">
        <v>148</v>
      </c>
      <c r="AU400" s="228" t="s">
        <v>81</v>
      </c>
      <c r="AY400" s="17" t="s">
        <v>146</v>
      </c>
      <c r="BE400" s="229">
        <f>IF(N400="základní",J400,0)</f>
        <v>0</v>
      </c>
      <c r="BF400" s="229">
        <f>IF(N400="snížená",J400,0)</f>
        <v>0</v>
      </c>
      <c r="BG400" s="229">
        <f>IF(N400="zákl. přenesená",J400,0)</f>
        <v>0</v>
      </c>
      <c r="BH400" s="229">
        <f>IF(N400="sníž. přenesená",J400,0)</f>
        <v>0</v>
      </c>
      <c r="BI400" s="229">
        <f>IF(N400="nulová",J400,0)</f>
        <v>0</v>
      </c>
      <c r="BJ400" s="17" t="s">
        <v>154</v>
      </c>
      <c r="BK400" s="229">
        <f>ROUND(I400*H400,2)</f>
        <v>0</v>
      </c>
      <c r="BL400" s="17" t="s">
        <v>153</v>
      </c>
      <c r="BM400" s="228" t="s">
        <v>1822</v>
      </c>
    </row>
    <row r="401" s="2" customFormat="1">
      <c r="A401" s="38"/>
      <c r="B401" s="39"/>
      <c r="C401" s="40"/>
      <c r="D401" s="230" t="s">
        <v>156</v>
      </c>
      <c r="E401" s="40"/>
      <c r="F401" s="231" t="s">
        <v>2300</v>
      </c>
      <c r="G401" s="40"/>
      <c r="H401" s="40"/>
      <c r="I401" s="232"/>
      <c r="J401" s="40"/>
      <c r="K401" s="40"/>
      <c r="L401" s="44"/>
      <c r="M401" s="233"/>
      <c r="N401" s="234"/>
      <c r="O401" s="91"/>
      <c r="P401" s="91"/>
      <c r="Q401" s="91"/>
      <c r="R401" s="91"/>
      <c r="S401" s="91"/>
      <c r="T401" s="91"/>
      <c r="U401" s="92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T401" s="17" t="s">
        <v>156</v>
      </c>
      <c r="AU401" s="17" t="s">
        <v>81</v>
      </c>
    </row>
    <row r="402" s="2" customFormat="1" ht="16.5" customHeight="1">
      <c r="A402" s="38"/>
      <c r="B402" s="39"/>
      <c r="C402" s="217" t="s">
        <v>1107</v>
      </c>
      <c r="D402" s="217" t="s">
        <v>148</v>
      </c>
      <c r="E402" s="218" t="s">
        <v>2301</v>
      </c>
      <c r="F402" s="219" t="s">
        <v>2302</v>
      </c>
      <c r="G402" s="220" t="s">
        <v>2296</v>
      </c>
      <c r="H402" s="221">
        <v>1</v>
      </c>
      <c r="I402" s="222"/>
      <c r="J402" s="223">
        <f>ROUND(I402*H402,2)</f>
        <v>0</v>
      </c>
      <c r="K402" s="219" t="s">
        <v>1</v>
      </c>
      <c r="L402" s="44"/>
      <c r="M402" s="224" t="s">
        <v>1</v>
      </c>
      <c r="N402" s="225" t="s">
        <v>39</v>
      </c>
      <c r="O402" s="91"/>
      <c r="P402" s="226">
        <f>O402*H402</f>
        <v>0</v>
      </c>
      <c r="Q402" s="226">
        <v>0</v>
      </c>
      <c r="R402" s="226">
        <f>Q402*H402</f>
        <v>0</v>
      </c>
      <c r="S402" s="226">
        <v>0</v>
      </c>
      <c r="T402" s="226">
        <f>S402*H402</f>
        <v>0</v>
      </c>
      <c r="U402" s="227" t="s">
        <v>1</v>
      </c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28" t="s">
        <v>153</v>
      </c>
      <c r="AT402" s="228" t="s">
        <v>148</v>
      </c>
      <c r="AU402" s="228" t="s">
        <v>81</v>
      </c>
      <c r="AY402" s="17" t="s">
        <v>146</v>
      </c>
      <c r="BE402" s="229">
        <f>IF(N402="základní",J402,0)</f>
        <v>0</v>
      </c>
      <c r="BF402" s="229">
        <f>IF(N402="snížená",J402,0)</f>
        <v>0</v>
      </c>
      <c r="BG402" s="229">
        <f>IF(N402="zákl. přenesená",J402,0)</f>
        <v>0</v>
      </c>
      <c r="BH402" s="229">
        <f>IF(N402="sníž. přenesená",J402,0)</f>
        <v>0</v>
      </c>
      <c r="BI402" s="229">
        <f>IF(N402="nulová",J402,0)</f>
        <v>0</v>
      </c>
      <c r="BJ402" s="17" t="s">
        <v>154</v>
      </c>
      <c r="BK402" s="229">
        <f>ROUND(I402*H402,2)</f>
        <v>0</v>
      </c>
      <c r="BL402" s="17" t="s">
        <v>153</v>
      </c>
      <c r="BM402" s="228" t="s">
        <v>1833</v>
      </c>
    </row>
    <row r="403" s="2" customFormat="1">
      <c r="A403" s="38"/>
      <c r="B403" s="39"/>
      <c r="C403" s="40"/>
      <c r="D403" s="230" t="s">
        <v>156</v>
      </c>
      <c r="E403" s="40"/>
      <c r="F403" s="231" t="s">
        <v>2302</v>
      </c>
      <c r="G403" s="40"/>
      <c r="H403" s="40"/>
      <c r="I403" s="232"/>
      <c r="J403" s="40"/>
      <c r="K403" s="40"/>
      <c r="L403" s="44"/>
      <c r="M403" s="233"/>
      <c r="N403" s="234"/>
      <c r="O403" s="91"/>
      <c r="P403" s="91"/>
      <c r="Q403" s="91"/>
      <c r="R403" s="91"/>
      <c r="S403" s="91"/>
      <c r="T403" s="91"/>
      <c r="U403" s="92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T403" s="17" t="s">
        <v>156</v>
      </c>
      <c r="AU403" s="17" t="s">
        <v>81</v>
      </c>
    </row>
    <row r="404" s="2" customFormat="1" ht="33" customHeight="1">
      <c r="A404" s="38"/>
      <c r="B404" s="39"/>
      <c r="C404" s="217" t="s">
        <v>1114</v>
      </c>
      <c r="D404" s="217" t="s">
        <v>148</v>
      </c>
      <c r="E404" s="218" t="s">
        <v>2303</v>
      </c>
      <c r="F404" s="219" t="s">
        <v>2304</v>
      </c>
      <c r="G404" s="220" t="s">
        <v>268</v>
      </c>
      <c r="H404" s="221">
        <v>1</v>
      </c>
      <c r="I404" s="222"/>
      <c r="J404" s="223">
        <f>ROUND(I404*H404,2)</f>
        <v>0</v>
      </c>
      <c r="K404" s="219" t="s">
        <v>1</v>
      </c>
      <c r="L404" s="44"/>
      <c r="M404" s="224" t="s">
        <v>1</v>
      </c>
      <c r="N404" s="225" t="s">
        <v>39</v>
      </c>
      <c r="O404" s="91"/>
      <c r="P404" s="226">
        <f>O404*H404</f>
        <v>0</v>
      </c>
      <c r="Q404" s="226">
        <v>0</v>
      </c>
      <c r="R404" s="226">
        <f>Q404*H404</f>
        <v>0</v>
      </c>
      <c r="S404" s="226">
        <v>0</v>
      </c>
      <c r="T404" s="226">
        <f>S404*H404</f>
        <v>0</v>
      </c>
      <c r="U404" s="227" t="s">
        <v>1</v>
      </c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228" t="s">
        <v>153</v>
      </c>
      <c r="AT404" s="228" t="s">
        <v>148</v>
      </c>
      <c r="AU404" s="228" t="s">
        <v>81</v>
      </c>
      <c r="AY404" s="17" t="s">
        <v>146</v>
      </c>
      <c r="BE404" s="229">
        <f>IF(N404="základní",J404,0)</f>
        <v>0</v>
      </c>
      <c r="BF404" s="229">
        <f>IF(N404="snížená",J404,0)</f>
        <v>0</v>
      </c>
      <c r="BG404" s="229">
        <f>IF(N404="zákl. přenesená",J404,0)</f>
        <v>0</v>
      </c>
      <c r="BH404" s="229">
        <f>IF(N404="sníž. přenesená",J404,0)</f>
        <v>0</v>
      </c>
      <c r="BI404" s="229">
        <f>IF(N404="nulová",J404,0)</f>
        <v>0</v>
      </c>
      <c r="BJ404" s="17" t="s">
        <v>154</v>
      </c>
      <c r="BK404" s="229">
        <f>ROUND(I404*H404,2)</f>
        <v>0</v>
      </c>
      <c r="BL404" s="17" t="s">
        <v>153</v>
      </c>
      <c r="BM404" s="228" t="s">
        <v>1846</v>
      </c>
    </row>
    <row r="405" s="2" customFormat="1">
      <c r="A405" s="38"/>
      <c r="B405" s="39"/>
      <c r="C405" s="40"/>
      <c r="D405" s="230" t="s">
        <v>156</v>
      </c>
      <c r="E405" s="40"/>
      <c r="F405" s="231" t="s">
        <v>2304</v>
      </c>
      <c r="G405" s="40"/>
      <c r="H405" s="40"/>
      <c r="I405" s="232"/>
      <c r="J405" s="40"/>
      <c r="K405" s="40"/>
      <c r="L405" s="44"/>
      <c r="M405" s="233"/>
      <c r="N405" s="234"/>
      <c r="O405" s="91"/>
      <c r="P405" s="91"/>
      <c r="Q405" s="91"/>
      <c r="R405" s="91"/>
      <c r="S405" s="91"/>
      <c r="T405" s="91"/>
      <c r="U405" s="92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T405" s="17" t="s">
        <v>156</v>
      </c>
      <c r="AU405" s="17" t="s">
        <v>81</v>
      </c>
    </row>
    <row r="406" s="2" customFormat="1" ht="33" customHeight="1">
      <c r="A406" s="38"/>
      <c r="B406" s="39"/>
      <c r="C406" s="217" t="s">
        <v>1122</v>
      </c>
      <c r="D406" s="217" t="s">
        <v>148</v>
      </c>
      <c r="E406" s="218" t="s">
        <v>2305</v>
      </c>
      <c r="F406" s="219" t="s">
        <v>2306</v>
      </c>
      <c r="G406" s="220" t="s">
        <v>260</v>
      </c>
      <c r="H406" s="221">
        <v>150</v>
      </c>
      <c r="I406" s="222"/>
      <c r="J406" s="223">
        <f>ROUND(I406*H406,2)</f>
        <v>0</v>
      </c>
      <c r="K406" s="219" t="s">
        <v>1</v>
      </c>
      <c r="L406" s="44"/>
      <c r="M406" s="224" t="s">
        <v>1</v>
      </c>
      <c r="N406" s="225" t="s">
        <v>39</v>
      </c>
      <c r="O406" s="91"/>
      <c r="P406" s="226">
        <f>O406*H406</f>
        <v>0</v>
      </c>
      <c r="Q406" s="226">
        <v>0</v>
      </c>
      <c r="R406" s="226">
        <f>Q406*H406</f>
        <v>0</v>
      </c>
      <c r="S406" s="226">
        <v>0</v>
      </c>
      <c r="T406" s="226">
        <f>S406*H406</f>
        <v>0</v>
      </c>
      <c r="U406" s="227" t="s">
        <v>1</v>
      </c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28" t="s">
        <v>153</v>
      </c>
      <c r="AT406" s="228" t="s">
        <v>148</v>
      </c>
      <c r="AU406" s="228" t="s">
        <v>81</v>
      </c>
      <c r="AY406" s="17" t="s">
        <v>146</v>
      </c>
      <c r="BE406" s="229">
        <f>IF(N406="základní",J406,0)</f>
        <v>0</v>
      </c>
      <c r="BF406" s="229">
        <f>IF(N406="snížená",J406,0)</f>
        <v>0</v>
      </c>
      <c r="BG406" s="229">
        <f>IF(N406="zákl. přenesená",J406,0)</f>
        <v>0</v>
      </c>
      <c r="BH406" s="229">
        <f>IF(N406="sníž. přenesená",J406,0)</f>
        <v>0</v>
      </c>
      <c r="BI406" s="229">
        <f>IF(N406="nulová",J406,0)</f>
        <v>0</v>
      </c>
      <c r="BJ406" s="17" t="s">
        <v>154</v>
      </c>
      <c r="BK406" s="229">
        <f>ROUND(I406*H406,2)</f>
        <v>0</v>
      </c>
      <c r="BL406" s="17" t="s">
        <v>153</v>
      </c>
      <c r="BM406" s="228" t="s">
        <v>1860</v>
      </c>
    </row>
    <row r="407" s="2" customFormat="1">
      <c r="A407" s="38"/>
      <c r="B407" s="39"/>
      <c r="C407" s="40"/>
      <c r="D407" s="230" t="s">
        <v>156</v>
      </c>
      <c r="E407" s="40"/>
      <c r="F407" s="231" t="s">
        <v>2306</v>
      </c>
      <c r="G407" s="40"/>
      <c r="H407" s="40"/>
      <c r="I407" s="232"/>
      <c r="J407" s="40"/>
      <c r="K407" s="40"/>
      <c r="L407" s="44"/>
      <c r="M407" s="233"/>
      <c r="N407" s="234"/>
      <c r="O407" s="91"/>
      <c r="P407" s="91"/>
      <c r="Q407" s="91"/>
      <c r="R407" s="91"/>
      <c r="S407" s="91"/>
      <c r="T407" s="91"/>
      <c r="U407" s="92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T407" s="17" t="s">
        <v>156</v>
      </c>
      <c r="AU407" s="17" t="s">
        <v>81</v>
      </c>
    </row>
    <row r="408" s="2" customFormat="1" ht="33" customHeight="1">
      <c r="A408" s="38"/>
      <c r="B408" s="39"/>
      <c r="C408" s="217" t="s">
        <v>1129</v>
      </c>
      <c r="D408" s="217" t="s">
        <v>148</v>
      </c>
      <c r="E408" s="218" t="s">
        <v>2307</v>
      </c>
      <c r="F408" s="219" t="s">
        <v>2308</v>
      </c>
      <c r="G408" s="220" t="s">
        <v>260</v>
      </c>
      <c r="H408" s="221">
        <v>150</v>
      </c>
      <c r="I408" s="222"/>
      <c r="J408" s="223">
        <f>ROUND(I408*H408,2)</f>
        <v>0</v>
      </c>
      <c r="K408" s="219" t="s">
        <v>1</v>
      </c>
      <c r="L408" s="44"/>
      <c r="M408" s="224" t="s">
        <v>1</v>
      </c>
      <c r="N408" s="225" t="s">
        <v>39</v>
      </c>
      <c r="O408" s="91"/>
      <c r="P408" s="226">
        <f>O408*H408</f>
        <v>0</v>
      </c>
      <c r="Q408" s="226">
        <v>0</v>
      </c>
      <c r="R408" s="226">
        <f>Q408*H408</f>
        <v>0</v>
      </c>
      <c r="S408" s="226">
        <v>0</v>
      </c>
      <c r="T408" s="226">
        <f>S408*H408</f>
        <v>0</v>
      </c>
      <c r="U408" s="227" t="s">
        <v>1</v>
      </c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28" t="s">
        <v>153</v>
      </c>
      <c r="AT408" s="228" t="s">
        <v>148</v>
      </c>
      <c r="AU408" s="228" t="s">
        <v>81</v>
      </c>
      <c r="AY408" s="17" t="s">
        <v>146</v>
      </c>
      <c r="BE408" s="229">
        <f>IF(N408="základní",J408,0)</f>
        <v>0</v>
      </c>
      <c r="BF408" s="229">
        <f>IF(N408="snížená",J408,0)</f>
        <v>0</v>
      </c>
      <c r="BG408" s="229">
        <f>IF(N408="zákl. přenesená",J408,0)</f>
        <v>0</v>
      </c>
      <c r="BH408" s="229">
        <f>IF(N408="sníž. přenesená",J408,0)</f>
        <v>0</v>
      </c>
      <c r="BI408" s="229">
        <f>IF(N408="nulová",J408,0)</f>
        <v>0</v>
      </c>
      <c r="BJ408" s="17" t="s">
        <v>154</v>
      </c>
      <c r="BK408" s="229">
        <f>ROUND(I408*H408,2)</f>
        <v>0</v>
      </c>
      <c r="BL408" s="17" t="s">
        <v>153</v>
      </c>
      <c r="BM408" s="228" t="s">
        <v>1880</v>
      </c>
    </row>
    <row r="409" s="2" customFormat="1">
      <c r="A409" s="38"/>
      <c r="B409" s="39"/>
      <c r="C409" s="40"/>
      <c r="D409" s="230" t="s">
        <v>156</v>
      </c>
      <c r="E409" s="40"/>
      <c r="F409" s="231" t="s">
        <v>2308</v>
      </c>
      <c r="G409" s="40"/>
      <c r="H409" s="40"/>
      <c r="I409" s="232"/>
      <c r="J409" s="40"/>
      <c r="K409" s="40"/>
      <c r="L409" s="44"/>
      <c r="M409" s="233"/>
      <c r="N409" s="234"/>
      <c r="O409" s="91"/>
      <c r="P409" s="91"/>
      <c r="Q409" s="91"/>
      <c r="R409" s="91"/>
      <c r="S409" s="91"/>
      <c r="T409" s="91"/>
      <c r="U409" s="92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T409" s="17" t="s">
        <v>156</v>
      </c>
      <c r="AU409" s="17" t="s">
        <v>81</v>
      </c>
    </row>
    <row r="410" s="2" customFormat="1" ht="24.15" customHeight="1">
      <c r="A410" s="38"/>
      <c r="B410" s="39"/>
      <c r="C410" s="217" t="s">
        <v>1135</v>
      </c>
      <c r="D410" s="217" t="s">
        <v>148</v>
      </c>
      <c r="E410" s="218" t="s">
        <v>2309</v>
      </c>
      <c r="F410" s="219" t="s">
        <v>2310</v>
      </c>
      <c r="G410" s="220" t="s">
        <v>260</v>
      </c>
      <c r="H410" s="221">
        <v>300</v>
      </c>
      <c r="I410" s="222"/>
      <c r="J410" s="223">
        <f>ROUND(I410*H410,2)</f>
        <v>0</v>
      </c>
      <c r="K410" s="219" t="s">
        <v>1</v>
      </c>
      <c r="L410" s="44"/>
      <c r="M410" s="224" t="s">
        <v>1</v>
      </c>
      <c r="N410" s="225" t="s">
        <v>39</v>
      </c>
      <c r="O410" s="91"/>
      <c r="P410" s="226">
        <f>O410*H410</f>
        <v>0</v>
      </c>
      <c r="Q410" s="226">
        <v>0</v>
      </c>
      <c r="R410" s="226">
        <f>Q410*H410</f>
        <v>0</v>
      </c>
      <c r="S410" s="226">
        <v>0</v>
      </c>
      <c r="T410" s="226">
        <f>S410*H410</f>
        <v>0</v>
      </c>
      <c r="U410" s="227" t="s">
        <v>1</v>
      </c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28" t="s">
        <v>153</v>
      </c>
      <c r="AT410" s="228" t="s">
        <v>148</v>
      </c>
      <c r="AU410" s="228" t="s">
        <v>81</v>
      </c>
      <c r="AY410" s="17" t="s">
        <v>146</v>
      </c>
      <c r="BE410" s="229">
        <f>IF(N410="základní",J410,0)</f>
        <v>0</v>
      </c>
      <c r="BF410" s="229">
        <f>IF(N410="snížená",J410,0)</f>
        <v>0</v>
      </c>
      <c r="BG410" s="229">
        <f>IF(N410="zákl. přenesená",J410,0)</f>
        <v>0</v>
      </c>
      <c r="BH410" s="229">
        <f>IF(N410="sníž. přenesená",J410,0)</f>
        <v>0</v>
      </c>
      <c r="BI410" s="229">
        <f>IF(N410="nulová",J410,0)</f>
        <v>0</v>
      </c>
      <c r="BJ410" s="17" t="s">
        <v>154</v>
      </c>
      <c r="BK410" s="229">
        <f>ROUND(I410*H410,2)</f>
        <v>0</v>
      </c>
      <c r="BL410" s="17" t="s">
        <v>153</v>
      </c>
      <c r="BM410" s="228" t="s">
        <v>1891</v>
      </c>
    </row>
    <row r="411" s="2" customFormat="1">
      <c r="A411" s="38"/>
      <c r="B411" s="39"/>
      <c r="C411" s="40"/>
      <c r="D411" s="230" t="s">
        <v>156</v>
      </c>
      <c r="E411" s="40"/>
      <c r="F411" s="231" t="s">
        <v>2310</v>
      </c>
      <c r="G411" s="40"/>
      <c r="H411" s="40"/>
      <c r="I411" s="232"/>
      <c r="J411" s="40"/>
      <c r="K411" s="40"/>
      <c r="L411" s="44"/>
      <c r="M411" s="233"/>
      <c r="N411" s="234"/>
      <c r="O411" s="91"/>
      <c r="P411" s="91"/>
      <c r="Q411" s="91"/>
      <c r="R411" s="91"/>
      <c r="S411" s="91"/>
      <c r="T411" s="91"/>
      <c r="U411" s="92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T411" s="17" t="s">
        <v>156</v>
      </c>
      <c r="AU411" s="17" t="s">
        <v>81</v>
      </c>
    </row>
    <row r="412" s="12" customFormat="1" ht="25.92" customHeight="1">
      <c r="A412" s="12"/>
      <c r="B412" s="201"/>
      <c r="C412" s="202"/>
      <c r="D412" s="203" t="s">
        <v>72</v>
      </c>
      <c r="E412" s="204" t="s">
        <v>2311</v>
      </c>
      <c r="F412" s="204" t="s">
        <v>2312</v>
      </c>
      <c r="G412" s="202"/>
      <c r="H412" s="202"/>
      <c r="I412" s="205"/>
      <c r="J412" s="206">
        <f>BK412</f>
        <v>0</v>
      </c>
      <c r="K412" s="202"/>
      <c r="L412" s="207"/>
      <c r="M412" s="208"/>
      <c r="N412" s="209"/>
      <c r="O412" s="209"/>
      <c r="P412" s="210">
        <f>SUM(P413:P430)</f>
        <v>0</v>
      </c>
      <c r="Q412" s="209"/>
      <c r="R412" s="210">
        <f>SUM(R413:R430)</f>
        <v>0</v>
      </c>
      <c r="S412" s="209"/>
      <c r="T412" s="210">
        <f>SUM(T413:T430)</f>
        <v>0</v>
      </c>
      <c r="U412" s="211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R412" s="212" t="s">
        <v>81</v>
      </c>
      <c r="AT412" s="213" t="s">
        <v>72</v>
      </c>
      <c r="AU412" s="213" t="s">
        <v>73</v>
      </c>
      <c r="AY412" s="212" t="s">
        <v>146</v>
      </c>
      <c r="BK412" s="214">
        <f>SUM(BK413:BK430)</f>
        <v>0</v>
      </c>
    </row>
    <row r="413" s="2" customFormat="1" ht="16.5" customHeight="1">
      <c r="A413" s="38"/>
      <c r="B413" s="39"/>
      <c r="C413" s="217" t="s">
        <v>1142</v>
      </c>
      <c r="D413" s="217" t="s">
        <v>148</v>
      </c>
      <c r="E413" s="218" t="s">
        <v>2313</v>
      </c>
      <c r="F413" s="219" t="s">
        <v>2314</v>
      </c>
      <c r="G413" s="220" t="s">
        <v>260</v>
      </c>
      <c r="H413" s="221">
        <v>30</v>
      </c>
      <c r="I413" s="222"/>
      <c r="J413" s="223">
        <f>ROUND(I413*H413,2)</f>
        <v>0</v>
      </c>
      <c r="K413" s="219" t="s">
        <v>1</v>
      </c>
      <c r="L413" s="44"/>
      <c r="M413" s="224" t="s">
        <v>1</v>
      </c>
      <c r="N413" s="225" t="s">
        <v>39</v>
      </c>
      <c r="O413" s="91"/>
      <c r="P413" s="226">
        <f>O413*H413</f>
        <v>0</v>
      </c>
      <c r="Q413" s="226">
        <v>0</v>
      </c>
      <c r="R413" s="226">
        <f>Q413*H413</f>
        <v>0</v>
      </c>
      <c r="S413" s="226">
        <v>0</v>
      </c>
      <c r="T413" s="226">
        <f>S413*H413</f>
        <v>0</v>
      </c>
      <c r="U413" s="227" t="s">
        <v>1</v>
      </c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28" t="s">
        <v>153</v>
      </c>
      <c r="AT413" s="228" t="s">
        <v>148</v>
      </c>
      <c r="AU413" s="228" t="s">
        <v>81</v>
      </c>
      <c r="AY413" s="17" t="s">
        <v>146</v>
      </c>
      <c r="BE413" s="229">
        <f>IF(N413="základní",J413,0)</f>
        <v>0</v>
      </c>
      <c r="BF413" s="229">
        <f>IF(N413="snížená",J413,0)</f>
        <v>0</v>
      </c>
      <c r="BG413" s="229">
        <f>IF(N413="zákl. přenesená",J413,0)</f>
        <v>0</v>
      </c>
      <c r="BH413" s="229">
        <f>IF(N413="sníž. přenesená",J413,0)</f>
        <v>0</v>
      </c>
      <c r="BI413" s="229">
        <f>IF(N413="nulová",J413,0)</f>
        <v>0</v>
      </c>
      <c r="BJ413" s="17" t="s">
        <v>154</v>
      </c>
      <c r="BK413" s="229">
        <f>ROUND(I413*H413,2)</f>
        <v>0</v>
      </c>
      <c r="BL413" s="17" t="s">
        <v>153</v>
      </c>
      <c r="BM413" s="228" t="s">
        <v>1902</v>
      </c>
    </row>
    <row r="414" s="2" customFormat="1">
      <c r="A414" s="38"/>
      <c r="B414" s="39"/>
      <c r="C414" s="40"/>
      <c r="D414" s="230" t="s">
        <v>156</v>
      </c>
      <c r="E414" s="40"/>
      <c r="F414" s="231" t="s">
        <v>2314</v>
      </c>
      <c r="G414" s="40"/>
      <c r="H414" s="40"/>
      <c r="I414" s="232"/>
      <c r="J414" s="40"/>
      <c r="K414" s="40"/>
      <c r="L414" s="44"/>
      <c r="M414" s="233"/>
      <c r="N414" s="234"/>
      <c r="O414" s="91"/>
      <c r="P414" s="91"/>
      <c r="Q414" s="91"/>
      <c r="R414" s="91"/>
      <c r="S414" s="91"/>
      <c r="T414" s="91"/>
      <c r="U414" s="92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T414" s="17" t="s">
        <v>156</v>
      </c>
      <c r="AU414" s="17" t="s">
        <v>81</v>
      </c>
    </row>
    <row r="415" s="2" customFormat="1" ht="62.7" customHeight="1">
      <c r="A415" s="38"/>
      <c r="B415" s="39"/>
      <c r="C415" s="217" t="s">
        <v>1149</v>
      </c>
      <c r="D415" s="217" t="s">
        <v>148</v>
      </c>
      <c r="E415" s="218" t="s">
        <v>2315</v>
      </c>
      <c r="F415" s="219" t="s">
        <v>2316</v>
      </c>
      <c r="G415" s="220" t="s">
        <v>228</v>
      </c>
      <c r="H415" s="221">
        <v>7</v>
      </c>
      <c r="I415" s="222"/>
      <c r="J415" s="223">
        <f>ROUND(I415*H415,2)</f>
        <v>0</v>
      </c>
      <c r="K415" s="219" t="s">
        <v>1</v>
      </c>
      <c r="L415" s="44"/>
      <c r="M415" s="224" t="s">
        <v>1</v>
      </c>
      <c r="N415" s="225" t="s">
        <v>39</v>
      </c>
      <c r="O415" s="91"/>
      <c r="P415" s="226">
        <f>O415*H415</f>
        <v>0</v>
      </c>
      <c r="Q415" s="226">
        <v>0</v>
      </c>
      <c r="R415" s="226">
        <f>Q415*H415</f>
        <v>0</v>
      </c>
      <c r="S415" s="226">
        <v>0</v>
      </c>
      <c r="T415" s="226">
        <f>S415*H415</f>
        <v>0</v>
      </c>
      <c r="U415" s="227" t="s">
        <v>1</v>
      </c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28" t="s">
        <v>153</v>
      </c>
      <c r="AT415" s="228" t="s">
        <v>148</v>
      </c>
      <c r="AU415" s="228" t="s">
        <v>81</v>
      </c>
      <c r="AY415" s="17" t="s">
        <v>146</v>
      </c>
      <c r="BE415" s="229">
        <f>IF(N415="základní",J415,0)</f>
        <v>0</v>
      </c>
      <c r="BF415" s="229">
        <f>IF(N415="snížená",J415,0)</f>
        <v>0</v>
      </c>
      <c r="BG415" s="229">
        <f>IF(N415="zákl. přenesená",J415,0)</f>
        <v>0</v>
      </c>
      <c r="BH415" s="229">
        <f>IF(N415="sníž. přenesená",J415,0)</f>
        <v>0</v>
      </c>
      <c r="BI415" s="229">
        <f>IF(N415="nulová",J415,0)</f>
        <v>0</v>
      </c>
      <c r="BJ415" s="17" t="s">
        <v>154</v>
      </c>
      <c r="BK415" s="229">
        <f>ROUND(I415*H415,2)</f>
        <v>0</v>
      </c>
      <c r="BL415" s="17" t="s">
        <v>153</v>
      </c>
      <c r="BM415" s="228" t="s">
        <v>1914</v>
      </c>
    </row>
    <row r="416" s="2" customFormat="1">
      <c r="A416" s="38"/>
      <c r="B416" s="39"/>
      <c r="C416" s="40"/>
      <c r="D416" s="230" t="s">
        <v>156</v>
      </c>
      <c r="E416" s="40"/>
      <c r="F416" s="231" t="s">
        <v>2316</v>
      </c>
      <c r="G416" s="40"/>
      <c r="H416" s="40"/>
      <c r="I416" s="232"/>
      <c r="J416" s="40"/>
      <c r="K416" s="40"/>
      <c r="L416" s="44"/>
      <c r="M416" s="233"/>
      <c r="N416" s="234"/>
      <c r="O416" s="91"/>
      <c r="P416" s="91"/>
      <c r="Q416" s="91"/>
      <c r="R416" s="91"/>
      <c r="S416" s="91"/>
      <c r="T416" s="91"/>
      <c r="U416" s="92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T416" s="17" t="s">
        <v>156</v>
      </c>
      <c r="AU416" s="17" t="s">
        <v>81</v>
      </c>
    </row>
    <row r="417" s="2" customFormat="1" ht="49.05" customHeight="1">
      <c r="A417" s="38"/>
      <c r="B417" s="39"/>
      <c r="C417" s="217" t="s">
        <v>1156</v>
      </c>
      <c r="D417" s="217" t="s">
        <v>148</v>
      </c>
      <c r="E417" s="218" t="s">
        <v>2317</v>
      </c>
      <c r="F417" s="219" t="s">
        <v>2318</v>
      </c>
      <c r="G417" s="220" t="s">
        <v>228</v>
      </c>
      <c r="H417" s="221">
        <v>7</v>
      </c>
      <c r="I417" s="222"/>
      <c r="J417" s="223">
        <f>ROUND(I417*H417,2)</f>
        <v>0</v>
      </c>
      <c r="K417" s="219" t="s">
        <v>1</v>
      </c>
      <c r="L417" s="44"/>
      <c r="M417" s="224" t="s">
        <v>1</v>
      </c>
      <c r="N417" s="225" t="s">
        <v>39</v>
      </c>
      <c r="O417" s="91"/>
      <c r="P417" s="226">
        <f>O417*H417</f>
        <v>0</v>
      </c>
      <c r="Q417" s="226">
        <v>0</v>
      </c>
      <c r="R417" s="226">
        <f>Q417*H417</f>
        <v>0</v>
      </c>
      <c r="S417" s="226">
        <v>0</v>
      </c>
      <c r="T417" s="226">
        <f>S417*H417</f>
        <v>0</v>
      </c>
      <c r="U417" s="227" t="s">
        <v>1</v>
      </c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28" t="s">
        <v>153</v>
      </c>
      <c r="AT417" s="228" t="s">
        <v>148</v>
      </c>
      <c r="AU417" s="228" t="s">
        <v>81</v>
      </c>
      <c r="AY417" s="17" t="s">
        <v>146</v>
      </c>
      <c r="BE417" s="229">
        <f>IF(N417="základní",J417,0)</f>
        <v>0</v>
      </c>
      <c r="BF417" s="229">
        <f>IF(N417="snížená",J417,0)</f>
        <v>0</v>
      </c>
      <c r="BG417" s="229">
        <f>IF(N417="zákl. přenesená",J417,0)</f>
        <v>0</v>
      </c>
      <c r="BH417" s="229">
        <f>IF(N417="sníž. přenesená",J417,0)</f>
        <v>0</v>
      </c>
      <c r="BI417" s="229">
        <f>IF(N417="nulová",J417,0)</f>
        <v>0</v>
      </c>
      <c r="BJ417" s="17" t="s">
        <v>154</v>
      </c>
      <c r="BK417" s="229">
        <f>ROUND(I417*H417,2)</f>
        <v>0</v>
      </c>
      <c r="BL417" s="17" t="s">
        <v>153</v>
      </c>
      <c r="BM417" s="228" t="s">
        <v>1929</v>
      </c>
    </row>
    <row r="418" s="2" customFormat="1">
      <c r="A418" s="38"/>
      <c r="B418" s="39"/>
      <c r="C418" s="40"/>
      <c r="D418" s="230" t="s">
        <v>156</v>
      </c>
      <c r="E418" s="40"/>
      <c r="F418" s="231" t="s">
        <v>2318</v>
      </c>
      <c r="G418" s="40"/>
      <c r="H418" s="40"/>
      <c r="I418" s="232"/>
      <c r="J418" s="40"/>
      <c r="K418" s="40"/>
      <c r="L418" s="44"/>
      <c r="M418" s="233"/>
      <c r="N418" s="234"/>
      <c r="O418" s="91"/>
      <c r="P418" s="91"/>
      <c r="Q418" s="91"/>
      <c r="R418" s="91"/>
      <c r="S418" s="91"/>
      <c r="T418" s="91"/>
      <c r="U418" s="92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T418" s="17" t="s">
        <v>156</v>
      </c>
      <c r="AU418" s="17" t="s">
        <v>81</v>
      </c>
    </row>
    <row r="419" s="2" customFormat="1" ht="62.7" customHeight="1">
      <c r="A419" s="38"/>
      <c r="B419" s="39"/>
      <c r="C419" s="217" t="s">
        <v>1164</v>
      </c>
      <c r="D419" s="217" t="s">
        <v>148</v>
      </c>
      <c r="E419" s="218" t="s">
        <v>2319</v>
      </c>
      <c r="F419" s="219" t="s">
        <v>2320</v>
      </c>
      <c r="G419" s="220" t="s">
        <v>260</v>
      </c>
      <c r="H419" s="221">
        <v>30</v>
      </c>
      <c r="I419" s="222"/>
      <c r="J419" s="223">
        <f>ROUND(I419*H419,2)</f>
        <v>0</v>
      </c>
      <c r="K419" s="219" t="s">
        <v>1</v>
      </c>
      <c r="L419" s="44"/>
      <c r="M419" s="224" t="s">
        <v>1</v>
      </c>
      <c r="N419" s="225" t="s">
        <v>39</v>
      </c>
      <c r="O419" s="91"/>
      <c r="P419" s="226">
        <f>O419*H419</f>
        <v>0</v>
      </c>
      <c r="Q419" s="226">
        <v>0</v>
      </c>
      <c r="R419" s="226">
        <f>Q419*H419</f>
        <v>0</v>
      </c>
      <c r="S419" s="226">
        <v>0</v>
      </c>
      <c r="T419" s="226">
        <f>S419*H419</f>
        <v>0</v>
      </c>
      <c r="U419" s="227" t="s">
        <v>1</v>
      </c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28" t="s">
        <v>153</v>
      </c>
      <c r="AT419" s="228" t="s">
        <v>148</v>
      </c>
      <c r="AU419" s="228" t="s">
        <v>81</v>
      </c>
      <c r="AY419" s="17" t="s">
        <v>146</v>
      </c>
      <c r="BE419" s="229">
        <f>IF(N419="základní",J419,0)</f>
        <v>0</v>
      </c>
      <c r="BF419" s="229">
        <f>IF(N419="snížená",J419,0)</f>
        <v>0</v>
      </c>
      <c r="BG419" s="229">
        <f>IF(N419="zákl. přenesená",J419,0)</f>
        <v>0</v>
      </c>
      <c r="BH419" s="229">
        <f>IF(N419="sníž. přenesená",J419,0)</f>
        <v>0</v>
      </c>
      <c r="BI419" s="229">
        <f>IF(N419="nulová",J419,0)</f>
        <v>0</v>
      </c>
      <c r="BJ419" s="17" t="s">
        <v>154</v>
      </c>
      <c r="BK419" s="229">
        <f>ROUND(I419*H419,2)</f>
        <v>0</v>
      </c>
      <c r="BL419" s="17" t="s">
        <v>153</v>
      </c>
      <c r="BM419" s="228" t="s">
        <v>1940</v>
      </c>
    </row>
    <row r="420" s="2" customFormat="1">
      <c r="A420" s="38"/>
      <c r="B420" s="39"/>
      <c r="C420" s="40"/>
      <c r="D420" s="230" t="s">
        <v>156</v>
      </c>
      <c r="E420" s="40"/>
      <c r="F420" s="231" t="s">
        <v>2320</v>
      </c>
      <c r="G420" s="40"/>
      <c r="H420" s="40"/>
      <c r="I420" s="232"/>
      <c r="J420" s="40"/>
      <c r="K420" s="40"/>
      <c r="L420" s="44"/>
      <c r="M420" s="233"/>
      <c r="N420" s="234"/>
      <c r="O420" s="91"/>
      <c r="P420" s="91"/>
      <c r="Q420" s="91"/>
      <c r="R420" s="91"/>
      <c r="S420" s="91"/>
      <c r="T420" s="91"/>
      <c r="U420" s="92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7" t="s">
        <v>156</v>
      </c>
      <c r="AU420" s="17" t="s">
        <v>81</v>
      </c>
    </row>
    <row r="421" s="2" customFormat="1" ht="37.8" customHeight="1">
      <c r="A421" s="38"/>
      <c r="B421" s="39"/>
      <c r="C421" s="217" t="s">
        <v>1170</v>
      </c>
      <c r="D421" s="217" t="s">
        <v>148</v>
      </c>
      <c r="E421" s="218" t="s">
        <v>2321</v>
      </c>
      <c r="F421" s="219" t="s">
        <v>2322</v>
      </c>
      <c r="G421" s="220" t="s">
        <v>260</v>
      </c>
      <c r="H421" s="221">
        <v>30</v>
      </c>
      <c r="I421" s="222"/>
      <c r="J421" s="223">
        <f>ROUND(I421*H421,2)</f>
        <v>0</v>
      </c>
      <c r="K421" s="219" t="s">
        <v>1</v>
      </c>
      <c r="L421" s="44"/>
      <c r="M421" s="224" t="s">
        <v>1</v>
      </c>
      <c r="N421" s="225" t="s">
        <v>39</v>
      </c>
      <c r="O421" s="91"/>
      <c r="P421" s="226">
        <f>O421*H421</f>
        <v>0</v>
      </c>
      <c r="Q421" s="226">
        <v>0</v>
      </c>
      <c r="R421" s="226">
        <f>Q421*H421</f>
        <v>0</v>
      </c>
      <c r="S421" s="226">
        <v>0</v>
      </c>
      <c r="T421" s="226">
        <f>S421*H421</f>
        <v>0</v>
      </c>
      <c r="U421" s="227" t="s">
        <v>1</v>
      </c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28" t="s">
        <v>153</v>
      </c>
      <c r="AT421" s="228" t="s">
        <v>148</v>
      </c>
      <c r="AU421" s="228" t="s">
        <v>81</v>
      </c>
      <c r="AY421" s="17" t="s">
        <v>146</v>
      </c>
      <c r="BE421" s="229">
        <f>IF(N421="základní",J421,0)</f>
        <v>0</v>
      </c>
      <c r="BF421" s="229">
        <f>IF(N421="snížená",J421,0)</f>
        <v>0</v>
      </c>
      <c r="BG421" s="229">
        <f>IF(N421="zákl. přenesená",J421,0)</f>
        <v>0</v>
      </c>
      <c r="BH421" s="229">
        <f>IF(N421="sníž. přenesená",J421,0)</f>
        <v>0</v>
      </c>
      <c r="BI421" s="229">
        <f>IF(N421="nulová",J421,0)</f>
        <v>0</v>
      </c>
      <c r="BJ421" s="17" t="s">
        <v>154</v>
      </c>
      <c r="BK421" s="229">
        <f>ROUND(I421*H421,2)</f>
        <v>0</v>
      </c>
      <c r="BL421" s="17" t="s">
        <v>153</v>
      </c>
      <c r="BM421" s="228" t="s">
        <v>1951</v>
      </c>
    </row>
    <row r="422" s="2" customFormat="1">
      <c r="A422" s="38"/>
      <c r="B422" s="39"/>
      <c r="C422" s="40"/>
      <c r="D422" s="230" t="s">
        <v>156</v>
      </c>
      <c r="E422" s="40"/>
      <c r="F422" s="231" t="s">
        <v>2322</v>
      </c>
      <c r="G422" s="40"/>
      <c r="H422" s="40"/>
      <c r="I422" s="232"/>
      <c r="J422" s="40"/>
      <c r="K422" s="40"/>
      <c r="L422" s="44"/>
      <c r="M422" s="233"/>
      <c r="N422" s="234"/>
      <c r="O422" s="91"/>
      <c r="P422" s="91"/>
      <c r="Q422" s="91"/>
      <c r="R422" s="91"/>
      <c r="S422" s="91"/>
      <c r="T422" s="91"/>
      <c r="U422" s="92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T422" s="17" t="s">
        <v>156</v>
      </c>
      <c r="AU422" s="17" t="s">
        <v>81</v>
      </c>
    </row>
    <row r="423" s="2" customFormat="1" ht="49.05" customHeight="1">
      <c r="A423" s="38"/>
      <c r="B423" s="39"/>
      <c r="C423" s="217" t="s">
        <v>1177</v>
      </c>
      <c r="D423" s="217" t="s">
        <v>148</v>
      </c>
      <c r="E423" s="218" t="s">
        <v>2323</v>
      </c>
      <c r="F423" s="219" t="s">
        <v>2324</v>
      </c>
      <c r="G423" s="220" t="s">
        <v>151</v>
      </c>
      <c r="H423" s="221">
        <v>4</v>
      </c>
      <c r="I423" s="222"/>
      <c r="J423" s="223">
        <f>ROUND(I423*H423,2)</f>
        <v>0</v>
      </c>
      <c r="K423" s="219" t="s">
        <v>1</v>
      </c>
      <c r="L423" s="44"/>
      <c r="M423" s="224" t="s">
        <v>1</v>
      </c>
      <c r="N423" s="225" t="s">
        <v>39</v>
      </c>
      <c r="O423" s="91"/>
      <c r="P423" s="226">
        <f>O423*H423</f>
        <v>0</v>
      </c>
      <c r="Q423" s="226">
        <v>0</v>
      </c>
      <c r="R423" s="226">
        <f>Q423*H423</f>
        <v>0</v>
      </c>
      <c r="S423" s="226">
        <v>0</v>
      </c>
      <c r="T423" s="226">
        <f>S423*H423</f>
        <v>0</v>
      </c>
      <c r="U423" s="227" t="s">
        <v>1</v>
      </c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28" t="s">
        <v>153</v>
      </c>
      <c r="AT423" s="228" t="s">
        <v>148</v>
      </c>
      <c r="AU423" s="228" t="s">
        <v>81</v>
      </c>
      <c r="AY423" s="17" t="s">
        <v>146</v>
      </c>
      <c r="BE423" s="229">
        <f>IF(N423="základní",J423,0)</f>
        <v>0</v>
      </c>
      <c r="BF423" s="229">
        <f>IF(N423="snížená",J423,0)</f>
        <v>0</v>
      </c>
      <c r="BG423" s="229">
        <f>IF(N423="zákl. přenesená",J423,0)</f>
        <v>0</v>
      </c>
      <c r="BH423" s="229">
        <f>IF(N423="sníž. přenesená",J423,0)</f>
        <v>0</v>
      </c>
      <c r="BI423" s="229">
        <f>IF(N423="nulová",J423,0)</f>
        <v>0</v>
      </c>
      <c r="BJ423" s="17" t="s">
        <v>154</v>
      </c>
      <c r="BK423" s="229">
        <f>ROUND(I423*H423,2)</f>
        <v>0</v>
      </c>
      <c r="BL423" s="17" t="s">
        <v>153</v>
      </c>
      <c r="BM423" s="228" t="s">
        <v>1963</v>
      </c>
    </row>
    <row r="424" s="2" customFormat="1">
      <c r="A424" s="38"/>
      <c r="B424" s="39"/>
      <c r="C424" s="40"/>
      <c r="D424" s="230" t="s">
        <v>156</v>
      </c>
      <c r="E424" s="40"/>
      <c r="F424" s="231" t="s">
        <v>2324</v>
      </c>
      <c r="G424" s="40"/>
      <c r="H424" s="40"/>
      <c r="I424" s="232"/>
      <c r="J424" s="40"/>
      <c r="K424" s="40"/>
      <c r="L424" s="44"/>
      <c r="M424" s="233"/>
      <c r="N424" s="234"/>
      <c r="O424" s="91"/>
      <c r="P424" s="91"/>
      <c r="Q424" s="91"/>
      <c r="R424" s="91"/>
      <c r="S424" s="91"/>
      <c r="T424" s="91"/>
      <c r="U424" s="92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T424" s="17" t="s">
        <v>156</v>
      </c>
      <c r="AU424" s="17" t="s">
        <v>81</v>
      </c>
    </row>
    <row r="425" s="2" customFormat="1" ht="62.7" customHeight="1">
      <c r="A425" s="38"/>
      <c r="B425" s="39"/>
      <c r="C425" s="217" t="s">
        <v>1183</v>
      </c>
      <c r="D425" s="217" t="s">
        <v>148</v>
      </c>
      <c r="E425" s="218" t="s">
        <v>2325</v>
      </c>
      <c r="F425" s="219" t="s">
        <v>2326</v>
      </c>
      <c r="G425" s="220" t="s">
        <v>151</v>
      </c>
      <c r="H425" s="221">
        <v>17.82</v>
      </c>
      <c r="I425" s="222"/>
      <c r="J425" s="223">
        <f>ROUND(I425*H425,2)</f>
        <v>0</v>
      </c>
      <c r="K425" s="219" t="s">
        <v>1</v>
      </c>
      <c r="L425" s="44"/>
      <c r="M425" s="224" t="s">
        <v>1</v>
      </c>
      <c r="N425" s="225" t="s">
        <v>39</v>
      </c>
      <c r="O425" s="91"/>
      <c r="P425" s="226">
        <f>O425*H425</f>
        <v>0</v>
      </c>
      <c r="Q425" s="226">
        <v>0</v>
      </c>
      <c r="R425" s="226">
        <f>Q425*H425</f>
        <v>0</v>
      </c>
      <c r="S425" s="226">
        <v>0</v>
      </c>
      <c r="T425" s="226">
        <f>S425*H425</f>
        <v>0</v>
      </c>
      <c r="U425" s="227" t="s">
        <v>1</v>
      </c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28" t="s">
        <v>153</v>
      </c>
      <c r="AT425" s="228" t="s">
        <v>148</v>
      </c>
      <c r="AU425" s="228" t="s">
        <v>81</v>
      </c>
      <c r="AY425" s="17" t="s">
        <v>146</v>
      </c>
      <c r="BE425" s="229">
        <f>IF(N425="základní",J425,0)</f>
        <v>0</v>
      </c>
      <c r="BF425" s="229">
        <f>IF(N425="snížená",J425,0)</f>
        <v>0</v>
      </c>
      <c r="BG425" s="229">
        <f>IF(N425="zákl. přenesená",J425,0)</f>
        <v>0</v>
      </c>
      <c r="BH425" s="229">
        <f>IF(N425="sníž. přenesená",J425,0)</f>
        <v>0</v>
      </c>
      <c r="BI425" s="229">
        <f>IF(N425="nulová",J425,0)</f>
        <v>0</v>
      </c>
      <c r="BJ425" s="17" t="s">
        <v>154</v>
      </c>
      <c r="BK425" s="229">
        <f>ROUND(I425*H425,2)</f>
        <v>0</v>
      </c>
      <c r="BL425" s="17" t="s">
        <v>153</v>
      </c>
      <c r="BM425" s="228" t="s">
        <v>1975</v>
      </c>
    </row>
    <row r="426" s="2" customFormat="1">
      <c r="A426" s="38"/>
      <c r="B426" s="39"/>
      <c r="C426" s="40"/>
      <c r="D426" s="230" t="s">
        <v>156</v>
      </c>
      <c r="E426" s="40"/>
      <c r="F426" s="231" t="s">
        <v>2326</v>
      </c>
      <c r="G426" s="40"/>
      <c r="H426" s="40"/>
      <c r="I426" s="232"/>
      <c r="J426" s="40"/>
      <c r="K426" s="40"/>
      <c r="L426" s="44"/>
      <c r="M426" s="233"/>
      <c r="N426" s="234"/>
      <c r="O426" s="91"/>
      <c r="P426" s="91"/>
      <c r="Q426" s="91"/>
      <c r="R426" s="91"/>
      <c r="S426" s="91"/>
      <c r="T426" s="91"/>
      <c r="U426" s="92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156</v>
      </c>
      <c r="AU426" s="17" t="s">
        <v>81</v>
      </c>
    </row>
    <row r="427" s="2" customFormat="1" ht="37.8" customHeight="1">
      <c r="A427" s="38"/>
      <c r="B427" s="39"/>
      <c r="C427" s="217" t="s">
        <v>1188</v>
      </c>
      <c r="D427" s="217" t="s">
        <v>148</v>
      </c>
      <c r="E427" s="218" t="s">
        <v>2327</v>
      </c>
      <c r="F427" s="219" t="s">
        <v>2328</v>
      </c>
      <c r="G427" s="220" t="s">
        <v>260</v>
      </c>
      <c r="H427" s="221">
        <v>30</v>
      </c>
      <c r="I427" s="222"/>
      <c r="J427" s="223">
        <f>ROUND(I427*H427,2)</f>
        <v>0</v>
      </c>
      <c r="K427" s="219" t="s">
        <v>1</v>
      </c>
      <c r="L427" s="44"/>
      <c r="M427" s="224" t="s">
        <v>1</v>
      </c>
      <c r="N427" s="225" t="s">
        <v>39</v>
      </c>
      <c r="O427" s="91"/>
      <c r="P427" s="226">
        <f>O427*H427</f>
        <v>0</v>
      </c>
      <c r="Q427" s="226">
        <v>0</v>
      </c>
      <c r="R427" s="226">
        <f>Q427*H427</f>
        <v>0</v>
      </c>
      <c r="S427" s="226">
        <v>0</v>
      </c>
      <c r="T427" s="226">
        <f>S427*H427</f>
        <v>0</v>
      </c>
      <c r="U427" s="227" t="s">
        <v>1</v>
      </c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228" t="s">
        <v>153</v>
      </c>
      <c r="AT427" s="228" t="s">
        <v>148</v>
      </c>
      <c r="AU427" s="228" t="s">
        <v>81</v>
      </c>
      <c r="AY427" s="17" t="s">
        <v>146</v>
      </c>
      <c r="BE427" s="229">
        <f>IF(N427="základní",J427,0)</f>
        <v>0</v>
      </c>
      <c r="BF427" s="229">
        <f>IF(N427="snížená",J427,0)</f>
        <v>0</v>
      </c>
      <c r="BG427" s="229">
        <f>IF(N427="zákl. přenesená",J427,0)</f>
        <v>0</v>
      </c>
      <c r="BH427" s="229">
        <f>IF(N427="sníž. přenesená",J427,0)</f>
        <v>0</v>
      </c>
      <c r="BI427" s="229">
        <f>IF(N427="nulová",J427,0)</f>
        <v>0</v>
      </c>
      <c r="BJ427" s="17" t="s">
        <v>154</v>
      </c>
      <c r="BK427" s="229">
        <f>ROUND(I427*H427,2)</f>
        <v>0</v>
      </c>
      <c r="BL427" s="17" t="s">
        <v>153</v>
      </c>
      <c r="BM427" s="228" t="s">
        <v>1989</v>
      </c>
    </row>
    <row r="428" s="2" customFormat="1">
      <c r="A428" s="38"/>
      <c r="B428" s="39"/>
      <c r="C428" s="40"/>
      <c r="D428" s="230" t="s">
        <v>156</v>
      </c>
      <c r="E428" s="40"/>
      <c r="F428" s="231" t="s">
        <v>2328</v>
      </c>
      <c r="G428" s="40"/>
      <c r="H428" s="40"/>
      <c r="I428" s="232"/>
      <c r="J428" s="40"/>
      <c r="K428" s="40"/>
      <c r="L428" s="44"/>
      <c r="M428" s="233"/>
      <c r="N428" s="234"/>
      <c r="O428" s="91"/>
      <c r="P428" s="91"/>
      <c r="Q428" s="91"/>
      <c r="R428" s="91"/>
      <c r="S428" s="91"/>
      <c r="T428" s="91"/>
      <c r="U428" s="92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T428" s="17" t="s">
        <v>156</v>
      </c>
      <c r="AU428" s="17" t="s">
        <v>81</v>
      </c>
    </row>
    <row r="429" s="2" customFormat="1" ht="16.5" customHeight="1">
      <c r="A429" s="38"/>
      <c r="B429" s="39"/>
      <c r="C429" s="217" t="s">
        <v>1194</v>
      </c>
      <c r="D429" s="217" t="s">
        <v>148</v>
      </c>
      <c r="E429" s="218" t="s">
        <v>2329</v>
      </c>
      <c r="F429" s="219" t="s">
        <v>2330</v>
      </c>
      <c r="G429" s="220" t="s">
        <v>2331</v>
      </c>
      <c r="H429" s="221">
        <v>1</v>
      </c>
      <c r="I429" s="222"/>
      <c r="J429" s="223">
        <f>ROUND(I429*H429,2)</f>
        <v>0</v>
      </c>
      <c r="K429" s="219" t="s">
        <v>1</v>
      </c>
      <c r="L429" s="44"/>
      <c r="M429" s="224" t="s">
        <v>1</v>
      </c>
      <c r="N429" s="225" t="s">
        <v>39</v>
      </c>
      <c r="O429" s="91"/>
      <c r="P429" s="226">
        <f>O429*H429</f>
        <v>0</v>
      </c>
      <c r="Q429" s="226">
        <v>0</v>
      </c>
      <c r="R429" s="226">
        <f>Q429*H429</f>
        <v>0</v>
      </c>
      <c r="S429" s="226">
        <v>0</v>
      </c>
      <c r="T429" s="226">
        <f>S429*H429</f>
        <v>0</v>
      </c>
      <c r="U429" s="227" t="s">
        <v>1</v>
      </c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28" t="s">
        <v>153</v>
      </c>
      <c r="AT429" s="228" t="s">
        <v>148</v>
      </c>
      <c r="AU429" s="228" t="s">
        <v>81</v>
      </c>
      <c r="AY429" s="17" t="s">
        <v>146</v>
      </c>
      <c r="BE429" s="229">
        <f>IF(N429="základní",J429,0)</f>
        <v>0</v>
      </c>
      <c r="BF429" s="229">
        <f>IF(N429="snížená",J429,0)</f>
        <v>0</v>
      </c>
      <c r="BG429" s="229">
        <f>IF(N429="zákl. přenesená",J429,0)</f>
        <v>0</v>
      </c>
      <c r="BH429" s="229">
        <f>IF(N429="sníž. přenesená",J429,0)</f>
        <v>0</v>
      </c>
      <c r="BI429" s="229">
        <f>IF(N429="nulová",J429,0)</f>
        <v>0</v>
      </c>
      <c r="BJ429" s="17" t="s">
        <v>154</v>
      </c>
      <c r="BK429" s="229">
        <f>ROUND(I429*H429,2)</f>
        <v>0</v>
      </c>
      <c r="BL429" s="17" t="s">
        <v>153</v>
      </c>
      <c r="BM429" s="228" t="s">
        <v>2002</v>
      </c>
    </row>
    <row r="430" s="2" customFormat="1">
      <c r="A430" s="38"/>
      <c r="B430" s="39"/>
      <c r="C430" s="40"/>
      <c r="D430" s="230" t="s">
        <v>156</v>
      </c>
      <c r="E430" s="40"/>
      <c r="F430" s="231" t="s">
        <v>2330</v>
      </c>
      <c r="G430" s="40"/>
      <c r="H430" s="40"/>
      <c r="I430" s="232"/>
      <c r="J430" s="40"/>
      <c r="K430" s="40"/>
      <c r="L430" s="44"/>
      <c r="M430" s="233"/>
      <c r="N430" s="234"/>
      <c r="O430" s="91"/>
      <c r="P430" s="91"/>
      <c r="Q430" s="91"/>
      <c r="R430" s="91"/>
      <c r="S430" s="91"/>
      <c r="T430" s="91"/>
      <c r="U430" s="92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T430" s="17" t="s">
        <v>156</v>
      </c>
      <c r="AU430" s="17" t="s">
        <v>81</v>
      </c>
    </row>
    <row r="431" s="12" customFormat="1" ht="25.92" customHeight="1">
      <c r="A431" s="12"/>
      <c r="B431" s="201"/>
      <c r="C431" s="202"/>
      <c r="D431" s="203" t="s">
        <v>72</v>
      </c>
      <c r="E431" s="204" t="s">
        <v>2332</v>
      </c>
      <c r="F431" s="204" t="s">
        <v>2333</v>
      </c>
      <c r="G431" s="202"/>
      <c r="H431" s="202"/>
      <c r="I431" s="205"/>
      <c r="J431" s="206">
        <f>BK431</f>
        <v>0</v>
      </c>
      <c r="K431" s="202"/>
      <c r="L431" s="207"/>
      <c r="M431" s="208"/>
      <c r="N431" s="209"/>
      <c r="O431" s="209"/>
      <c r="P431" s="210">
        <v>0</v>
      </c>
      <c r="Q431" s="209"/>
      <c r="R431" s="210">
        <v>0</v>
      </c>
      <c r="S431" s="209"/>
      <c r="T431" s="210">
        <v>0</v>
      </c>
      <c r="U431" s="211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R431" s="212" t="s">
        <v>154</v>
      </c>
      <c r="AT431" s="213" t="s">
        <v>72</v>
      </c>
      <c r="AU431" s="213" t="s">
        <v>73</v>
      </c>
      <c r="AY431" s="212" t="s">
        <v>146</v>
      </c>
      <c r="BK431" s="214">
        <v>0</v>
      </c>
    </row>
    <row r="432" s="12" customFormat="1" ht="25.92" customHeight="1">
      <c r="A432" s="12"/>
      <c r="B432" s="201"/>
      <c r="C432" s="202"/>
      <c r="D432" s="203" t="s">
        <v>72</v>
      </c>
      <c r="E432" s="204" t="s">
        <v>2334</v>
      </c>
      <c r="F432" s="204" t="s">
        <v>2335</v>
      </c>
      <c r="G432" s="202"/>
      <c r="H432" s="202"/>
      <c r="I432" s="205"/>
      <c r="J432" s="206">
        <f>BK432</f>
        <v>0</v>
      </c>
      <c r="K432" s="202"/>
      <c r="L432" s="207"/>
      <c r="M432" s="208"/>
      <c r="N432" s="209"/>
      <c r="O432" s="209"/>
      <c r="P432" s="210">
        <f>SUM(P433:P442)</f>
        <v>0</v>
      </c>
      <c r="Q432" s="209"/>
      <c r="R432" s="210">
        <f>SUM(R433:R442)</f>
        <v>0</v>
      </c>
      <c r="S432" s="209"/>
      <c r="T432" s="210">
        <f>SUM(T433:T442)</f>
        <v>0</v>
      </c>
      <c r="U432" s="211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R432" s="212" t="s">
        <v>81</v>
      </c>
      <c r="AT432" s="213" t="s">
        <v>72</v>
      </c>
      <c r="AU432" s="213" t="s">
        <v>73</v>
      </c>
      <c r="AY432" s="212" t="s">
        <v>146</v>
      </c>
      <c r="BK432" s="214">
        <f>SUM(BK433:BK442)</f>
        <v>0</v>
      </c>
    </row>
    <row r="433" s="2" customFormat="1" ht="16.5" customHeight="1">
      <c r="A433" s="38"/>
      <c r="B433" s="39"/>
      <c r="C433" s="269" t="s">
        <v>1211</v>
      </c>
      <c r="D433" s="269" t="s">
        <v>289</v>
      </c>
      <c r="E433" s="270" t="s">
        <v>2336</v>
      </c>
      <c r="F433" s="271" t="s">
        <v>2337</v>
      </c>
      <c r="G433" s="272" t="s">
        <v>260</v>
      </c>
      <c r="H433" s="273">
        <v>90</v>
      </c>
      <c r="I433" s="274"/>
      <c r="J433" s="275">
        <f>ROUND(I433*H433,2)</f>
        <v>0</v>
      </c>
      <c r="K433" s="271" t="s">
        <v>1</v>
      </c>
      <c r="L433" s="276"/>
      <c r="M433" s="277" t="s">
        <v>1</v>
      </c>
      <c r="N433" s="278" t="s">
        <v>39</v>
      </c>
      <c r="O433" s="91"/>
      <c r="P433" s="226">
        <f>O433*H433</f>
        <v>0</v>
      </c>
      <c r="Q433" s="226">
        <v>0</v>
      </c>
      <c r="R433" s="226">
        <f>Q433*H433</f>
        <v>0</v>
      </c>
      <c r="S433" s="226">
        <v>0</v>
      </c>
      <c r="T433" s="226">
        <f>S433*H433</f>
        <v>0</v>
      </c>
      <c r="U433" s="227" t="s">
        <v>1</v>
      </c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28" t="s">
        <v>204</v>
      </c>
      <c r="AT433" s="228" t="s">
        <v>289</v>
      </c>
      <c r="AU433" s="228" t="s">
        <v>81</v>
      </c>
      <c r="AY433" s="17" t="s">
        <v>146</v>
      </c>
      <c r="BE433" s="229">
        <f>IF(N433="základní",J433,0)</f>
        <v>0</v>
      </c>
      <c r="BF433" s="229">
        <f>IF(N433="snížená",J433,0)</f>
        <v>0</v>
      </c>
      <c r="BG433" s="229">
        <f>IF(N433="zákl. přenesená",J433,0)</f>
        <v>0</v>
      </c>
      <c r="BH433" s="229">
        <f>IF(N433="sníž. přenesená",J433,0)</f>
        <v>0</v>
      </c>
      <c r="BI433" s="229">
        <f>IF(N433="nulová",J433,0)</f>
        <v>0</v>
      </c>
      <c r="BJ433" s="17" t="s">
        <v>154</v>
      </c>
      <c r="BK433" s="229">
        <f>ROUND(I433*H433,2)</f>
        <v>0</v>
      </c>
      <c r="BL433" s="17" t="s">
        <v>153</v>
      </c>
      <c r="BM433" s="228" t="s">
        <v>2016</v>
      </c>
    </row>
    <row r="434" s="2" customFormat="1">
      <c r="A434" s="38"/>
      <c r="B434" s="39"/>
      <c r="C434" s="40"/>
      <c r="D434" s="230" t="s">
        <v>156</v>
      </c>
      <c r="E434" s="40"/>
      <c r="F434" s="231" t="s">
        <v>2337</v>
      </c>
      <c r="G434" s="40"/>
      <c r="H434" s="40"/>
      <c r="I434" s="232"/>
      <c r="J434" s="40"/>
      <c r="K434" s="40"/>
      <c r="L434" s="44"/>
      <c r="M434" s="233"/>
      <c r="N434" s="234"/>
      <c r="O434" s="91"/>
      <c r="P434" s="91"/>
      <c r="Q434" s="91"/>
      <c r="R434" s="91"/>
      <c r="S434" s="91"/>
      <c r="T434" s="91"/>
      <c r="U434" s="92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T434" s="17" t="s">
        <v>156</v>
      </c>
      <c r="AU434" s="17" t="s">
        <v>81</v>
      </c>
    </row>
    <row r="435" s="2" customFormat="1" ht="21.75" customHeight="1">
      <c r="A435" s="38"/>
      <c r="B435" s="39"/>
      <c r="C435" s="269" t="s">
        <v>1218</v>
      </c>
      <c r="D435" s="269" t="s">
        <v>289</v>
      </c>
      <c r="E435" s="270" t="s">
        <v>2338</v>
      </c>
      <c r="F435" s="271" t="s">
        <v>2339</v>
      </c>
      <c r="G435" s="272" t="s">
        <v>2285</v>
      </c>
      <c r="H435" s="273">
        <v>1</v>
      </c>
      <c r="I435" s="274"/>
      <c r="J435" s="275">
        <f>ROUND(I435*H435,2)</f>
        <v>0</v>
      </c>
      <c r="K435" s="271" t="s">
        <v>1</v>
      </c>
      <c r="L435" s="276"/>
      <c r="M435" s="277" t="s">
        <v>1</v>
      </c>
      <c r="N435" s="278" t="s">
        <v>39</v>
      </c>
      <c r="O435" s="91"/>
      <c r="P435" s="226">
        <f>O435*H435</f>
        <v>0</v>
      </c>
      <c r="Q435" s="226">
        <v>0</v>
      </c>
      <c r="R435" s="226">
        <f>Q435*H435</f>
        <v>0</v>
      </c>
      <c r="S435" s="226">
        <v>0</v>
      </c>
      <c r="T435" s="226">
        <f>S435*H435</f>
        <v>0</v>
      </c>
      <c r="U435" s="227" t="s">
        <v>1</v>
      </c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228" t="s">
        <v>204</v>
      </c>
      <c r="AT435" s="228" t="s">
        <v>289</v>
      </c>
      <c r="AU435" s="228" t="s">
        <v>81</v>
      </c>
      <c r="AY435" s="17" t="s">
        <v>146</v>
      </c>
      <c r="BE435" s="229">
        <f>IF(N435="základní",J435,0)</f>
        <v>0</v>
      </c>
      <c r="BF435" s="229">
        <f>IF(N435="snížená",J435,0)</f>
        <v>0</v>
      </c>
      <c r="BG435" s="229">
        <f>IF(N435="zákl. přenesená",J435,0)</f>
        <v>0</v>
      </c>
      <c r="BH435" s="229">
        <f>IF(N435="sníž. přenesená",J435,0)</f>
        <v>0</v>
      </c>
      <c r="BI435" s="229">
        <f>IF(N435="nulová",J435,0)</f>
        <v>0</v>
      </c>
      <c r="BJ435" s="17" t="s">
        <v>154</v>
      </c>
      <c r="BK435" s="229">
        <f>ROUND(I435*H435,2)</f>
        <v>0</v>
      </c>
      <c r="BL435" s="17" t="s">
        <v>153</v>
      </c>
      <c r="BM435" s="228" t="s">
        <v>2032</v>
      </c>
    </row>
    <row r="436" s="2" customFormat="1">
      <c r="A436" s="38"/>
      <c r="B436" s="39"/>
      <c r="C436" s="40"/>
      <c r="D436" s="230" t="s">
        <v>156</v>
      </c>
      <c r="E436" s="40"/>
      <c r="F436" s="231" t="s">
        <v>2339</v>
      </c>
      <c r="G436" s="40"/>
      <c r="H436" s="40"/>
      <c r="I436" s="232"/>
      <c r="J436" s="40"/>
      <c r="K436" s="40"/>
      <c r="L436" s="44"/>
      <c r="M436" s="233"/>
      <c r="N436" s="234"/>
      <c r="O436" s="91"/>
      <c r="P436" s="91"/>
      <c r="Q436" s="91"/>
      <c r="R436" s="91"/>
      <c r="S436" s="91"/>
      <c r="T436" s="91"/>
      <c r="U436" s="92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T436" s="17" t="s">
        <v>156</v>
      </c>
      <c r="AU436" s="17" t="s">
        <v>81</v>
      </c>
    </row>
    <row r="437" s="2" customFormat="1" ht="16.5" customHeight="1">
      <c r="A437" s="38"/>
      <c r="B437" s="39"/>
      <c r="C437" s="269" t="s">
        <v>1226</v>
      </c>
      <c r="D437" s="269" t="s">
        <v>289</v>
      </c>
      <c r="E437" s="270" t="s">
        <v>2340</v>
      </c>
      <c r="F437" s="271" t="s">
        <v>2341</v>
      </c>
      <c r="G437" s="272" t="s">
        <v>268</v>
      </c>
      <c r="H437" s="273">
        <v>4</v>
      </c>
      <c r="I437" s="274"/>
      <c r="J437" s="275">
        <f>ROUND(I437*H437,2)</f>
        <v>0</v>
      </c>
      <c r="K437" s="271" t="s">
        <v>1</v>
      </c>
      <c r="L437" s="276"/>
      <c r="M437" s="277" t="s">
        <v>1</v>
      </c>
      <c r="N437" s="278" t="s">
        <v>39</v>
      </c>
      <c r="O437" s="91"/>
      <c r="P437" s="226">
        <f>O437*H437</f>
        <v>0</v>
      </c>
      <c r="Q437" s="226">
        <v>0</v>
      </c>
      <c r="R437" s="226">
        <f>Q437*H437</f>
        <v>0</v>
      </c>
      <c r="S437" s="226">
        <v>0</v>
      </c>
      <c r="T437" s="226">
        <f>S437*H437</f>
        <v>0</v>
      </c>
      <c r="U437" s="227" t="s">
        <v>1</v>
      </c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28" t="s">
        <v>204</v>
      </c>
      <c r="AT437" s="228" t="s">
        <v>289</v>
      </c>
      <c r="AU437" s="228" t="s">
        <v>81</v>
      </c>
      <c r="AY437" s="17" t="s">
        <v>146</v>
      </c>
      <c r="BE437" s="229">
        <f>IF(N437="základní",J437,0)</f>
        <v>0</v>
      </c>
      <c r="BF437" s="229">
        <f>IF(N437="snížená",J437,0)</f>
        <v>0</v>
      </c>
      <c r="BG437" s="229">
        <f>IF(N437="zákl. přenesená",J437,0)</f>
        <v>0</v>
      </c>
      <c r="BH437" s="229">
        <f>IF(N437="sníž. přenesená",J437,0)</f>
        <v>0</v>
      </c>
      <c r="BI437" s="229">
        <f>IF(N437="nulová",J437,0)</f>
        <v>0</v>
      </c>
      <c r="BJ437" s="17" t="s">
        <v>154</v>
      </c>
      <c r="BK437" s="229">
        <f>ROUND(I437*H437,2)</f>
        <v>0</v>
      </c>
      <c r="BL437" s="17" t="s">
        <v>153</v>
      </c>
      <c r="BM437" s="228" t="s">
        <v>2342</v>
      </c>
    </row>
    <row r="438" s="2" customFormat="1">
      <c r="A438" s="38"/>
      <c r="B438" s="39"/>
      <c r="C438" s="40"/>
      <c r="D438" s="230" t="s">
        <v>156</v>
      </c>
      <c r="E438" s="40"/>
      <c r="F438" s="231" t="s">
        <v>2341</v>
      </c>
      <c r="G438" s="40"/>
      <c r="H438" s="40"/>
      <c r="I438" s="232"/>
      <c r="J438" s="40"/>
      <c r="K438" s="40"/>
      <c r="L438" s="44"/>
      <c r="M438" s="233"/>
      <c r="N438" s="234"/>
      <c r="O438" s="91"/>
      <c r="P438" s="91"/>
      <c r="Q438" s="91"/>
      <c r="R438" s="91"/>
      <c r="S438" s="91"/>
      <c r="T438" s="91"/>
      <c r="U438" s="92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156</v>
      </c>
      <c r="AU438" s="17" t="s">
        <v>81</v>
      </c>
    </row>
    <row r="439" s="2" customFormat="1" ht="24.15" customHeight="1">
      <c r="A439" s="38"/>
      <c r="B439" s="39"/>
      <c r="C439" s="217" t="s">
        <v>1234</v>
      </c>
      <c r="D439" s="217" t="s">
        <v>148</v>
      </c>
      <c r="E439" s="218" t="s">
        <v>2343</v>
      </c>
      <c r="F439" s="219" t="s">
        <v>2344</v>
      </c>
      <c r="G439" s="220" t="s">
        <v>260</v>
      </c>
      <c r="H439" s="221">
        <v>70</v>
      </c>
      <c r="I439" s="222"/>
      <c r="J439" s="223">
        <f>ROUND(I439*H439,2)</f>
        <v>0</v>
      </c>
      <c r="K439" s="219" t="s">
        <v>1</v>
      </c>
      <c r="L439" s="44"/>
      <c r="M439" s="224" t="s">
        <v>1</v>
      </c>
      <c r="N439" s="225" t="s">
        <v>39</v>
      </c>
      <c r="O439" s="91"/>
      <c r="P439" s="226">
        <f>O439*H439</f>
        <v>0</v>
      </c>
      <c r="Q439" s="226">
        <v>0</v>
      </c>
      <c r="R439" s="226">
        <f>Q439*H439</f>
        <v>0</v>
      </c>
      <c r="S439" s="226">
        <v>0</v>
      </c>
      <c r="T439" s="226">
        <f>S439*H439</f>
        <v>0</v>
      </c>
      <c r="U439" s="227" t="s">
        <v>1</v>
      </c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28" t="s">
        <v>153</v>
      </c>
      <c r="AT439" s="228" t="s">
        <v>148</v>
      </c>
      <c r="AU439" s="228" t="s">
        <v>81</v>
      </c>
      <c r="AY439" s="17" t="s">
        <v>146</v>
      </c>
      <c r="BE439" s="229">
        <f>IF(N439="základní",J439,0)</f>
        <v>0</v>
      </c>
      <c r="BF439" s="229">
        <f>IF(N439="snížená",J439,0)</f>
        <v>0</v>
      </c>
      <c r="BG439" s="229">
        <f>IF(N439="zákl. přenesená",J439,0)</f>
        <v>0</v>
      </c>
      <c r="BH439" s="229">
        <f>IF(N439="sníž. přenesená",J439,0)</f>
        <v>0</v>
      </c>
      <c r="BI439" s="229">
        <f>IF(N439="nulová",J439,0)</f>
        <v>0</v>
      </c>
      <c r="BJ439" s="17" t="s">
        <v>154</v>
      </c>
      <c r="BK439" s="229">
        <f>ROUND(I439*H439,2)</f>
        <v>0</v>
      </c>
      <c r="BL439" s="17" t="s">
        <v>153</v>
      </c>
      <c r="BM439" s="228" t="s">
        <v>2345</v>
      </c>
    </row>
    <row r="440" s="2" customFormat="1">
      <c r="A440" s="38"/>
      <c r="B440" s="39"/>
      <c r="C440" s="40"/>
      <c r="D440" s="230" t="s">
        <v>156</v>
      </c>
      <c r="E440" s="40"/>
      <c r="F440" s="231" t="s">
        <v>2344</v>
      </c>
      <c r="G440" s="40"/>
      <c r="H440" s="40"/>
      <c r="I440" s="232"/>
      <c r="J440" s="40"/>
      <c r="K440" s="40"/>
      <c r="L440" s="44"/>
      <c r="M440" s="233"/>
      <c r="N440" s="234"/>
      <c r="O440" s="91"/>
      <c r="P440" s="91"/>
      <c r="Q440" s="91"/>
      <c r="R440" s="91"/>
      <c r="S440" s="91"/>
      <c r="T440" s="91"/>
      <c r="U440" s="92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T440" s="17" t="s">
        <v>156</v>
      </c>
      <c r="AU440" s="17" t="s">
        <v>81</v>
      </c>
    </row>
    <row r="441" s="2" customFormat="1" ht="21.75" customHeight="1">
      <c r="A441" s="38"/>
      <c r="B441" s="39"/>
      <c r="C441" s="217" t="s">
        <v>1241</v>
      </c>
      <c r="D441" s="217" t="s">
        <v>148</v>
      </c>
      <c r="E441" s="218" t="s">
        <v>2346</v>
      </c>
      <c r="F441" s="219" t="s">
        <v>2347</v>
      </c>
      <c r="G441" s="220" t="s">
        <v>260</v>
      </c>
      <c r="H441" s="221">
        <v>90</v>
      </c>
      <c r="I441" s="222"/>
      <c r="J441" s="223">
        <f>ROUND(I441*H441,2)</f>
        <v>0</v>
      </c>
      <c r="K441" s="219" t="s">
        <v>1</v>
      </c>
      <c r="L441" s="44"/>
      <c r="M441" s="224" t="s">
        <v>1</v>
      </c>
      <c r="N441" s="225" t="s">
        <v>39</v>
      </c>
      <c r="O441" s="91"/>
      <c r="P441" s="226">
        <f>O441*H441</f>
        <v>0</v>
      </c>
      <c r="Q441" s="226">
        <v>0</v>
      </c>
      <c r="R441" s="226">
        <f>Q441*H441</f>
        <v>0</v>
      </c>
      <c r="S441" s="226">
        <v>0</v>
      </c>
      <c r="T441" s="226">
        <f>S441*H441</f>
        <v>0</v>
      </c>
      <c r="U441" s="227" t="s">
        <v>1</v>
      </c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28" t="s">
        <v>153</v>
      </c>
      <c r="AT441" s="228" t="s">
        <v>148</v>
      </c>
      <c r="AU441" s="228" t="s">
        <v>81</v>
      </c>
      <c r="AY441" s="17" t="s">
        <v>146</v>
      </c>
      <c r="BE441" s="229">
        <f>IF(N441="základní",J441,0)</f>
        <v>0</v>
      </c>
      <c r="BF441" s="229">
        <f>IF(N441="snížená",J441,0)</f>
        <v>0</v>
      </c>
      <c r="BG441" s="229">
        <f>IF(N441="zákl. přenesená",J441,0)</f>
        <v>0</v>
      </c>
      <c r="BH441" s="229">
        <f>IF(N441="sníž. přenesená",J441,0)</f>
        <v>0</v>
      </c>
      <c r="BI441" s="229">
        <f>IF(N441="nulová",J441,0)</f>
        <v>0</v>
      </c>
      <c r="BJ441" s="17" t="s">
        <v>154</v>
      </c>
      <c r="BK441" s="229">
        <f>ROUND(I441*H441,2)</f>
        <v>0</v>
      </c>
      <c r="BL441" s="17" t="s">
        <v>153</v>
      </c>
      <c r="BM441" s="228" t="s">
        <v>2348</v>
      </c>
    </row>
    <row r="442" s="2" customFormat="1">
      <c r="A442" s="38"/>
      <c r="B442" s="39"/>
      <c r="C442" s="40"/>
      <c r="D442" s="230" t="s">
        <v>156</v>
      </c>
      <c r="E442" s="40"/>
      <c r="F442" s="231" t="s">
        <v>2347</v>
      </c>
      <c r="G442" s="40"/>
      <c r="H442" s="40"/>
      <c r="I442" s="232"/>
      <c r="J442" s="40"/>
      <c r="K442" s="40"/>
      <c r="L442" s="44"/>
      <c r="M442" s="233"/>
      <c r="N442" s="234"/>
      <c r="O442" s="91"/>
      <c r="P442" s="91"/>
      <c r="Q442" s="91"/>
      <c r="R442" s="91"/>
      <c r="S442" s="91"/>
      <c r="T442" s="91"/>
      <c r="U442" s="92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17" t="s">
        <v>156</v>
      </c>
      <c r="AU442" s="17" t="s">
        <v>81</v>
      </c>
    </row>
    <row r="443" s="12" customFormat="1" ht="25.92" customHeight="1">
      <c r="A443" s="12"/>
      <c r="B443" s="201"/>
      <c r="C443" s="202"/>
      <c r="D443" s="203" t="s">
        <v>72</v>
      </c>
      <c r="E443" s="204" t="s">
        <v>2349</v>
      </c>
      <c r="F443" s="204" t="s">
        <v>2350</v>
      </c>
      <c r="G443" s="202"/>
      <c r="H443" s="202"/>
      <c r="I443" s="205"/>
      <c r="J443" s="206">
        <f>BK443</f>
        <v>0</v>
      </c>
      <c r="K443" s="202"/>
      <c r="L443" s="207"/>
      <c r="M443" s="208"/>
      <c r="N443" s="209"/>
      <c r="O443" s="209"/>
      <c r="P443" s="210">
        <f>SUM(P444:P449)</f>
        <v>0</v>
      </c>
      <c r="Q443" s="209"/>
      <c r="R443" s="210">
        <f>SUM(R444:R449)</f>
        <v>0</v>
      </c>
      <c r="S443" s="209"/>
      <c r="T443" s="210">
        <f>SUM(T444:T449)</f>
        <v>0</v>
      </c>
      <c r="U443" s="211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R443" s="212" t="s">
        <v>81</v>
      </c>
      <c r="AT443" s="213" t="s">
        <v>72</v>
      </c>
      <c r="AU443" s="213" t="s">
        <v>73</v>
      </c>
      <c r="AY443" s="212" t="s">
        <v>146</v>
      </c>
      <c r="BK443" s="214">
        <f>SUM(BK444:BK449)</f>
        <v>0</v>
      </c>
    </row>
    <row r="444" s="2" customFormat="1" ht="16.5" customHeight="1">
      <c r="A444" s="38"/>
      <c r="B444" s="39"/>
      <c r="C444" s="269" t="s">
        <v>1249</v>
      </c>
      <c r="D444" s="269" t="s">
        <v>289</v>
      </c>
      <c r="E444" s="270" t="s">
        <v>2351</v>
      </c>
      <c r="F444" s="271" t="s">
        <v>2352</v>
      </c>
      <c r="G444" s="272" t="s">
        <v>268</v>
      </c>
      <c r="H444" s="273">
        <v>1</v>
      </c>
      <c r="I444" s="274"/>
      <c r="J444" s="275">
        <f>ROUND(I444*H444,2)</f>
        <v>0</v>
      </c>
      <c r="K444" s="271" t="s">
        <v>1</v>
      </c>
      <c r="L444" s="276"/>
      <c r="M444" s="277" t="s">
        <v>1</v>
      </c>
      <c r="N444" s="278" t="s">
        <v>39</v>
      </c>
      <c r="O444" s="91"/>
      <c r="P444" s="226">
        <f>O444*H444</f>
        <v>0</v>
      </c>
      <c r="Q444" s="226">
        <v>0</v>
      </c>
      <c r="R444" s="226">
        <f>Q444*H444</f>
        <v>0</v>
      </c>
      <c r="S444" s="226">
        <v>0</v>
      </c>
      <c r="T444" s="226">
        <f>S444*H444</f>
        <v>0</v>
      </c>
      <c r="U444" s="227" t="s">
        <v>1</v>
      </c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228" t="s">
        <v>204</v>
      </c>
      <c r="AT444" s="228" t="s">
        <v>289</v>
      </c>
      <c r="AU444" s="228" t="s">
        <v>81</v>
      </c>
      <c r="AY444" s="17" t="s">
        <v>146</v>
      </c>
      <c r="BE444" s="229">
        <f>IF(N444="základní",J444,0)</f>
        <v>0</v>
      </c>
      <c r="BF444" s="229">
        <f>IF(N444="snížená",J444,0)</f>
        <v>0</v>
      </c>
      <c r="BG444" s="229">
        <f>IF(N444="zákl. přenesená",J444,0)</f>
        <v>0</v>
      </c>
      <c r="BH444" s="229">
        <f>IF(N444="sníž. přenesená",J444,0)</f>
        <v>0</v>
      </c>
      <c r="BI444" s="229">
        <f>IF(N444="nulová",J444,0)</f>
        <v>0</v>
      </c>
      <c r="BJ444" s="17" t="s">
        <v>154</v>
      </c>
      <c r="BK444" s="229">
        <f>ROUND(I444*H444,2)</f>
        <v>0</v>
      </c>
      <c r="BL444" s="17" t="s">
        <v>153</v>
      </c>
      <c r="BM444" s="228" t="s">
        <v>2353</v>
      </c>
    </row>
    <row r="445" s="2" customFormat="1">
      <c r="A445" s="38"/>
      <c r="B445" s="39"/>
      <c r="C445" s="40"/>
      <c r="D445" s="230" t="s">
        <v>156</v>
      </c>
      <c r="E445" s="40"/>
      <c r="F445" s="231" t="s">
        <v>2352</v>
      </c>
      <c r="G445" s="40"/>
      <c r="H445" s="40"/>
      <c r="I445" s="232"/>
      <c r="J445" s="40"/>
      <c r="K445" s="40"/>
      <c r="L445" s="44"/>
      <c r="M445" s="233"/>
      <c r="N445" s="234"/>
      <c r="O445" s="91"/>
      <c r="P445" s="91"/>
      <c r="Q445" s="91"/>
      <c r="R445" s="91"/>
      <c r="S445" s="91"/>
      <c r="T445" s="91"/>
      <c r="U445" s="92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T445" s="17" t="s">
        <v>156</v>
      </c>
      <c r="AU445" s="17" t="s">
        <v>81</v>
      </c>
    </row>
    <row r="446" s="2" customFormat="1" ht="24.15" customHeight="1">
      <c r="A446" s="38"/>
      <c r="B446" s="39"/>
      <c r="C446" s="269" t="s">
        <v>1253</v>
      </c>
      <c r="D446" s="269" t="s">
        <v>289</v>
      </c>
      <c r="E446" s="270" t="s">
        <v>2354</v>
      </c>
      <c r="F446" s="271" t="s">
        <v>2355</v>
      </c>
      <c r="G446" s="272" t="s">
        <v>268</v>
      </c>
      <c r="H446" s="273">
        <v>2</v>
      </c>
      <c r="I446" s="274"/>
      <c r="J446" s="275">
        <f>ROUND(I446*H446,2)</f>
        <v>0</v>
      </c>
      <c r="K446" s="271" t="s">
        <v>1</v>
      </c>
      <c r="L446" s="276"/>
      <c r="M446" s="277" t="s">
        <v>1</v>
      </c>
      <c r="N446" s="278" t="s">
        <v>39</v>
      </c>
      <c r="O446" s="91"/>
      <c r="P446" s="226">
        <f>O446*H446</f>
        <v>0</v>
      </c>
      <c r="Q446" s="226">
        <v>0</v>
      </c>
      <c r="R446" s="226">
        <f>Q446*H446</f>
        <v>0</v>
      </c>
      <c r="S446" s="226">
        <v>0</v>
      </c>
      <c r="T446" s="226">
        <f>S446*H446</f>
        <v>0</v>
      </c>
      <c r="U446" s="227" t="s">
        <v>1</v>
      </c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228" t="s">
        <v>204</v>
      </c>
      <c r="AT446" s="228" t="s">
        <v>289</v>
      </c>
      <c r="AU446" s="228" t="s">
        <v>81</v>
      </c>
      <c r="AY446" s="17" t="s">
        <v>146</v>
      </c>
      <c r="BE446" s="229">
        <f>IF(N446="základní",J446,0)</f>
        <v>0</v>
      </c>
      <c r="BF446" s="229">
        <f>IF(N446="snížená",J446,0)</f>
        <v>0</v>
      </c>
      <c r="BG446" s="229">
        <f>IF(N446="zákl. přenesená",J446,0)</f>
        <v>0</v>
      </c>
      <c r="BH446" s="229">
        <f>IF(N446="sníž. přenesená",J446,0)</f>
        <v>0</v>
      </c>
      <c r="BI446" s="229">
        <f>IF(N446="nulová",J446,0)</f>
        <v>0</v>
      </c>
      <c r="BJ446" s="17" t="s">
        <v>154</v>
      </c>
      <c r="BK446" s="229">
        <f>ROUND(I446*H446,2)</f>
        <v>0</v>
      </c>
      <c r="BL446" s="17" t="s">
        <v>153</v>
      </c>
      <c r="BM446" s="228" t="s">
        <v>2356</v>
      </c>
    </row>
    <row r="447" s="2" customFormat="1">
      <c r="A447" s="38"/>
      <c r="B447" s="39"/>
      <c r="C447" s="40"/>
      <c r="D447" s="230" t="s">
        <v>156</v>
      </c>
      <c r="E447" s="40"/>
      <c r="F447" s="231" t="s">
        <v>2355</v>
      </c>
      <c r="G447" s="40"/>
      <c r="H447" s="40"/>
      <c r="I447" s="232"/>
      <c r="J447" s="40"/>
      <c r="K447" s="40"/>
      <c r="L447" s="44"/>
      <c r="M447" s="233"/>
      <c r="N447" s="234"/>
      <c r="O447" s="91"/>
      <c r="P447" s="91"/>
      <c r="Q447" s="91"/>
      <c r="R447" s="91"/>
      <c r="S447" s="91"/>
      <c r="T447" s="91"/>
      <c r="U447" s="92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T447" s="17" t="s">
        <v>156</v>
      </c>
      <c r="AU447" s="17" t="s">
        <v>81</v>
      </c>
    </row>
    <row r="448" s="2" customFormat="1" ht="16.5" customHeight="1">
      <c r="A448" s="38"/>
      <c r="B448" s="39"/>
      <c r="C448" s="217" t="s">
        <v>1261</v>
      </c>
      <c r="D448" s="217" t="s">
        <v>148</v>
      </c>
      <c r="E448" s="218" t="s">
        <v>2357</v>
      </c>
      <c r="F448" s="219" t="s">
        <v>2358</v>
      </c>
      <c r="G448" s="220" t="s">
        <v>268</v>
      </c>
      <c r="H448" s="221">
        <v>1</v>
      </c>
      <c r="I448" s="222"/>
      <c r="J448" s="223">
        <f>ROUND(I448*H448,2)</f>
        <v>0</v>
      </c>
      <c r="K448" s="219" t="s">
        <v>1</v>
      </c>
      <c r="L448" s="44"/>
      <c r="M448" s="224" t="s">
        <v>1</v>
      </c>
      <c r="N448" s="225" t="s">
        <v>39</v>
      </c>
      <c r="O448" s="91"/>
      <c r="P448" s="226">
        <f>O448*H448</f>
        <v>0</v>
      </c>
      <c r="Q448" s="226">
        <v>0</v>
      </c>
      <c r="R448" s="226">
        <f>Q448*H448</f>
        <v>0</v>
      </c>
      <c r="S448" s="226">
        <v>0</v>
      </c>
      <c r="T448" s="226">
        <f>S448*H448</f>
        <v>0</v>
      </c>
      <c r="U448" s="227" t="s">
        <v>1</v>
      </c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28" t="s">
        <v>153</v>
      </c>
      <c r="AT448" s="228" t="s">
        <v>148</v>
      </c>
      <c r="AU448" s="228" t="s">
        <v>81</v>
      </c>
      <c r="AY448" s="17" t="s">
        <v>146</v>
      </c>
      <c r="BE448" s="229">
        <f>IF(N448="základní",J448,0)</f>
        <v>0</v>
      </c>
      <c r="BF448" s="229">
        <f>IF(N448="snížená",J448,0)</f>
        <v>0</v>
      </c>
      <c r="BG448" s="229">
        <f>IF(N448="zákl. přenesená",J448,0)</f>
        <v>0</v>
      </c>
      <c r="BH448" s="229">
        <f>IF(N448="sníž. přenesená",J448,0)</f>
        <v>0</v>
      </c>
      <c r="BI448" s="229">
        <f>IF(N448="nulová",J448,0)</f>
        <v>0</v>
      </c>
      <c r="BJ448" s="17" t="s">
        <v>154</v>
      </c>
      <c r="BK448" s="229">
        <f>ROUND(I448*H448,2)</f>
        <v>0</v>
      </c>
      <c r="BL448" s="17" t="s">
        <v>153</v>
      </c>
      <c r="BM448" s="228" t="s">
        <v>2359</v>
      </c>
    </row>
    <row r="449" s="2" customFormat="1">
      <c r="A449" s="38"/>
      <c r="B449" s="39"/>
      <c r="C449" s="40"/>
      <c r="D449" s="230" t="s">
        <v>156</v>
      </c>
      <c r="E449" s="40"/>
      <c r="F449" s="231" t="s">
        <v>2358</v>
      </c>
      <c r="G449" s="40"/>
      <c r="H449" s="40"/>
      <c r="I449" s="232"/>
      <c r="J449" s="40"/>
      <c r="K449" s="40"/>
      <c r="L449" s="44"/>
      <c r="M449" s="233"/>
      <c r="N449" s="234"/>
      <c r="O449" s="91"/>
      <c r="P449" s="91"/>
      <c r="Q449" s="91"/>
      <c r="R449" s="91"/>
      <c r="S449" s="91"/>
      <c r="T449" s="91"/>
      <c r="U449" s="92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T449" s="17" t="s">
        <v>156</v>
      </c>
      <c r="AU449" s="17" t="s">
        <v>81</v>
      </c>
    </row>
    <row r="450" s="12" customFormat="1" ht="25.92" customHeight="1">
      <c r="A450" s="12"/>
      <c r="B450" s="201"/>
      <c r="C450" s="202"/>
      <c r="D450" s="203" t="s">
        <v>72</v>
      </c>
      <c r="E450" s="204" t="s">
        <v>2360</v>
      </c>
      <c r="F450" s="204" t="s">
        <v>2361</v>
      </c>
      <c r="G450" s="202"/>
      <c r="H450" s="202"/>
      <c r="I450" s="205"/>
      <c r="J450" s="206">
        <f>BK450</f>
        <v>0</v>
      </c>
      <c r="K450" s="202"/>
      <c r="L450" s="207"/>
      <c r="M450" s="208"/>
      <c r="N450" s="209"/>
      <c r="O450" s="209"/>
      <c r="P450" s="210">
        <f>SUM(P451:P454)</f>
        <v>0</v>
      </c>
      <c r="Q450" s="209"/>
      <c r="R450" s="210">
        <f>SUM(R451:R454)</f>
        <v>0</v>
      </c>
      <c r="S450" s="209"/>
      <c r="T450" s="210">
        <f>SUM(T451:T454)</f>
        <v>0</v>
      </c>
      <c r="U450" s="211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R450" s="212" t="s">
        <v>81</v>
      </c>
      <c r="AT450" s="213" t="s">
        <v>72</v>
      </c>
      <c r="AU450" s="213" t="s">
        <v>73</v>
      </c>
      <c r="AY450" s="212" t="s">
        <v>146</v>
      </c>
      <c r="BK450" s="214">
        <f>SUM(BK451:BK454)</f>
        <v>0</v>
      </c>
    </row>
    <row r="451" s="2" customFormat="1" ht="21.75" customHeight="1">
      <c r="A451" s="38"/>
      <c r="B451" s="39"/>
      <c r="C451" s="217" t="s">
        <v>1270</v>
      </c>
      <c r="D451" s="217" t="s">
        <v>148</v>
      </c>
      <c r="E451" s="218" t="s">
        <v>2346</v>
      </c>
      <c r="F451" s="219" t="s">
        <v>2347</v>
      </c>
      <c r="G451" s="220" t="s">
        <v>260</v>
      </c>
      <c r="H451" s="221">
        <v>185</v>
      </c>
      <c r="I451" s="222"/>
      <c r="J451" s="223">
        <f>ROUND(I451*H451,2)</f>
        <v>0</v>
      </c>
      <c r="K451" s="219" t="s">
        <v>1</v>
      </c>
      <c r="L451" s="44"/>
      <c r="M451" s="224" t="s">
        <v>1</v>
      </c>
      <c r="N451" s="225" t="s">
        <v>39</v>
      </c>
      <c r="O451" s="91"/>
      <c r="P451" s="226">
        <f>O451*H451</f>
        <v>0</v>
      </c>
      <c r="Q451" s="226">
        <v>0</v>
      </c>
      <c r="R451" s="226">
        <f>Q451*H451</f>
        <v>0</v>
      </c>
      <c r="S451" s="226">
        <v>0</v>
      </c>
      <c r="T451" s="226">
        <f>S451*H451</f>
        <v>0</v>
      </c>
      <c r="U451" s="227" t="s">
        <v>1</v>
      </c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228" t="s">
        <v>153</v>
      </c>
      <c r="AT451" s="228" t="s">
        <v>148</v>
      </c>
      <c r="AU451" s="228" t="s">
        <v>81</v>
      </c>
      <c r="AY451" s="17" t="s">
        <v>146</v>
      </c>
      <c r="BE451" s="229">
        <f>IF(N451="základní",J451,0)</f>
        <v>0</v>
      </c>
      <c r="BF451" s="229">
        <f>IF(N451="snížená",J451,0)</f>
        <v>0</v>
      </c>
      <c r="BG451" s="229">
        <f>IF(N451="zákl. přenesená",J451,0)</f>
        <v>0</v>
      </c>
      <c r="BH451" s="229">
        <f>IF(N451="sníž. přenesená",J451,0)</f>
        <v>0</v>
      </c>
      <c r="BI451" s="229">
        <f>IF(N451="nulová",J451,0)</f>
        <v>0</v>
      </c>
      <c r="BJ451" s="17" t="s">
        <v>154</v>
      </c>
      <c r="BK451" s="229">
        <f>ROUND(I451*H451,2)</f>
        <v>0</v>
      </c>
      <c r="BL451" s="17" t="s">
        <v>153</v>
      </c>
      <c r="BM451" s="228" t="s">
        <v>2362</v>
      </c>
    </row>
    <row r="452" s="2" customFormat="1">
      <c r="A452" s="38"/>
      <c r="B452" s="39"/>
      <c r="C452" s="40"/>
      <c r="D452" s="230" t="s">
        <v>156</v>
      </c>
      <c r="E452" s="40"/>
      <c r="F452" s="231" t="s">
        <v>2347</v>
      </c>
      <c r="G452" s="40"/>
      <c r="H452" s="40"/>
      <c r="I452" s="232"/>
      <c r="J452" s="40"/>
      <c r="K452" s="40"/>
      <c r="L452" s="44"/>
      <c r="M452" s="233"/>
      <c r="N452" s="234"/>
      <c r="O452" s="91"/>
      <c r="P452" s="91"/>
      <c r="Q452" s="91"/>
      <c r="R452" s="91"/>
      <c r="S452" s="91"/>
      <c r="T452" s="91"/>
      <c r="U452" s="92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T452" s="17" t="s">
        <v>156</v>
      </c>
      <c r="AU452" s="17" t="s">
        <v>81</v>
      </c>
    </row>
    <row r="453" s="2" customFormat="1" ht="24.15" customHeight="1">
      <c r="A453" s="38"/>
      <c r="B453" s="39"/>
      <c r="C453" s="269" t="s">
        <v>1277</v>
      </c>
      <c r="D453" s="269" t="s">
        <v>289</v>
      </c>
      <c r="E453" s="270" t="s">
        <v>2363</v>
      </c>
      <c r="F453" s="271" t="s">
        <v>2364</v>
      </c>
      <c r="G453" s="272" t="s">
        <v>260</v>
      </c>
      <c r="H453" s="273">
        <v>160</v>
      </c>
      <c r="I453" s="274"/>
      <c r="J453" s="275">
        <f>ROUND(I453*H453,2)</f>
        <v>0</v>
      </c>
      <c r="K453" s="271" t="s">
        <v>1</v>
      </c>
      <c r="L453" s="276"/>
      <c r="M453" s="277" t="s">
        <v>1</v>
      </c>
      <c r="N453" s="278" t="s">
        <v>39</v>
      </c>
      <c r="O453" s="91"/>
      <c r="P453" s="226">
        <f>O453*H453</f>
        <v>0</v>
      </c>
      <c r="Q453" s="226">
        <v>0</v>
      </c>
      <c r="R453" s="226">
        <f>Q453*H453</f>
        <v>0</v>
      </c>
      <c r="S453" s="226">
        <v>0</v>
      </c>
      <c r="T453" s="226">
        <f>S453*H453</f>
        <v>0</v>
      </c>
      <c r="U453" s="227" t="s">
        <v>1</v>
      </c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228" t="s">
        <v>204</v>
      </c>
      <c r="AT453" s="228" t="s">
        <v>289</v>
      </c>
      <c r="AU453" s="228" t="s">
        <v>81</v>
      </c>
      <c r="AY453" s="17" t="s">
        <v>146</v>
      </c>
      <c r="BE453" s="229">
        <f>IF(N453="základní",J453,0)</f>
        <v>0</v>
      </c>
      <c r="BF453" s="229">
        <f>IF(N453="snížená",J453,0)</f>
        <v>0</v>
      </c>
      <c r="BG453" s="229">
        <f>IF(N453="zákl. přenesená",J453,0)</f>
        <v>0</v>
      </c>
      <c r="BH453" s="229">
        <f>IF(N453="sníž. přenesená",J453,0)</f>
        <v>0</v>
      </c>
      <c r="BI453" s="229">
        <f>IF(N453="nulová",J453,0)</f>
        <v>0</v>
      </c>
      <c r="BJ453" s="17" t="s">
        <v>154</v>
      </c>
      <c r="BK453" s="229">
        <f>ROUND(I453*H453,2)</f>
        <v>0</v>
      </c>
      <c r="BL453" s="17" t="s">
        <v>153</v>
      </c>
      <c r="BM453" s="228" t="s">
        <v>2365</v>
      </c>
    </row>
    <row r="454" s="2" customFormat="1">
      <c r="A454" s="38"/>
      <c r="B454" s="39"/>
      <c r="C454" s="40"/>
      <c r="D454" s="230" t="s">
        <v>156</v>
      </c>
      <c r="E454" s="40"/>
      <c r="F454" s="231" t="s">
        <v>2364</v>
      </c>
      <c r="G454" s="40"/>
      <c r="H454" s="40"/>
      <c r="I454" s="232"/>
      <c r="J454" s="40"/>
      <c r="K454" s="40"/>
      <c r="L454" s="44"/>
      <c r="M454" s="283"/>
      <c r="N454" s="284"/>
      <c r="O454" s="285"/>
      <c r="P454" s="285"/>
      <c r="Q454" s="285"/>
      <c r="R454" s="285"/>
      <c r="S454" s="285"/>
      <c r="T454" s="285"/>
      <c r="U454" s="286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T454" s="17" t="s">
        <v>156</v>
      </c>
      <c r="AU454" s="17" t="s">
        <v>81</v>
      </c>
    </row>
    <row r="455" s="2" customFormat="1" ht="6.96" customHeight="1">
      <c r="A455" s="38"/>
      <c r="B455" s="66"/>
      <c r="C455" s="67"/>
      <c r="D455" s="67"/>
      <c r="E455" s="67"/>
      <c r="F455" s="67"/>
      <c r="G455" s="67"/>
      <c r="H455" s="67"/>
      <c r="I455" s="67"/>
      <c r="J455" s="67"/>
      <c r="K455" s="67"/>
      <c r="L455" s="44"/>
      <c r="M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</row>
  </sheetData>
  <sheetProtection sheet="1" autoFilter="0" formatColumns="0" formatRows="0" objects="1" scenarios="1" spinCount="100000" saltValue="IJHPf3wWHDRAuhmBNeiihN0maIFiZgv8qZsPDPoytCdn45fJfHETtq+QgBVBPwiSwgFgPrT4m6IUAl4WT8W3hg==" hashValue="oUaiVwFwXPD5w70n4nziXyCIe0Q9L9kZQvEfrtYL/azuH6dQDieY7VxRwWSWuqEOgP8bHnb+Q5W3sv1WGRg0Tg==" algorithmName="SHA-512" password="CC35"/>
  <autoFilter ref="C132:K454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hyperlinks>
    <hyperlink ref="F208" r:id="rId1" display="https://podminky.urs.cz/item/CS_URS_2025_01/741310111"/>
    <hyperlink ref="F225" r:id="rId2" display="https://podminky.urs.cz/item/CS_URS_2025_01/741310025"/>
    <hyperlink ref="F242" r:id="rId3" display="https://podminky.urs.cz/item/CS_URS_2025_01/741130001"/>
    <hyperlink ref="F245" r:id="rId4" display="https://podminky.urs.cz/item/CS_URS_2025_01/741130006"/>
    <hyperlink ref="F249" r:id="rId5" display="https://podminky.urs.cz/item/CS_URS_2025_01/741310561"/>
    <hyperlink ref="F254" r:id="rId6" display="https://podminky.urs.cz/item/CS_URS_2025_01/741210103"/>
    <hyperlink ref="F267" r:id="rId7" display="https://podminky.urs.cz/item/CS_URS_2025_01/741321003"/>
    <hyperlink ref="F280" r:id="rId8" display="https://podminky.urs.cz/item/CS_URS_2025_01/741320165"/>
    <hyperlink ref="F292" r:id="rId9" display="https://podminky.urs.cz/item/CS_URS_2025_01/741210103"/>
    <hyperlink ref="F297" r:id="rId10" display="https://podminky.urs.cz/item/CS_URS_2025_01/741310561"/>
    <hyperlink ref="F302" r:id="rId11" display="https://podminky.urs.cz/item/CS_URS_2025_01/741321003"/>
    <hyperlink ref="F315" r:id="rId12" display="https://podminky.urs.cz/item/CS_URS_2025_01/741320165"/>
    <hyperlink ref="F325" r:id="rId13" display="https://podminky.urs.cz/item/CS_URS_2025_01/741210103"/>
    <hyperlink ref="F330" r:id="rId14" display="https://podminky.urs.cz/item/CS_URS_2025_01/741310561"/>
    <hyperlink ref="F335" r:id="rId15" display="https://podminky.urs.cz/item/CS_URS_2025_01/741321003"/>
    <hyperlink ref="F348" r:id="rId16" display="https://podminky.urs.cz/item/CS_URS_2025_01/74132016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81</v>
      </c>
    </row>
    <row r="4" s="1" customFormat="1" ht="24.96" customHeight="1">
      <c r="B4" s="20"/>
      <c r="D4" s="138" t="s">
        <v>98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Brňany - vestavba 2. bytových jednotek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2366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ROUND(J137,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ROUND((SUM(BE137:BE885)),  2)</f>
        <v>0</v>
      </c>
      <c r="G33" s="38"/>
      <c r="H33" s="38"/>
      <c r="I33" s="155">
        <v>0.20999999999999999</v>
      </c>
      <c r="J33" s="154">
        <f>ROUND(((SUM(BE137:BE885))*I33),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ROUND((SUM(BF137:BF885)),  2)</f>
        <v>0</v>
      </c>
      <c r="G34" s="38"/>
      <c r="H34" s="38"/>
      <c r="I34" s="155">
        <v>0.12</v>
      </c>
      <c r="J34" s="154">
        <f>ROUND(((SUM(BF137:BF885))*I34),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ROUND((SUM(BG137:BG885)),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ROUND((SUM(BH137:BH885)),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ROUND((SUM(BI137:BI885)),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Brňany - vestavba 2. bytových jednotek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03 - zdravotní 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10. 8. 2025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102</v>
      </c>
      <c r="D94" s="176"/>
      <c r="E94" s="176"/>
      <c r="F94" s="176"/>
      <c r="G94" s="176"/>
      <c r="H94" s="176"/>
      <c r="I94" s="176"/>
      <c r="J94" s="177" t="s">
        <v>103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104</v>
      </c>
      <c r="D96" s="40"/>
      <c r="E96" s="40"/>
      <c r="F96" s="40"/>
      <c r="G96" s="40"/>
      <c r="H96" s="40"/>
      <c r="I96" s="40"/>
      <c r="J96" s="110">
        <f>J137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105</v>
      </c>
    </row>
    <row r="97" s="9" customFormat="1" ht="24.96" customHeight="1">
      <c r="A97" s="9"/>
      <c r="B97" s="179"/>
      <c r="C97" s="180"/>
      <c r="D97" s="181" t="s">
        <v>106</v>
      </c>
      <c r="E97" s="182"/>
      <c r="F97" s="182"/>
      <c r="G97" s="182"/>
      <c r="H97" s="182"/>
      <c r="I97" s="182"/>
      <c r="J97" s="183">
        <f>J138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107</v>
      </c>
      <c r="E98" s="188"/>
      <c r="F98" s="188"/>
      <c r="G98" s="188"/>
      <c r="H98" s="188"/>
      <c r="I98" s="188"/>
      <c r="J98" s="189">
        <f>J139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110</v>
      </c>
      <c r="E99" s="188"/>
      <c r="F99" s="188"/>
      <c r="G99" s="188"/>
      <c r="H99" s="188"/>
      <c r="I99" s="188"/>
      <c r="J99" s="189">
        <f>J239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2367</v>
      </c>
      <c r="E100" s="188"/>
      <c r="F100" s="188"/>
      <c r="G100" s="188"/>
      <c r="H100" s="188"/>
      <c r="I100" s="188"/>
      <c r="J100" s="189">
        <f>J248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111</v>
      </c>
      <c r="E101" s="188"/>
      <c r="F101" s="188"/>
      <c r="G101" s="188"/>
      <c r="H101" s="188"/>
      <c r="I101" s="188"/>
      <c r="J101" s="189">
        <f>J276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2368</v>
      </c>
      <c r="E102" s="188"/>
      <c r="F102" s="188"/>
      <c r="G102" s="188"/>
      <c r="H102" s="188"/>
      <c r="I102" s="188"/>
      <c r="J102" s="189">
        <f>J283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112</v>
      </c>
      <c r="E103" s="188"/>
      <c r="F103" s="188"/>
      <c r="G103" s="188"/>
      <c r="H103" s="188"/>
      <c r="I103" s="188"/>
      <c r="J103" s="189">
        <f>J329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113</v>
      </c>
      <c r="E104" s="188"/>
      <c r="F104" s="188"/>
      <c r="G104" s="188"/>
      <c r="H104" s="188"/>
      <c r="I104" s="188"/>
      <c r="J104" s="189">
        <f>J363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114</v>
      </c>
      <c r="E105" s="188"/>
      <c r="F105" s="188"/>
      <c r="G105" s="188"/>
      <c r="H105" s="188"/>
      <c r="I105" s="188"/>
      <c r="J105" s="189">
        <f>J396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9"/>
      <c r="C106" s="180"/>
      <c r="D106" s="181" t="s">
        <v>115</v>
      </c>
      <c r="E106" s="182"/>
      <c r="F106" s="182"/>
      <c r="G106" s="182"/>
      <c r="H106" s="182"/>
      <c r="I106" s="182"/>
      <c r="J106" s="183">
        <f>J400</f>
        <v>0</v>
      </c>
      <c r="K106" s="180"/>
      <c r="L106" s="18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5"/>
      <c r="C107" s="186"/>
      <c r="D107" s="187" t="s">
        <v>117</v>
      </c>
      <c r="E107" s="188"/>
      <c r="F107" s="188"/>
      <c r="G107" s="188"/>
      <c r="H107" s="188"/>
      <c r="I107" s="188"/>
      <c r="J107" s="189">
        <f>J401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2369</v>
      </c>
      <c r="E108" s="188"/>
      <c r="F108" s="188"/>
      <c r="G108" s="188"/>
      <c r="H108" s="188"/>
      <c r="I108" s="188"/>
      <c r="J108" s="189">
        <f>J414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2370</v>
      </c>
      <c r="E109" s="188"/>
      <c r="F109" s="188"/>
      <c r="G109" s="188"/>
      <c r="H109" s="188"/>
      <c r="I109" s="188"/>
      <c r="J109" s="189">
        <f>J598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2371</v>
      </c>
      <c r="E110" s="188"/>
      <c r="F110" s="188"/>
      <c r="G110" s="188"/>
      <c r="H110" s="188"/>
      <c r="I110" s="188"/>
      <c r="J110" s="189">
        <f>J740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5"/>
      <c r="C111" s="186"/>
      <c r="D111" s="187" t="s">
        <v>2372</v>
      </c>
      <c r="E111" s="188"/>
      <c r="F111" s="188"/>
      <c r="G111" s="188"/>
      <c r="H111" s="188"/>
      <c r="I111" s="188"/>
      <c r="J111" s="189">
        <f>J779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5"/>
      <c r="C112" s="186"/>
      <c r="D112" s="187" t="s">
        <v>2373</v>
      </c>
      <c r="E112" s="188"/>
      <c r="F112" s="188"/>
      <c r="G112" s="188"/>
      <c r="H112" s="188"/>
      <c r="I112" s="188"/>
      <c r="J112" s="189">
        <f>J783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5"/>
      <c r="C113" s="186"/>
      <c r="D113" s="187" t="s">
        <v>2374</v>
      </c>
      <c r="E113" s="188"/>
      <c r="F113" s="188"/>
      <c r="G113" s="188"/>
      <c r="H113" s="188"/>
      <c r="I113" s="188"/>
      <c r="J113" s="189">
        <f>J845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5"/>
      <c r="C114" s="186"/>
      <c r="D114" s="187" t="s">
        <v>127</v>
      </c>
      <c r="E114" s="188"/>
      <c r="F114" s="188"/>
      <c r="G114" s="188"/>
      <c r="H114" s="188"/>
      <c r="I114" s="188"/>
      <c r="J114" s="189">
        <f>J855</f>
        <v>0</v>
      </c>
      <c r="K114" s="186"/>
      <c r="L114" s="19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9" customFormat="1" ht="24.96" customHeight="1">
      <c r="A115" s="9"/>
      <c r="B115" s="179"/>
      <c r="C115" s="180"/>
      <c r="D115" s="181" t="s">
        <v>2375</v>
      </c>
      <c r="E115" s="182"/>
      <c r="F115" s="182"/>
      <c r="G115" s="182"/>
      <c r="H115" s="182"/>
      <c r="I115" s="182"/>
      <c r="J115" s="183">
        <f>J862</f>
        <v>0</v>
      </c>
      <c r="K115" s="180"/>
      <c r="L115" s="184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10" customFormat="1" ht="19.92" customHeight="1">
      <c r="A116" s="10"/>
      <c r="B116" s="185"/>
      <c r="C116" s="186"/>
      <c r="D116" s="187" t="s">
        <v>2376</v>
      </c>
      <c r="E116" s="188"/>
      <c r="F116" s="188"/>
      <c r="G116" s="188"/>
      <c r="H116" s="188"/>
      <c r="I116" s="188"/>
      <c r="J116" s="189">
        <f>J863</f>
        <v>0</v>
      </c>
      <c r="K116" s="186"/>
      <c r="L116" s="19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9" customFormat="1" ht="24.96" customHeight="1">
      <c r="A117" s="9"/>
      <c r="B117" s="179"/>
      <c r="C117" s="180"/>
      <c r="D117" s="181" t="s">
        <v>129</v>
      </c>
      <c r="E117" s="182"/>
      <c r="F117" s="182"/>
      <c r="G117" s="182"/>
      <c r="H117" s="182"/>
      <c r="I117" s="182"/>
      <c r="J117" s="183">
        <f>J876</f>
        <v>0</v>
      </c>
      <c r="K117" s="180"/>
      <c r="L117" s="184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="2" customFormat="1" ht="21.84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66"/>
      <c r="C119" s="67"/>
      <c r="D119" s="67"/>
      <c r="E119" s="67"/>
      <c r="F119" s="67"/>
      <c r="G119" s="67"/>
      <c r="H119" s="67"/>
      <c r="I119" s="67"/>
      <c r="J119" s="67"/>
      <c r="K119" s="67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3" s="2" customFormat="1" ht="6.96" customHeight="1">
      <c r="A123" s="38"/>
      <c r="B123" s="68"/>
      <c r="C123" s="69"/>
      <c r="D123" s="69"/>
      <c r="E123" s="69"/>
      <c r="F123" s="69"/>
      <c r="G123" s="69"/>
      <c r="H123" s="69"/>
      <c r="I123" s="69"/>
      <c r="J123" s="69"/>
      <c r="K123" s="69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24.96" customHeight="1">
      <c r="A124" s="38"/>
      <c r="B124" s="39"/>
      <c r="C124" s="23" t="s">
        <v>130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16</v>
      </c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6.5" customHeight="1">
      <c r="A127" s="38"/>
      <c r="B127" s="39"/>
      <c r="C127" s="40"/>
      <c r="D127" s="40"/>
      <c r="E127" s="174" t="str">
        <f>E7</f>
        <v>Brňany - vestavba 2. bytových jednotek</v>
      </c>
      <c r="F127" s="32"/>
      <c r="G127" s="32"/>
      <c r="H127" s="32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2" customHeight="1">
      <c r="A128" s="38"/>
      <c r="B128" s="39"/>
      <c r="C128" s="32" t="s">
        <v>99</v>
      </c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6.5" customHeight="1">
      <c r="A129" s="38"/>
      <c r="B129" s="39"/>
      <c r="C129" s="40"/>
      <c r="D129" s="40"/>
      <c r="E129" s="76" t="str">
        <f>E9</f>
        <v>03 - zdravotní instalace</v>
      </c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2" customHeight="1">
      <c r="A131" s="38"/>
      <c r="B131" s="39"/>
      <c r="C131" s="32" t="s">
        <v>20</v>
      </c>
      <c r="D131" s="40"/>
      <c r="E131" s="40"/>
      <c r="F131" s="27" t="str">
        <f>F12</f>
        <v xml:space="preserve"> </v>
      </c>
      <c r="G131" s="40"/>
      <c r="H131" s="40"/>
      <c r="I131" s="32" t="s">
        <v>22</v>
      </c>
      <c r="J131" s="79" t="str">
        <f>IF(J12="","",J12)</f>
        <v>10. 8. 2025</v>
      </c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6.96" customHeight="1">
      <c r="A132" s="38"/>
      <c r="B132" s="39"/>
      <c r="C132" s="40"/>
      <c r="D132" s="40"/>
      <c r="E132" s="40"/>
      <c r="F132" s="40"/>
      <c r="G132" s="40"/>
      <c r="H132" s="40"/>
      <c r="I132" s="40"/>
      <c r="J132" s="40"/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5.15" customHeight="1">
      <c r="A133" s="38"/>
      <c r="B133" s="39"/>
      <c r="C133" s="32" t="s">
        <v>24</v>
      </c>
      <c r="D133" s="40"/>
      <c r="E133" s="40"/>
      <c r="F133" s="27" t="str">
        <f>E15</f>
        <v xml:space="preserve"> </v>
      </c>
      <c r="G133" s="40"/>
      <c r="H133" s="40"/>
      <c r="I133" s="32" t="s">
        <v>29</v>
      </c>
      <c r="J133" s="36" t="str">
        <f>E21</f>
        <v xml:space="preserve"> </v>
      </c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5.15" customHeight="1">
      <c r="A134" s="38"/>
      <c r="B134" s="39"/>
      <c r="C134" s="32" t="s">
        <v>27</v>
      </c>
      <c r="D134" s="40"/>
      <c r="E134" s="40"/>
      <c r="F134" s="27" t="str">
        <f>IF(E18="","",E18)</f>
        <v>Vyplň údaj</v>
      </c>
      <c r="G134" s="40"/>
      <c r="H134" s="40"/>
      <c r="I134" s="32" t="s">
        <v>31</v>
      </c>
      <c r="J134" s="36" t="str">
        <f>E24</f>
        <v xml:space="preserve"> </v>
      </c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0.32" customHeight="1">
      <c r="A135" s="38"/>
      <c r="B135" s="39"/>
      <c r="C135" s="40"/>
      <c r="D135" s="40"/>
      <c r="E135" s="40"/>
      <c r="F135" s="40"/>
      <c r="G135" s="40"/>
      <c r="H135" s="40"/>
      <c r="I135" s="40"/>
      <c r="J135" s="40"/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11" customFormat="1" ht="29.28" customHeight="1">
      <c r="A136" s="191"/>
      <c r="B136" s="192"/>
      <c r="C136" s="193" t="s">
        <v>131</v>
      </c>
      <c r="D136" s="194" t="s">
        <v>58</v>
      </c>
      <c r="E136" s="194" t="s">
        <v>54</v>
      </c>
      <c r="F136" s="194" t="s">
        <v>55</v>
      </c>
      <c r="G136" s="194" t="s">
        <v>132</v>
      </c>
      <c r="H136" s="194" t="s">
        <v>133</v>
      </c>
      <c r="I136" s="194" t="s">
        <v>134</v>
      </c>
      <c r="J136" s="194" t="s">
        <v>103</v>
      </c>
      <c r="K136" s="195" t="s">
        <v>135</v>
      </c>
      <c r="L136" s="196"/>
      <c r="M136" s="100" t="s">
        <v>1</v>
      </c>
      <c r="N136" s="101" t="s">
        <v>37</v>
      </c>
      <c r="O136" s="101" t="s">
        <v>136</v>
      </c>
      <c r="P136" s="101" t="s">
        <v>137</v>
      </c>
      <c r="Q136" s="101" t="s">
        <v>138</v>
      </c>
      <c r="R136" s="101" t="s">
        <v>139</v>
      </c>
      <c r="S136" s="101" t="s">
        <v>140</v>
      </c>
      <c r="T136" s="101" t="s">
        <v>141</v>
      </c>
      <c r="U136" s="102" t="s">
        <v>142</v>
      </c>
      <c r="V136" s="191"/>
      <c r="W136" s="191"/>
      <c r="X136" s="191"/>
      <c r="Y136" s="191"/>
      <c r="Z136" s="191"/>
      <c r="AA136" s="191"/>
      <c r="AB136" s="191"/>
      <c r="AC136" s="191"/>
      <c r="AD136" s="191"/>
      <c r="AE136" s="191"/>
    </row>
    <row r="137" s="2" customFormat="1" ht="22.8" customHeight="1">
      <c r="A137" s="38"/>
      <c r="B137" s="39"/>
      <c r="C137" s="107" t="s">
        <v>143</v>
      </c>
      <c r="D137" s="40"/>
      <c r="E137" s="40"/>
      <c r="F137" s="40"/>
      <c r="G137" s="40"/>
      <c r="H137" s="40"/>
      <c r="I137" s="40"/>
      <c r="J137" s="197">
        <f>BK137</f>
        <v>0</v>
      </c>
      <c r="K137" s="40"/>
      <c r="L137" s="44"/>
      <c r="M137" s="103"/>
      <c r="N137" s="198"/>
      <c r="O137" s="104"/>
      <c r="P137" s="199">
        <f>P138+P400+P862+P876</f>
        <v>0</v>
      </c>
      <c r="Q137" s="104"/>
      <c r="R137" s="199">
        <f>R138+R400+R862+R876</f>
        <v>139.4945936</v>
      </c>
      <c r="S137" s="104"/>
      <c r="T137" s="199">
        <f>T138+T400+T862+T876</f>
        <v>42.582999999999998</v>
      </c>
      <c r="U137" s="105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72</v>
      </c>
      <c r="AU137" s="17" t="s">
        <v>105</v>
      </c>
      <c r="BK137" s="200">
        <f>BK138+BK400+BK862+BK876</f>
        <v>0</v>
      </c>
    </row>
    <row r="138" s="12" customFormat="1" ht="25.92" customHeight="1">
      <c r="A138" s="12"/>
      <c r="B138" s="201"/>
      <c r="C138" s="202"/>
      <c r="D138" s="203" t="s">
        <v>72</v>
      </c>
      <c r="E138" s="204" t="s">
        <v>144</v>
      </c>
      <c r="F138" s="204" t="s">
        <v>145</v>
      </c>
      <c r="G138" s="202"/>
      <c r="H138" s="202"/>
      <c r="I138" s="205"/>
      <c r="J138" s="206">
        <f>BK138</f>
        <v>0</v>
      </c>
      <c r="K138" s="202"/>
      <c r="L138" s="207"/>
      <c r="M138" s="208"/>
      <c r="N138" s="209"/>
      <c r="O138" s="209"/>
      <c r="P138" s="210">
        <f>P139+P239+P248+P276+P283+P329+P363+P396</f>
        <v>0</v>
      </c>
      <c r="Q138" s="209"/>
      <c r="R138" s="210">
        <f>R139+R239+R248+R276+R283+R329+R363+R396</f>
        <v>138.81660260000001</v>
      </c>
      <c r="S138" s="209"/>
      <c r="T138" s="210">
        <f>T139+T239+T248+T276+T283+T329+T363+T396</f>
        <v>42.582999999999998</v>
      </c>
      <c r="U138" s="211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2" t="s">
        <v>81</v>
      </c>
      <c r="AT138" s="213" t="s">
        <v>72</v>
      </c>
      <c r="AU138" s="213" t="s">
        <v>73</v>
      </c>
      <c r="AY138" s="212" t="s">
        <v>146</v>
      </c>
      <c r="BK138" s="214">
        <f>BK139+BK239+BK248+BK276+BK283+BK329+BK363+BK396</f>
        <v>0</v>
      </c>
    </row>
    <row r="139" s="12" customFormat="1" ht="22.8" customHeight="1">
      <c r="A139" s="12"/>
      <c r="B139" s="201"/>
      <c r="C139" s="202"/>
      <c r="D139" s="203" t="s">
        <v>72</v>
      </c>
      <c r="E139" s="215" t="s">
        <v>81</v>
      </c>
      <c r="F139" s="215" t="s">
        <v>147</v>
      </c>
      <c r="G139" s="202"/>
      <c r="H139" s="202"/>
      <c r="I139" s="205"/>
      <c r="J139" s="216">
        <f>BK139</f>
        <v>0</v>
      </c>
      <c r="K139" s="202"/>
      <c r="L139" s="207"/>
      <c r="M139" s="208"/>
      <c r="N139" s="209"/>
      <c r="O139" s="209"/>
      <c r="P139" s="210">
        <f>SUM(P140:P238)</f>
        <v>0</v>
      </c>
      <c r="Q139" s="209"/>
      <c r="R139" s="210">
        <f>SUM(R140:R238)</f>
        <v>126.71668800000001</v>
      </c>
      <c r="S139" s="209"/>
      <c r="T139" s="210">
        <f>SUM(T140:T238)</f>
        <v>12.375</v>
      </c>
      <c r="U139" s="211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2" t="s">
        <v>81</v>
      </c>
      <c r="AT139" s="213" t="s">
        <v>72</v>
      </c>
      <c r="AU139" s="213" t="s">
        <v>81</v>
      </c>
      <c r="AY139" s="212" t="s">
        <v>146</v>
      </c>
      <c r="BK139" s="214">
        <f>SUM(BK140:BK238)</f>
        <v>0</v>
      </c>
    </row>
    <row r="140" s="2" customFormat="1" ht="24.15" customHeight="1">
      <c r="A140" s="38"/>
      <c r="B140" s="39"/>
      <c r="C140" s="217" t="s">
        <v>81</v>
      </c>
      <c r="D140" s="217" t="s">
        <v>148</v>
      </c>
      <c r="E140" s="218" t="s">
        <v>2377</v>
      </c>
      <c r="F140" s="219" t="s">
        <v>2378</v>
      </c>
      <c r="G140" s="220" t="s">
        <v>228</v>
      </c>
      <c r="H140" s="221">
        <v>56.25</v>
      </c>
      <c r="I140" s="222"/>
      <c r="J140" s="223">
        <f>ROUND(I140*H140,2)</f>
        <v>0</v>
      </c>
      <c r="K140" s="219" t="s">
        <v>152</v>
      </c>
      <c r="L140" s="44"/>
      <c r="M140" s="224" t="s">
        <v>1</v>
      </c>
      <c r="N140" s="225" t="s">
        <v>39</v>
      </c>
      <c r="O140" s="91"/>
      <c r="P140" s="226">
        <f>O140*H140</f>
        <v>0</v>
      </c>
      <c r="Q140" s="226">
        <v>0</v>
      </c>
      <c r="R140" s="226">
        <f>Q140*H140</f>
        <v>0</v>
      </c>
      <c r="S140" s="226">
        <v>0.22</v>
      </c>
      <c r="T140" s="226">
        <f>S140*H140</f>
        <v>12.375</v>
      </c>
      <c r="U140" s="227" t="s">
        <v>1</v>
      </c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8" t="s">
        <v>153</v>
      </c>
      <c r="AT140" s="228" t="s">
        <v>148</v>
      </c>
      <c r="AU140" s="228" t="s">
        <v>154</v>
      </c>
      <c r="AY140" s="17" t="s">
        <v>146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7" t="s">
        <v>154</v>
      </c>
      <c r="BK140" s="229">
        <f>ROUND(I140*H140,2)</f>
        <v>0</v>
      </c>
      <c r="BL140" s="17" t="s">
        <v>153</v>
      </c>
      <c r="BM140" s="228" t="s">
        <v>2379</v>
      </c>
    </row>
    <row r="141" s="2" customFormat="1">
      <c r="A141" s="38"/>
      <c r="B141" s="39"/>
      <c r="C141" s="40"/>
      <c r="D141" s="230" t="s">
        <v>156</v>
      </c>
      <c r="E141" s="40"/>
      <c r="F141" s="231" t="s">
        <v>2380</v>
      </c>
      <c r="G141" s="40"/>
      <c r="H141" s="40"/>
      <c r="I141" s="232"/>
      <c r="J141" s="40"/>
      <c r="K141" s="40"/>
      <c r="L141" s="44"/>
      <c r="M141" s="233"/>
      <c r="N141" s="234"/>
      <c r="O141" s="91"/>
      <c r="P141" s="91"/>
      <c r="Q141" s="91"/>
      <c r="R141" s="91"/>
      <c r="S141" s="91"/>
      <c r="T141" s="91"/>
      <c r="U141" s="92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156</v>
      </c>
      <c r="AU141" s="17" t="s">
        <v>154</v>
      </c>
    </row>
    <row r="142" s="2" customFormat="1">
      <c r="A142" s="38"/>
      <c r="B142" s="39"/>
      <c r="C142" s="40"/>
      <c r="D142" s="235" t="s">
        <v>158</v>
      </c>
      <c r="E142" s="40"/>
      <c r="F142" s="236" t="s">
        <v>2381</v>
      </c>
      <c r="G142" s="40"/>
      <c r="H142" s="40"/>
      <c r="I142" s="232"/>
      <c r="J142" s="40"/>
      <c r="K142" s="40"/>
      <c r="L142" s="44"/>
      <c r="M142" s="233"/>
      <c r="N142" s="234"/>
      <c r="O142" s="91"/>
      <c r="P142" s="91"/>
      <c r="Q142" s="91"/>
      <c r="R142" s="91"/>
      <c r="S142" s="91"/>
      <c r="T142" s="91"/>
      <c r="U142" s="92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158</v>
      </c>
      <c r="AU142" s="17" t="s">
        <v>154</v>
      </c>
    </row>
    <row r="143" s="13" customFormat="1">
      <c r="A143" s="13"/>
      <c r="B143" s="237"/>
      <c r="C143" s="238"/>
      <c r="D143" s="230" t="s">
        <v>160</v>
      </c>
      <c r="E143" s="239" t="s">
        <v>1</v>
      </c>
      <c r="F143" s="240" t="s">
        <v>2382</v>
      </c>
      <c r="G143" s="238"/>
      <c r="H143" s="239" t="s">
        <v>1</v>
      </c>
      <c r="I143" s="241"/>
      <c r="J143" s="238"/>
      <c r="K143" s="238"/>
      <c r="L143" s="242"/>
      <c r="M143" s="243"/>
      <c r="N143" s="244"/>
      <c r="O143" s="244"/>
      <c r="P143" s="244"/>
      <c r="Q143" s="244"/>
      <c r="R143" s="244"/>
      <c r="S143" s="244"/>
      <c r="T143" s="244"/>
      <c r="U143" s="245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6" t="s">
        <v>160</v>
      </c>
      <c r="AU143" s="246" t="s">
        <v>154</v>
      </c>
      <c r="AV143" s="13" t="s">
        <v>81</v>
      </c>
      <c r="AW143" s="13" t="s">
        <v>30</v>
      </c>
      <c r="AX143" s="13" t="s">
        <v>73</v>
      </c>
      <c r="AY143" s="246" t="s">
        <v>146</v>
      </c>
    </row>
    <row r="144" s="14" customFormat="1">
      <c r="A144" s="14"/>
      <c r="B144" s="247"/>
      <c r="C144" s="248"/>
      <c r="D144" s="230" t="s">
        <v>160</v>
      </c>
      <c r="E144" s="249" t="s">
        <v>1</v>
      </c>
      <c r="F144" s="250" t="s">
        <v>2383</v>
      </c>
      <c r="G144" s="248"/>
      <c r="H144" s="251">
        <v>56.25</v>
      </c>
      <c r="I144" s="252"/>
      <c r="J144" s="248"/>
      <c r="K144" s="248"/>
      <c r="L144" s="253"/>
      <c r="M144" s="254"/>
      <c r="N144" s="255"/>
      <c r="O144" s="255"/>
      <c r="P144" s="255"/>
      <c r="Q144" s="255"/>
      <c r="R144" s="255"/>
      <c r="S144" s="255"/>
      <c r="T144" s="255"/>
      <c r="U144" s="256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7" t="s">
        <v>160</v>
      </c>
      <c r="AU144" s="257" t="s">
        <v>154</v>
      </c>
      <c r="AV144" s="14" t="s">
        <v>154</v>
      </c>
      <c r="AW144" s="14" t="s">
        <v>30</v>
      </c>
      <c r="AX144" s="14" t="s">
        <v>73</v>
      </c>
      <c r="AY144" s="257" t="s">
        <v>146</v>
      </c>
    </row>
    <row r="145" s="15" customFormat="1">
      <c r="A145" s="15"/>
      <c r="B145" s="258"/>
      <c r="C145" s="259"/>
      <c r="D145" s="230" t="s">
        <v>160</v>
      </c>
      <c r="E145" s="260" t="s">
        <v>1</v>
      </c>
      <c r="F145" s="261" t="s">
        <v>163</v>
      </c>
      <c r="G145" s="259"/>
      <c r="H145" s="262">
        <v>56.25</v>
      </c>
      <c r="I145" s="263"/>
      <c r="J145" s="259"/>
      <c r="K145" s="259"/>
      <c r="L145" s="264"/>
      <c r="M145" s="265"/>
      <c r="N145" s="266"/>
      <c r="O145" s="266"/>
      <c r="P145" s="266"/>
      <c r="Q145" s="266"/>
      <c r="R145" s="266"/>
      <c r="S145" s="266"/>
      <c r="T145" s="266"/>
      <c r="U145" s="267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8" t="s">
        <v>160</v>
      </c>
      <c r="AU145" s="268" t="s">
        <v>154</v>
      </c>
      <c r="AV145" s="15" t="s">
        <v>153</v>
      </c>
      <c r="AW145" s="15" t="s">
        <v>30</v>
      </c>
      <c r="AX145" s="15" t="s">
        <v>81</v>
      </c>
      <c r="AY145" s="268" t="s">
        <v>146</v>
      </c>
    </row>
    <row r="146" s="2" customFormat="1" ht="24.15" customHeight="1">
      <c r="A146" s="38"/>
      <c r="B146" s="39"/>
      <c r="C146" s="217" t="s">
        <v>154</v>
      </c>
      <c r="D146" s="217" t="s">
        <v>148</v>
      </c>
      <c r="E146" s="218" t="s">
        <v>2384</v>
      </c>
      <c r="F146" s="219" t="s">
        <v>2385</v>
      </c>
      <c r="G146" s="220" t="s">
        <v>260</v>
      </c>
      <c r="H146" s="221">
        <v>80</v>
      </c>
      <c r="I146" s="222"/>
      <c r="J146" s="223">
        <f>ROUND(I146*H146,2)</f>
        <v>0</v>
      </c>
      <c r="K146" s="219" t="s">
        <v>152</v>
      </c>
      <c r="L146" s="44"/>
      <c r="M146" s="224" t="s">
        <v>1</v>
      </c>
      <c r="N146" s="225" t="s">
        <v>39</v>
      </c>
      <c r="O146" s="91"/>
      <c r="P146" s="226">
        <f>O146*H146</f>
        <v>0</v>
      </c>
      <c r="Q146" s="226">
        <v>0.00044000000000000002</v>
      </c>
      <c r="R146" s="226">
        <f>Q146*H146</f>
        <v>0.035200000000000002</v>
      </c>
      <c r="S146" s="226">
        <v>0</v>
      </c>
      <c r="T146" s="226">
        <f>S146*H146</f>
        <v>0</v>
      </c>
      <c r="U146" s="227" t="s">
        <v>1</v>
      </c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8" t="s">
        <v>153</v>
      </c>
      <c r="AT146" s="228" t="s">
        <v>148</v>
      </c>
      <c r="AU146" s="228" t="s">
        <v>154</v>
      </c>
      <c r="AY146" s="17" t="s">
        <v>146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7" t="s">
        <v>154</v>
      </c>
      <c r="BK146" s="229">
        <f>ROUND(I146*H146,2)</f>
        <v>0</v>
      </c>
      <c r="BL146" s="17" t="s">
        <v>153</v>
      </c>
      <c r="BM146" s="228" t="s">
        <v>2386</v>
      </c>
    </row>
    <row r="147" s="2" customFormat="1">
      <c r="A147" s="38"/>
      <c r="B147" s="39"/>
      <c r="C147" s="40"/>
      <c r="D147" s="230" t="s">
        <v>156</v>
      </c>
      <c r="E147" s="40"/>
      <c r="F147" s="231" t="s">
        <v>2387</v>
      </c>
      <c r="G147" s="40"/>
      <c r="H147" s="40"/>
      <c r="I147" s="232"/>
      <c r="J147" s="40"/>
      <c r="K147" s="40"/>
      <c r="L147" s="44"/>
      <c r="M147" s="233"/>
      <c r="N147" s="234"/>
      <c r="O147" s="91"/>
      <c r="P147" s="91"/>
      <c r="Q147" s="91"/>
      <c r="R147" s="91"/>
      <c r="S147" s="91"/>
      <c r="T147" s="91"/>
      <c r="U147" s="92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156</v>
      </c>
      <c r="AU147" s="17" t="s">
        <v>154</v>
      </c>
    </row>
    <row r="148" s="2" customFormat="1">
      <c r="A148" s="38"/>
      <c r="B148" s="39"/>
      <c r="C148" s="40"/>
      <c r="D148" s="235" t="s">
        <v>158</v>
      </c>
      <c r="E148" s="40"/>
      <c r="F148" s="236" t="s">
        <v>2388</v>
      </c>
      <c r="G148" s="40"/>
      <c r="H148" s="40"/>
      <c r="I148" s="232"/>
      <c r="J148" s="40"/>
      <c r="K148" s="40"/>
      <c r="L148" s="44"/>
      <c r="M148" s="233"/>
      <c r="N148" s="234"/>
      <c r="O148" s="91"/>
      <c r="P148" s="91"/>
      <c r="Q148" s="91"/>
      <c r="R148" s="91"/>
      <c r="S148" s="91"/>
      <c r="T148" s="91"/>
      <c r="U148" s="92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158</v>
      </c>
      <c r="AU148" s="17" t="s">
        <v>154</v>
      </c>
    </row>
    <row r="149" s="14" customFormat="1">
      <c r="A149" s="14"/>
      <c r="B149" s="247"/>
      <c r="C149" s="248"/>
      <c r="D149" s="230" t="s">
        <v>160</v>
      </c>
      <c r="E149" s="249" t="s">
        <v>1</v>
      </c>
      <c r="F149" s="250" t="s">
        <v>2389</v>
      </c>
      <c r="G149" s="248"/>
      <c r="H149" s="251">
        <v>80</v>
      </c>
      <c r="I149" s="252"/>
      <c r="J149" s="248"/>
      <c r="K149" s="248"/>
      <c r="L149" s="253"/>
      <c r="M149" s="254"/>
      <c r="N149" s="255"/>
      <c r="O149" s="255"/>
      <c r="P149" s="255"/>
      <c r="Q149" s="255"/>
      <c r="R149" s="255"/>
      <c r="S149" s="255"/>
      <c r="T149" s="255"/>
      <c r="U149" s="256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7" t="s">
        <v>160</v>
      </c>
      <c r="AU149" s="257" t="s">
        <v>154</v>
      </c>
      <c r="AV149" s="14" t="s">
        <v>154</v>
      </c>
      <c r="AW149" s="14" t="s">
        <v>30</v>
      </c>
      <c r="AX149" s="14" t="s">
        <v>73</v>
      </c>
      <c r="AY149" s="257" t="s">
        <v>146</v>
      </c>
    </row>
    <row r="150" s="15" customFormat="1">
      <c r="A150" s="15"/>
      <c r="B150" s="258"/>
      <c r="C150" s="259"/>
      <c r="D150" s="230" t="s">
        <v>160</v>
      </c>
      <c r="E150" s="260" t="s">
        <v>1</v>
      </c>
      <c r="F150" s="261" t="s">
        <v>163</v>
      </c>
      <c r="G150" s="259"/>
      <c r="H150" s="262">
        <v>80</v>
      </c>
      <c r="I150" s="263"/>
      <c r="J150" s="259"/>
      <c r="K150" s="259"/>
      <c r="L150" s="264"/>
      <c r="M150" s="265"/>
      <c r="N150" s="266"/>
      <c r="O150" s="266"/>
      <c r="P150" s="266"/>
      <c r="Q150" s="266"/>
      <c r="R150" s="266"/>
      <c r="S150" s="266"/>
      <c r="T150" s="266"/>
      <c r="U150" s="267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8" t="s">
        <v>160</v>
      </c>
      <c r="AU150" s="268" t="s">
        <v>154</v>
      </c>
      <c r="AV150" s="15" t="s">
        <v>153</v>
      </c>
      <c r="AW150" s="15" t="s">
        <v>30</v>
      </c>
      <c r="AX150" s="15" t="s">
        <v>81</v>
      </c>
      <c r="AY150" s="268" t="s">
        <v>146</v>
      </c>
    </row>
    <row r="151" s="2" customFormat="1" ht="33" customHeight="1">
      <c r="A151" s="38"/>
      <c r="B151" s="39"/>
      <c r="C151" s="217" t="s">
        <v>171</v>
      </c>
      <c r="D151" s="217" t="s">
        <v>148</v>
      </c>
      <c r="E151" s="218" t="s">
        <v>2390</v>
      </c>
      <c r="F151" s="219" t="s">
        <v>2391</v>
      </c>
      <c r="G151" s="220" t="s">
        <v>260</v>
      </c>
      <c r="H151" s="221">
        <v>80</v>
      </c>
      <c r="I151" s="222"/>
      <c r="J151" s="223">
        <f>ROUND(I151*H151,2)</f>
        <v>0</v>
      </c>
      <c r="K151" s="219" t="s">
        <v>152</v>
      </c>
      <c r="L151" s="44"/>
      <c r="M151" s="224" t="s">
        <v>1</v>
      </c>
      <c r="N151" s="225" t="s">
        <v>39</v>
      </c>
      <c r="O151" s="91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6">
        <f>S151*H151</f>
        <v>0</v>
      </c>
      <c r="U151" s="227" t="s">
        <v>1</v>
      </c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8" t="s">
        <v>153</v>
      </c>
      <c r="AT151" s="228" t="s">
        <v>148</v>
      </c>
      <c r="AU151" s="228" t="s">
        <v>154</v>
      </c>
      <c r="AY151" s="17" t="s">
        <v>146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7" t="s">
        <v>154</v>
      </c>
      <c r="BK151" s="229">
        <f>ROUND(I151*H151,2)</f>
        <v>0</v>
      </c>
      <c r="BL151" s="17" t="s">
        <v>153</v>
      </c>
      <c r="BM151" s="228" t="s">
        <v>2392</v>
      </c>
    </row>
    <row r="152" s="2" customFormat="1">
      <c r="A152" s="38"/>
      <c r="B152" s="39"/>
      <c r="C152" s="40"/>
      <c r="D152" s="230" t="s">
        <v>156</v>
      </c>
      <c r="E152" s="40"/>
      <c r="F152" s="231" t="s">
        <v>2393</v>
      </c>
      <c r="G152" s="40"/>
      <c r="H152" s="40"/>
      <c r="I152" s="232"/>
      <c r="J152" s="40"/>
      <c r="K152" s="40"/>
      <c r="L152" s="44"/>
      <c r="M152" s="233"/>
      <c r="N152" s="234"/>
      <c r="O152" s="91"/>
      <c r="P152" s="91"/>
      <c r="Q152" s="91"/>
      <c r="R152" s="91"/>
      <c r="S152" s="91"/>
      <c r="T152" s="91"/>
      <c r="U152" s="92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156</v>
      </c>
      <c r="AU152" s="17" t="s">
        <v>154</v>
      </c>
    </row>
    <row r="153" s="2" customFormat="1">
      <c r="A153" s="38"/>
      <c r="B153" s="39"/>
      <c r="C153" s="40"/>
      <c r="D153" s="235" t="s">
        <v>158</v>
      </c>
      <c r="E153" s="40"/>
      <c r="F153" s="236" t="s">
        <v>2394</v>
      </c>
      <c r="G153" s="40"/>
      <c r="H153" s="40"/>
      <c r="I153" s="232"/>
      <c r="J153" s="40"/>
      <c r="K153" s="40"/>
      <c r="L153" s="44"/>
      <c r="M153" s="233"/>
      <c r="N153" s="234"/>
      <c r="O153" s="91"/>
      <c r="P153" s="91"/>
      <c r="Q153" s="91"/>
      <c r="R153" s="91"/>
      <c r="S153" s="91"/>
      <c r="T153" s="91"/>
      <c r="U153" s="92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158</v>
      </c>
      <c r="AU153" s="17" t="s">
        <v>154</v>
      </c>
    </row>
    <row r="154" s="2" customFormat="1" ht="24.15" customHeight="1">
      <c r="A154" s="38"/>
      <c r="B154" s="39"/>
      <c r="C154" s="217" t="s">
        <v>153</v>
      </c>
      <c r="D154" s="217" t="s">
        <v>148</v>
      </c>
      <c r="E154" s="218" t="s">
        <v>2395</v>
      </c>
      <c r="F154" s="219" t="s">
        <v>2396</v>
      </c>
      <c r="G154" s="220" t="s">
        <v>151</v>
      </c>
      <c r="H154" s="221">
        <v>5</v>
      </c>
      <c r="I154" s="222"/>
      <c r="J154" s="223">
        <f>ROUND(I154*H154,2)</f>
        <v>0</v>
      </c>
      <c r="K154" s="219" t="s">
        <v>152</v>
      </c>
      <c r="L154" s="44"/>
      <c r="M154" s="224" t="s">
        <v>1</v>
      </c>
      <c r="N154" s="225" t="s">
        <v>39</v>
      </c>
      <c r="O154" s="91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6">
        <f>S154*H154</f>
        <v>0</v>
      </c>
      <c r="U154" s="227" t="s">
        <v>1</v>
      </c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8" t="s">
        <v>153</v>
      </c>
      <c r="AT154" s="228" t="s">
        <v>148</v>
      </c>
      <c r="AU154" s="228" t="s">
        <v>154</v>
      </c>
      <c r="AY154" s="17" t="s">
        <v>146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7" t="s">
        <v>154</v>
      </c>
      <c r="BK154" s="229">
        <f>ROUND(I154*H154,2)</f>
        <v>0</v>
      </c>
      <c r="BL154" s="17" t="s">
        <v>153</v>
      </c>
      <c r="BM154" s="228" t="s">
        <v>2397</v>
      </c>
    </row>
    <row r="155" s="2" customFormat="1">
      <c r="A155" s="38"/>
      <c r="B155" s="39"/>
      <c r="C155" s="40"/>
      <c r="D155" s="230" t="s">
        <v>156</v>
      </c>
      <c r="E155" s="40"/>
      <c r="F155" s="231" t="s">
        <v>2398</v>
      </c>
      <c r="G155" s="40"/>
      <c r="H155" s="40"/>
      <c r="I155" s="232"/>
      <c r="J155" s="40"/>
      <c r="K155" s="40"/>
      <c r="L155" s="44"/>
      <c r="M155" s="233"/>
      <c r="N155" s="234"/>
      <c r="O155" s="91"/>
      <c r="P155" s="91"/>
      <c r="Q155" s="91"/>
      <c r="R155" s="91"/>
      <c r="S155" s="91"/>
      <c r="T155" s="91"/>
      <c r="U155" s="92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156</v>
      </c>
      <c r="AU155" s="17" t="s">
        <v>154</v>
      </c>
    </row>
    <row r="156" s="2" customFormat="1">
      <c r="A156" s="38"/>
      <c r="B156" s="39"/>
      <c r="C156" s="40"/>
      <c r="D156" s="235" t="s">
        <v>158</v>
      </c>
      <c r="E156" s="40"/>
      <c r="F156" s="236" t="s">
        <v>2399</v>
      </c>
      <c r="G156" s="40"/>
      <c r="H156" s="40"/>
      <c r="I156" s="232"/>
      <c r="J156" s="40"/>
      <c r="K156" s="40"/>
      <c r="L156" s="44"/>
      <c r="M156" s="233"/>
      <c r="N156" s="234"/>
      <c r="O156" s="91"/>
      <c r="P156" s="91"/>
      <c r="Q156" s="91"/>
      <c r="R156" s="91"/>
      <c r="S156" s="91"/>
      <c r="T156" s="91"/>
      <c r="U156" s="92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158</v>
      </c>
      <c r="AU156" s="17" t="s">
        <v>154</v>
      </c>
    </row>
    <row r="157" s="13" customFormat="1">
      <c r="A157" s="13"/>
      <c r="B157" s="237"/>
      <c r="C157" s="238"/>
      <c r="D157" s="230" t="s">
        <v>160</v>
      </c>
      <c r="E157" s="239" t="s">
        <v>1</v>
      </c>
      <c r="F157" s="240" t="s">
        <v>2400</v>
      </c>
      <c r="G157" s="238"/>
      <c r="H157" s="239" t="s">
        <v>1</v>
      </c>
      <c r="I157" s="241"/>
      <c r="J157" s="238"/>
      <c r="K157" s="238"/>
      <c r="L157" s="242"/>
      <c r="M157" s="243"/>
      <c r="N157" s="244"/>
      <c r="O157" s="244"/>
      <c r="P157" s="244"/>
      <c r="Q157" s="244"/>
      <c r="R157" s="244"/>
      <c r="S157" s="244"/>
      <c r="T157" s="244"/>
      <c r="U157" s="245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160</v>
      </c>
      <c r="AU157" s="246" t="s">
        <v>154</v>
      </c>
      <c r="AV157" s="13" t="s">
        <v>81</v>
      </c>
      <c r="AW157" s="13" t="s">
        <v>30</v>
      </c>
      <c r="AX157" s="13" t="s">
        <v>73</v>
      </c>
      <c r="AY157" s="246" t="s">
        <v>146</v>
      </c>
    </row>
    <row r="158" s="14" customFormat="1">
      <c r="A158" s="14"/>
      <c r="B158" s="247"/>
      <c r="C158" s="248"/>
      <c r="D158" s="230" t="s">
        <v>160</v>
      </c>
      <c r="E158" s="249" t="s">
        <v>1</v>
      </c>
      <c r="F158" s="250" t="s">
        <v>646</v>
      </c>
      <c r="G158" s="248"/>
      <c r="H158" s="251">
        <v>5</v>
      </c>
      <c r="I158" s="252"/>
      <c r="J158" s="248"/>
      <c r="K158" s="248"/>
      <c r="L158" s="253"/>
      <c r="M158" s="254"/>
      <c r="N158" s="255"/>
      <c r="O158" s="255"/>
      <c r="P158" s="255"/>
      <c r="Q158" s="255"/>
      <c r="R158" s="255"/>
      <c r="S158" s="255"/>
      <c r="T158" s="255"/>
      <c r="U158" s="256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7" t="s">
        <v>160</v>
      </c>
      <c r="AU158" s="257" t="s">
        <v>154</v>
      </c>
      <c r="AV158" s="14" t="s">
        <v>154</v>
      </c>
      <c r="AW158" s="14" t="s">
        <v>30</v>
      </c>
      <c r="AX158" s="14" t="s">
        <v>73</v>
      </c>
      <c r="AY158" s="257" t="s">
        <v>146</v>
      </c>
    </row>
    <row r="159" s="15" customFormat="1">
      <c r="A159" s="15"/>
      <c r="B159" s="258"/>
      <c r="C159" s="259"/>
      <c r="D159" s="230" t="s">
        <v>160</v>
      </c>
      <c r="E159" s="260" t="s">
        <v>1</v>
      </c>
      <c r="F159" s="261" t="s">
        <v>163</v>
      </c>
      <c r="G159" s="259"/>
      <c r="H159" s="262">
        <v>5</v>
      </c>
      <c r="I159" s="263"/>
      <c r="J159" s="259"/>
      <c r="K159" s="259"/>
      <c r="L159" s="264"/>
      <c r="M159" s="265"/>
      <c r="N159" s="266"/>
      <c r="O159" s="266"/>
      <c r="P159" s="266"/>
      <c r="Q159" s="266"/>
      <c r="R159" s="266"/>
      <c r="S159" s="266"/>
      <c r="T159" s="266"/>
      <c r="U159" s="267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8" t="s">
        <v>160</v>
      </c>
      <c r="AU159" s="268" t="s">
        <v>154</v>
      </c>
      <c r="AV159" s="15" t="s">
        <v>153</v>
      </c>
      <c r="AW159" s="15" t="s">
        <v>30</v>
      </c>
      <c r="AX159" s="15" t="s">
        <v>81</v>
      </c>
      <c r="AY159" s="268" t="s">
        <v>146</v>
      </c>
    </row>
    <row r="160" s="2" customFormat="1" ht="33" customHeight="1">
      <c r="A160" s="38"/>
      <c r="B160" s="39"/>
      <c r="C160" s="217" t="s">
        <v>184</v>
      </c>
      <c r="D160" s="217" t="s">
        <v>148</v>
      </c>
      <c r="E160" s="218" t="s">
        <v>149</v>
      </c>
      <c r="F160" s="219" t="s">
        <v>150</v>
      </c>
      <c r="G160" s="220" t="s">
        <v>151</v>
      </c>
      <c r="H160" s="221">
        <v>17.760000000000002</v>
      </c>
      <c r="I160" s="222"/>
      <c r="J160" s="223">
        <f>ROUND(I160*H160,2)</f>
        <v>0</v>
      </c>
      <c r="K160" s="219" t="s">
        <v>152</v>
      </c>
      <c r="L160" s="44"/>
      <c r="M160" s="224" t="s">
        <v>1</v>
      </c>
      <c r="N160" s="225" t="s">
        <v>39</v>
      </c>
      <c r="O160" s="91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6">
        <f>S160*H160</f>
        <v>0</v>
      </c>
      <c r="U160" s="227" t="s">
        <v>1</v>
      </c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8" t="s">
        <v>153</v>
      </c>
      <c r="AT160" s="228" t="s">
        <v>148</v>
      </c>
      <c r="AU160" s="228" t="s">
        <v>154</v>
      </c>
      <c r="AY160" s="17" t="s">
        <v>146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7" t="s">
        <v>154</v>
      </c>
      <c r="BK160" s="229">
        <f>ROUND(I160*H160,2)</f>
        <v>0</v>
      </c>
      <c r="BL160" s="17" t="s">
        <v>153</v>
      </c>
      <c r="BM160" s="228" t="s">
        <v>2401</v>
      </c>
    </row>
    <row r="161" s="2" customFormat="1">
      <c r="A161" s="38"/>
      <c r="B161" s="39"/>
      <c r="C161" s="40"/>
      <c r="D161" s="230" t="s">
        <v>156</v>
      </c>
      <c r="E161" s="40"/>
      <c r="F161" s="231" t="s">
        <v>157</v>
      </c>
      <c r="G161" s="40"/>
      <c r="H161" s="40"/>
      <c r="I161" s="232"/>
      <c r="J161" s="40"/>
      <c r="K161" s="40"/>
      <c r="L161" s="44"/>
      <c r="M161" s="233"/>
      <c r="N161" s="234"/>
      <c r="O161" s="91"/>
      <c r="P161" s="91"/>
      <c r="Q161" s="91"/>
      <c r="R161" s="91"/>
      <c r="S161" s="91"/>
      <c r="T161" s="91"/>
      <c r="U161" s="92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156</v>
      </c>
      <c r="AU161" s="17" t="s">
        <v>154</v>
      </c>
    </row>
    <row r="162" s="2" customFormat="1">
      <c r="A162" s="38"/>
      <c r="B162" s="39"/>
      <c r="C162" s="40"/>
      <c r="D162" s="235" t="s">
        <v>158</v>
      </c>
      <c r="E162" s="40"/>
      <c r="F162" s="236" t="s">
        <v>159</v>
      </c>
      <c r="G162" s="40"/>
      <c r="H162" s="40"/>
      <c r="I162" s="232"/>
      <c r="J162" s="40"/>
      <c r="K162" s="40"/>
      <c r="L162" s="44"/>
      <c r="M162" s="233"/>
      <c r="N162" s="234"/>
      <c r="O162" s="91"/>
      <c r="P162" s="91"/>
      <c r="Q162" s="91"/>
      <c r="R162" s="91"/>
      <c r="S162" s="91"/>
      <c r="T162" s="91"/>
      <c r="U162" s="92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158</v>
      </c>
      <c r="AU162" s="17" t="s">
        <v>154</v>
      </c>
    </row>
    <row r="163" s="13" customFormat="1">
      <c r="A163" s="13"/>
      <c r="B163" s="237"/>
      <c r="C163" s="238"/>
      <c r="D163" s="230" t="s">
        <v>160</v>
      </c>
      <c r="E163" s="239" t="s">
        <v>1</v>
      </c>
      <c r="F163" s="240" t="s">
        <v>2402</v>
      </c>
      <c r="G163" s="238"/>
      <c r="H163" s="239" t="s">
        <v>1</v>
      </c>
      <c r="I163" s="241"/>
      <c r="J163" s="238"/>
      <c r="K163" s="238"/>
      <c r="L163" s="242"/>
      <c r="M163" s="243"/>
      <c r="N163" s="244"/>
      <c r="O163" s="244"/>
      <c r="P163" s="244"/>
      <c r="Q163" s="244"/>
      <c r="R163" s="244"/>
      <c r="S163" s="244"/>
      <c r="T163" s="244"/>
      <c r="U163" s="245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6" t="s">
        <v>160</v>
      </c>
      <c r="AU163" s="246" t="s">
        <v>154</v>
      </c>
      <c r="AV163" s="13" t="s">
        <v>81</v>
      </c>
      <c r="AW163" s="13" t="s">
        <v>30</v>
      </c>
      <c r="AX163" s="13" t="s">
        <v>73</v>
      </c>
      <c r="AY163" s="246" t="s">
        <v>146</v>
      </c>
    </row>
    <row r="164" s="14" customFormat="1">
      <c r="A164" s="14"/>
      <c r="B164" s="247"/>
      <c r="C164" s="248"/>
      <c r="D164" s="230" t="s">
        <v>160</v>
      </c>
      <c r="E164" s="249" t="s">
        <v>1</v>
      </c>
      <c r="F164" s="250" t="s">
        <v>2403</v>
      </c>
      <c r="G164" s="248"/>
      <c r="H164" s="251">
        <v>17.760000000000002</v>
      </c>
      <c r="I164" s="252"/>
      <c r="J164" s="248"/>
      <c r="K164" s="248"/>
      <c r="L164" s="253"/>
      <c r="M164" s="254"/>
      <c r="N164" s="255"/>
      <c r="O164" s="255"/>
      <c r="P164" s="255"/>
      <c r="Q164" s="255"/>
      <c r="R164" s="255"/>
      <c r="S164" s="255"/>
      <c r="T164" s="255"/>
      <c r="U164" s="256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7" t="s">
        <v>160</v>
      </c>
      <c r="AU164" s="257" t="s">
        <v>154</v>
      </c>
      <c r="AV164" s="14" t="s">
        <v>154</v>
      </c>
      <c r="AW164" s="14" t="s">
        <v>30</v>
      </c>
      <c r="AX164" s="14" t="s">
        <v>73</v>
      </c>
      <c r="AY164" s="257" t="s">
        <v>146</v>
      </c>
    </row>
    <row r="165" s="15" customFormat="1">
      <c r="A165" s="15"/>
      <c r="B165" s="258"/>
      <c r="C165" s="259"/>
      <c r="D165" s="230" t="s">
        <v>160</v>
      </c>
      <c r="E165" s="260" t="s">
        <v>1</v>
      </c>
      <c r="F165" s="261" t="s">
        <v>163</v>
      </c>
      <c r="G165" s="259"/>
      <c r="H165" s="262">
        <v>17.760000000000002</v>
      </c>
      <c r="I165" s="263"/>
      <c r="J165" s="259"/>
      <c r="K165" s="259"/>
      <c r="L165" s="264"/>
      <c r="M165" s="265"/>
      <c r="N165" s="266"/>
      <c r="O165" s="266"/>
      <c r="P165" s="266"/>
      <c r="Q165" s="266"/>
      <c r="R165" s="266"/>
      <c r="S165" s="266"/>
      <c r="T165" s="266"/>
      <c r="U165" s="267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8" t="s">
        <v>160</v>
      </c>
      <c r="AU165" s="268" t="s">
        <v>154</v>
      </c>
      <c r="AV165" s="15" t="s">
        <v>153</v>
      </c>
      <c r="AW165" s="15" t="s">
        <v>30</v>
      </c>
      <c r="AX165" s="15" t="s">
        <v>81</v>
      </c>
      <c r="AY165" s="268" t="s">
        <v>146</v>
      </c>
    </row>
    <row r="166" s="2" customFormat="1" ht="33" customHeight="1">
      <c r="A166" s="38"/>
      <c r="B166" s="39"/>
      <c r="C166" s="217" t="s">
        <v>191</v>
      </c>
      <c r="D166" s="217" t="s">
        <v>148</v>
      </c>
      <c r="E166" s="218" t="s">
        <v>2404</v>
      </c>
      <c r="F166" s="219" t="s">
        <v>2405</v>
      </c>
      <c r="G166" s="220" t="s">
        <v>151</v>
      </c>
      <c r="H166" s="221">
        <v>73.480999999999995</v>
      </c>
      <c r="I166" s="222"/>
      <c r="J166" s="223">
        <f>ROUND(I166*H166,2)</f>
        <v>0</v>
      </c>
      <c r="K166" s="219" t="s">
        <v>152</v>
      </c>
      <c r="L166" s="44"/>
      <c r="M166" s="224" t="s">
        <v>1</v>
      </c>
      <c r="N166" s="225" t="s">
        <v>39</v>
      </c>
      <c r="O166" s="91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6">
        <f>S166*H166</f>
        <v>0</v>
      </c>
      <c r="U166" s="227" t="s">
        <v>1</v>
      </c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8" t="s">
        <v>153</v>
      </c>
      <c r="AT166" s="228" t="s">
        <v>148</v>
      </c>
      <c r="AU166" s="228" t="s">
        <v>154</v>
      </c>
      <c r="AY166" s="17" t="s">
        <v>146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7" t="s">
        <v>154</v>
      </c>
      <c r="BK166" s="229">
        <f>ROUND(I166*H166,2)</f>
        <v>0</v>
      </c>
      <c r="BL166" s="17" t="s">
        <v>153</v>
      </c>
      <c r="BM166" s="228" t="s">
        <v>2406</v>
      </c>
    </row>
    <row r="167" s="2" customFormat="1">
      <c r="A167" s="38"/>
      <c r="B167" s="39"/>
      <c r="C167" s="40"/>
      <c r="D167" s="230" t="s">
        <v>156</v>
      </c>
      <c r="E167" s="40"/>
      <c r="F167" s="231" t="s">
        <v>2407</v>
      </c>
      <c r="G167" s="40"/>
      <c r="H167" s="40"/>
      <c r="I167" s="232"/>
      <c r="J167" s="40"/>
      <c r="K167" s="40"/>
      <c r="L167" s="44"/>
      <c r="M167" s="233"/>
      <c r="N167" s="234"/>
      <c r="O167" s="91"/>
      <c r="P167" s="91"/>
      <c r="Q167" s="91"/>
      <c r="R167" s="91"/>
      <c r="S167" s="91"/>
      <c r="T167" s="91"/>
      <c r="U167" s="92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156</v>
      </c>
      <c r="AU167" s="17" t="s">
        <v>154</v>
      </c>
    </row>
    <row r="168" s="2" customFormat="1">
      <c r="A168" s="38"/>
      <c r="B168" s="39"/>
      <c r="C168" s="40"/>
      <c r="D168" s="235" t="s">
        <v>158</v>
      </c>
      <c r="E168" s="40"/>
      <c r="F168" s="236" t="s">
        <v>2408</v>
      </c>
      <c r="G168" s="40"/>
      <c r="H168" s="40"/>
      <c r="I168" s="232"/>
      <c r="J168" s="40"/>
      <c r="K168" s="40"/>
      <c r="L168" s="44"/>
      <c r="M168" s="233"/>
      <c r="N168" s="234"/>
      <c r="O168" s="91"/>
      <c r="P168" s="91"/>
      <c r="Q168" s="91"/>
      <c r="R168" s="91"/>
      <c r="S168" s="91"/>
      <c r="T168" s="91"/>
      <c r="U168" s="92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158</v>
      </c>
      <c r="AU168" s="17" t="s">
        <v>154</v>
      </c>
    </row>
    <row r="169" s="13" customFormat="1">
      <c r="A169" s="13"/>
      <c r="B169" s="237"/>
      <c r="C169" s="238"/>
      <c r="D169" s="230" t="s">
        <v>160</v>
      </c>
      <c r="E169" s="239" t="s">
        <v>1</v>
      </c>
      <c r="F169" s="240" t="s">
        <v>2409</v>
      </c>
      <c r="G169" s="238"/>
      <c r="H169" s="239" t="s">
        <v>1</v>
      </c>
      <c r="I169" s="241"/>
      <c r="J169" s="238"/>
      <c r="K169" s="238"/>
      <c r="L169" s="242"/>
      <c r="M169" s="243"/>
      <c r="N169" s="244"/>
      <c r="O169" s="244"/>
      <c r="P169" s="244"/>
      <c r="Q169" s="244"/>
      <c r="R169" s="244"/>
      <c r="S169" s="244"/>
      <c r="T169" s="244"/>
      <c r="U169" s="245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6" t="s">
        <v>160</v>
      </c>
      <c r="AU169" s="246" t="s">
        <v>154</v>
      </c>
      <c r="AV169" s="13" t="s">
        <v>81</v>
      </c>
      <c r="AW169" s="13" t="s">
        <v>30</v>
      </c>
      <c r="AX169" s="13" t="s">
        <v>73</v>
      </c>
      <c r="AY169" s="246" t="s">
        <v>146</v>
      </c>
    </row>
    <row r="170" s="14" customFormat="1">
      <c r="A170" s="14"/>
      <c r="B170" s="247"/>
      <c r="C170" s="248"/>
      <c r="D170" s="230" t="s">
        <v>160</v>
      </c>
      <c r="E170" s="249" t="s">
        <v>1</v>
      </c>
      <c r="F170" s="250" t="s">
        <v>2410</v>
      </c>
      <c r="G170" s="248"/>
      <c r="H170" s="251">
        <v>30.574999999999999</v>
      </c>
      <c r="I170" s="252"/>
      <c r="J170" s="248"/>
      <c r="K170" s="248"/>
      <c r="L170" s="253"/>
      <c r="M170" s="254"/>
      <c r="N170" s="255"/>
      <c r="O170" s="255"/>
      <c r="P170" s="255"/>
      <c r="Q170" s="255"/>
      <c r="R170" s="255"/>
      <c r="S170" s="255"/>
      <c r="T170" s="255"/>
      <c r="U170" s="256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7" t="s">
        <v>160</v>
      </c>
      <c r="AU170" s="257" t="s">
        <v>154</v>
      </c>
      <c r="AV170" s="14" t="s">
        <v>154</v>
      </c>
      <c r="AW170" s="14" t="s">
        <v>30</v>
      </c>
      <c r="AX170" s="14" t="s">
        <v>73</v>
      </c>
      <c r="AY170" s="257" t="s">
        <v>146</v>
      </c>
    </row>
    <row r="171" s="14" customFormat="1">
      <c r="A171" s="14"/>
      <c r="B171" s="247"/>
      <c r="C171" s="248"/>
      <c r="D171" s="230" t="s">
        <v>160</v>
      </c>
      <c r="E171" s="249" t="s">
        <v>1</v>
      </c>
      <c r="F171" s="250" t="s">
        <v>2411</v>
      </c>
      <c r="G171" s="248"/>
      <c r="H171" s="251">
        <v>42.905999999999999</v>
      </c>
      <c r="I171" s="252"/>
      <c r="J171" s="248"/>
      <c r="K171" s="248"/>
      <c r="L171" s="253"/>
      <c r="M171" s="254"/>
      <c r="N171" s="255"/>
      <c r="O171" s="255"/>
      <c r="P171" s="255"/>
      <c r="Q171" s="255"/>
      <c r="R171" s="255"/>
      <c r="S171" s="255"/>
      <c r="T171" s="255"/>
      <c r="U171" s="256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7" t="s">
        <v>160</v>
      </c>
      <c r="AU171" s="257" t="s">
        <v>154</v>
      </c>
      <c r="AV171" s="14" t="s">
        <v>154</v>
      </c>
      <c r="AW171" s="14" t="s">
        <v>30</v>
      </c>
      <c r="AX171" s="14" t="s">
        <v>73</v>
      </c>
      <c r="AY171" s="257" t="s">
        <v>146</v>
      </c>
    </row>
    <row r="172" s="15" customFormat="1">
      <c r="A172" s="15"/>
      <c r="B172" s="258"/>
      <c r="C172" s="259"/>
      <c r="D172" s="230" t="s">
        <v>160</v>
      </c>
      <c r="E172" s="260" t="s">
        <v>1</v>
      </c>
      <c r="F172" s="261" t="s">
        <v>163</v>
      </c>
      <c r="G172" s="259"/>
      <c r="H172" s="262">
        <v>73.480999999999995</v>
      </c>
      <c r="I172" s="263"/>
      <c r="J172" s="259"/>
      <c r="K172" s="259"/>
      <c r="L172" s="264"/>
      <c r="M172" s="265"/>
      <c r="N172" s="266"/>
      <c r="O172" s="266"/>
      <c r="P172" s="266"/>
      <c r="Q172" s="266"/>
      <c r="R172" s="266"/>
      <c r="S172" s="266"/>
      <c r="T172" s="266"/>
      <c r="U172" s="267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8" t="s">
        <v>160</v>
      </c>
      <c r="AU172" s="268" t="s">
        <v>154</v>
      </c>
      <c r="AV172" s="15" t="s">
        <v>153</v>
      </c>
      <c r="AW172" s="15" t="s">
        <v>30</v>
      </c>
      <c r="AX172" s="15" t="s">
        <v>81</v>
      </c>
      <c r="AY172" s="268" t="s">
        <v>146</v>
      </c>
    </row>
    <row r="173" s="2" customFormat="1" ht="21.75" customHeight="1">
      <c r="A173" s="38"/>
      <c r="B173" s="39"/>
      <c r="C173" s="217" t="s">
        <v>198</v>
      </c>
      <c r="D173" s="217" t="s">
        <v>148</v>
      </c>
      <c r="E173" s="218" t="s">
        <v>2412</v>
      </c>
      <c r="F173" s="219" t="s">
        <v>2413</v>
      </c>
      <c r="G173" s="220" t="s">
        <v>228</v>
      </c>
      <c r="H173" s="221">
        <v>133.59999999999999</v>
      </c>
      <c r="I173" s="222"/>
      <c r="J173" s="223">
        <f>ROUND(I173*H173,2)</f>
        <v>0</v>
      </c>
      <c r="K173" s="219" t="s">
        <v>152</v>
      </c>
      <c r="L173" s="44"/>
      <c r="M173" s="224" t="s">
        <v>1</v>
      </c>
      <c r="N173" s="225" t="s">
        <v>39</v>
      </c>
      <c r="O173" s="91"/>
      <c r="P173" s="226">
        <f>O173*H173</f>
        <v>0</v>
      </c>
      <c r="Q173" s="226">
        <v>0.00058</v>
      </c>
      <c r="R173" s="226">
        <f>Q173*H173</f>
        <v>0.077488000000000001</v>
      </c>
      <c r="S173" s="226">
        <v>0</v>
      </c>
      <c r="T173" s="226">
        <f>S173*H173</f>
        <v>0</v>
      </c>
      <c r="U173" s="227" t="s">
        <v>1</v>
      </c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8" t="s">
        <v>153</v>
      </c>
      <c r="AT173" s="228" t="s">
        <v>148</v>
      </c>
      <c r="AU173" s="228" t="s">
        <v>154</v>
      </c>
      <c r="AY173" s="17" t="s">
        <v>146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7" t="s">
        <v>154</v>
      </c>
      <c r="BK173" s="229">
        <f>ROUND(I173*H173,2)</f>
        <v>0</v>
      </c>
      <c r="BL173" s="17" t="s">
        <v>153</v>
      </c>
      <c r="BM173" s="228" t="s">
        <v>2414</v>
      </c>
    </row>
    <row r="174" s="2" customFormat="1">
      <c r="A174" s="38"/>
      <c r="B174" s="39"/>
      <c r="C174" s="40"/>
      <c r="D174" s="230" t="s">
        <v>156</v>
      </c>
      <c r="E174" s="40"/>
      <c r="F174" s="231" t="s">
        <v>2415</v>
      </c>
      <c r="G174" s="40"/>
      <c r="H174" s="40"/>
      <c r="I174" s="232"/>
      <c r="J174" s="40"/>
      <c r="K174" s="40"/>
      <c r="L174" s="44"/>
      <c r="M174" s="233"/>
      <c r="N174" s="234"/>
      <c r="O174" s="91"/>
      <c r="P174" s="91"/>
      <c r="Q174" s="91"/>
      <c r="R174" s="91"/>
      <c r="S174" s="91"/>
      <c r="T174" s="91"/>
      <c r="U174" s="92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156</v>
      </c>
      <c r="AU174" s="17" t="s">
        <v>154</v>
      </c>
    </row>
    <row r="175" s="2" customFormat="1">
      <c r="A175" s="38"/>
      <c r="B175" s="39"/>
      <c r="C175" s="40"/>
      <c r="D175" s="235" t="s">
        <v>158</v>
      </c>
      <c r="E175" s="40"/>
      <c r="F175" s="236" t="s">
        <v>2416</v>
      </c>
      <c r="G175" s="40"/>
      <c r="H175" s="40"/>
      <c r="I175" s="232"/>
      <c r="J175" s="40"/>
      <c r="K175" s="40"/>
      <c r="L175" s="44"/>
      <c r="M175" s="233"/>
      <c r="N175" s="234"/>
      <c r="O175" s="91"/>
      <c r="P175" s="91"/>
      <c r="Q175" s="91"/>
      <c r="R175" s="91"/>
      <c r="S175" s="91"/>
      <c r="T175" s="91"/>
      <c r="U175" s="92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158</v>
      </c>
      <c r="AU175" s="17" t="s">
        <v>154</v>
      </c>
    </row>
    <row r="176" s="13" customFormat="1">
      <c r="A176" s="13"/>
      <c r="B176" s="237"/>
      <c r="C176" s="238"/>
      <c r="D176" s="230" t="s">
        <v>160</v>
      </c>
      <c r="E176" s="239" t="s">
        <v>1</v>
      </c>
      <c r="F176" s="240" t="s">
        <v>2409</v>
      </c>
      <c r="G176" s="238"/>
      <c r="H176" s="239" t="s">
        <v>1</v>
      </c>
      <c r="I176" s="241"/>
      <c r="J176" s="238"/>
      <c r="K176" s="238"/>
      <c r="L176" s="242"/>
      <c r="M176" s="243"/>
      <c r="N176" s="244"/>
      <c r="O176" s="244"/>
      <c r="P176" s="244"/>
      <c r="Q176" s="244"/>
      <c r="R176" s="244"/>
      <c r="S176" s="244"/>
      <c r="T176" s="244"/>
      <c r="U176" s="245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6" t="s">
        <v>160</v>
      </c>
      <c r="AU176" s="246" t="s">
        <v>154</v>
      </c>
      <c r="AV176" s="13" t="s">
        <v>81</v>
      </c>
      <c r="AW176" s="13" t="s">
        <v>30</v>
      </c>
      <c r="AX176" s="13" t="s">
        <v>73</v>
      </c>
      <c r="AY176" s="246" t="s">
        <v>146</v>
      </c>
    </row>
    <row r="177" s="14" customFormat="1">
      <c r="A177" s="14"/>
      <c r="B177" s="247"/>
      <c r="C177" s="248"/>
      <c r="D177" s="230" t="s">
        <v>160</v>
      </c>
      <c r="E177" s="249" t="s">
        <v>1</v>
      </c>
      <c r="F177" s="250" t="s">
        <v>2417</v>
      </c>
      <c r="G177" s="248"/>
      <c r="H177" s="251">
        <v>55.590000000000003</v>
      </c>
      <c r="I177" s="252"/>
      <c r="J177" s="248"/>
      <c r="K177" s="248"/>
      <c r="L177" s="253"/>
      <c r="M177" s="254"/>
      <c r="N177" s="255"/>
      <c r="O177" s="255"/>
      <c r="P177" s="255"/>
      <c r="Q177" s="255"/>
      <c r="R177" s="255"/>
      <c r="S177" s="255"/>
      <c r="T177" s="255"/>
      <c r="U177" s="256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7" t="s">
        <v>160</v>
      </c>
      <c r="AU177" s="257" t="s">
        <v>154</v>
      </c>
      <c r="AV177" s="14" t="s">
        <v>154</v>
      </c>
      <c r="AW177" s="14" t="s">
        <v>30</v>
      </c>
      <c r="AX177" s="14" t="s">
        <v>73</v>
      </c>
      <c r="AY177" s="257" t="s">
        <v>146</v>
      </c>
    </row>
    <row r="178" s="14" customFormat="1">
      <c r="A178" s="14"/>
      <c r="B178" s="247"/>
      <c r="C178" s="248"/>
      <c r="D178" s="230" t="s">
        <v>160</v>
      </c>
      <c r="E178" s="249" t="s">
        <v>1</v>
      </c>
      <c r="F178" s="250" t="s">
        <v>2418</v>
      </c>
      <c r="G178" s="248"/>
      <c r="H178" s="251">
        <v>78.010000000000005</v>
      </c>
      <c r="I178" s="252"/>
      <c r="J178" s="248"/>
      <c r="K178" s="248"/>
      <c r="L178" s="253"/>
      <c r="M178" s="254"/>
      <c r="N178" s="255"/>
      <c r="O178" s="255"/>
      <c r="P178" s="255"/>
      <c r="Q178" s="255"/>
      <c r="R178" s="255"/>
      <c r="S178" s="255"/>
      <c r="T178" s="255"/>
      <c r="U178" s="256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7" t="s">
        <v>160</v>
      </c>
      <c r="AU178" s="257" t="s">
        <v>154</v>
      </c>
      <c r="AV178" s="14" t="s">
        <v>154</v>
      </c>
      <c r="AW178" s="14" t="s">
        <v>30</v>
      </c>
      <c r="AX178" s="14" t="s">
        <v>73</v>
      </c>
      <c r="AY178" s="257" t="s">
        <v>146</v>
      </c>
    </row>
    <row r="179" s="15" customFormat="1">
      <c r="A179" s="15"/>
      <c r="B179" s="258"/>
      <c r="C179" s="259"/>
      <c r="D179" s="230" t="s">
        <v>160</v>
      </c>
      <c r="E179" s="260" t="s">
        <v>1</v>
      </c>
      <c r="F179" s="261" t="s">
        <v>163</v>
      </c>
      <c r="G179" s="259"/>
      <c r="H179" s="262">
        <v>133.59999999999999</v>
      </c>
      <c r="I179" s="263"/>
      <c r="J179" s="259"/>
      <c r="K179" s="259"/>
      <c r="L179" s="264"/>
      <c r="M179" s="265"/>
      <c r="N179" s="266"/>
      <c r="O179" s="266"/>
      <c r="P179" s="266"/>
      <c r="Q179" s="266"/>
      <c r="R179" s="266"/>
      <c r="S179" s="266"/>
      <c r="T179" s="266"/>
      <c r="U179" s="267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8" t="s">
        <v>160</v>
      </c>
      <c r="AU179" s="268" t="s">
        <v>154</v>
      </c>
      <c r="AV179" s="15" t="s">
        <v>153</v>
      </c>
      <c r="AW179" s="15" t="s">
        <v>30</v>
      </c>
      <c r="AX179" s="15" t="s">
        <v>81</v>
      </c>
      <c r="AY179" s="268" t="s">
        <v>146</v>
      </c>
    </row>
    <row r="180" s="2" customFormat="1" ht="21.75" customHeight="1">
      <c r="A180" s="38"/>
      <c r="B180" s="39"/>
      <c r="C180" s="217" t="s">
        <v>204</v>
      </c>
      <c r="D180" s="217" t="s">
        <v>148</v>
      </c>
      <c r="E180" s="218" t="s">
        <v>2419</v>
      </c>
      <c r="F180" s="219" t="s">
        <v>2420</v>
      </c>
      <c r="G180" s="220" t="s">
        <v>228</v>
      </c>
      <c r="H180" s="221">
        <v>133.59999999999999</v>
      </c>
      <c r="I180" s="222"/>
      <c r="J180" s="223">
        <f>ROUND(I180*H180,2)</f>
        <v>0</v>
      </c>
      <c r="K180" s="219" t="s">
        <v>152</v>
      </c>
      <c r="L180" s="44"/>
      <c r="M180" s="224" t="s">
        <v>1</v>
      </c>
      <c r="N180" s="225" t="s">
        <v>39</v>
      </c>
      <c r="O180" s="91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6">
        <f>S180*H180</f>
        <v>0</v>
      </c>
      <c r="U180" s="227" t="s">
        <v>1</v>
      </c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8" t="s">
        <v>153</v>
      </c>
      <c r="AT180" s="228" t="s">
        <v>148</v>
      </c>
      <c r="AU180" s="228" t="s">
        <v>154</v>
      </c>
      <c r="AY180" s="17" t="s">
        <v>146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7" t="s">
        <v>154</v>
      </c>
      <c r="BK180" s="229">
        <f>ROUND(I180*H180,2)</f>
        <v>0</v>
      </c>
      <c r="BL180" s="17" t="s">
        <v>153</v>
      </c>
      <c r="BM180" s="228" t="s">
        <v>2421</v>
      </c>
    </row>
    <row r="181" s="2" customFormat="1">
      <c r="A181" s="38"/>
      <c r="B181" s="39"/>
      <c r="C181" s="40"/>
      <c r="D181" s="230" t="s">
        <v>156</v>
      </c>
      <c r="E181" s="40"/>
      <c r="F181" s="231" t="s">
        <v>2422</v>
      </c>
      <c r="G181" s="40"/>
      <c r="H181" s="40"/>
      <c r="I181" s="232"/>
      <c r="J181" s="40"/>
      <c r="K181" s="40"/>
      <c r="L181" s="44"/>
      <c r="M181" s="233"/>
      <c r="N181" s="234"/>
      <c r="O181" s="91"/>
      <c r="P181" s="91"/>
      <c r="Q181" s="91"/>
      <c r="R181" s="91"/>
      <c r="S181" s="91"/>
      <c r="T181" s="91"/>
      <c r="U181" s="92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156</v>
      </c>
      <c r="AU181" s="17" t="s">
        <v>154</v>
      </c>
    </row>
    <row r="182" s="2" customFormat="1">
      <c r="A182" s="38"/>
      <c r="B182" s="39"/>
      <c r="C182" s="40"/>
      <c r="D182" s="235" t="s">
        <v>158</v>
      </c>
      <c r="E182" s="40"/>
      <c r="F182" s="236" t="s">
        <v>2423</v>
      </c>
      <c r="G182" s="40"/>
      <c r="H182" s="40"/>
      <c r="I182" s="232"/>
      <c r="J182" s="40"/>
      <c r="K182" s="40"/>
      <c r="L182" s="44"/>
      <c r="M182" s="233"/>
      <c r="N182" s="234"/>
      <c r="O182" s="91"/>
      <c r="P182" s="91"/>
      <c r="Q182" s="91"/>
      <c r="R182" s="91"/>
      <c r="S182" s="91"/>
      <c r="T182" s="91"/>
      <c r="U182" s="92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158</v>
      </c>
      <c r="AU182" s="17" t="s">
        <v>154</v>
      </c>
    </row>
    <row r="183" s="2" customFormat="1" ht="37.8" customHeight="1">
      <c r="A183" s="38"/>
      <c r="B183" s="39"/>
      <c r="C183" s="217" t="s">
        <v>212</v>
      </c>
      <c r="D183" s="217" t="s">
        <v>148</v>
      </c>
      <c r="E183" s="218" t="s">
        <v>185</v>
      </c>
      <c r="F183" s="219" t="s">
        <v>186</v>
      </c>
      <c r="G183" s="220" t="s">
        <v>151</v>
      </c>
      <c r="H183" s="221">
        <v>36.402999999999999</v>
      </c>
      <c r="I183" s="222"/>
      <c r="J183" s="223">
        <f>ROUND(I183*H183,2)</f>
        <v>0</v>
      </c>
      <c r="K183" s="219" t="s">
        <v>152</v>
      </c>
      <c r="L183" s="44"/>
      <c r="M183" s="224" t="s">
        <v>1</v>
      </c>
      <c r="N183" s="225" t="s">
        <v>39</v>
      </c>
      <c r="O183" s="91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6">
        <f>S183*H183</f>
        <v>0</v>
      </c>
      <c r="U183" s="227" t="s">
        <v>1</v>
      </c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8" t="s">
        <v>153</v>
      </c>
      <c r="AT183" s="228" t="s">
        <v>148</v>
      </c>
      <c r="AU183" s="228" t="s">
        <v>154</v>
      </c>
      <c r="AY183" s="17" t="s">
        <v>146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7" t="s">
        <v>154</v>
      </c>
      <c r="BK183" s="229">
        <f>ROUND(I183*H183,2)</f>
        <v>0</v>
      </c>
      <c r="BL183" s="17" t="s">
        <v>153</v>
      </c>
      <c r="BM183" s="228" t="s">
        <v>2424</v>
      </c>
    </row>
    <row r="184" s="2" customFormat="1">
      <c r="A184" s="38"/>
      <c r="B184" s="39"/>
      <c r="C184" s="40"/>
      <c r="D184" s="230" t="s">
        <v>156</v>
      </c>
      <c r="E184" s="40"/>
      <c r="F184" s="231" t="s">
        <v>188</v>
      </c>
      <c r="G184" s="40"/>
      <c r="H184" s="40"/>
      <c r="I184" s="232"/>
      <c r="J184" s="40"/>
      <c r="K184" s="40"/>
      <c r="L184" s="44"/>
      <c r="M184" s="233"/>
      <c r="N184" s="234"/>
      <c r="O184" s="91"/>
      <c r="P184" s="91"/>
      <c r="Q184" s="91"/>
      <c r="R184" s="91"/>
      <c r="S184" s="91"/>
      <c r="T184" s="91"/>
      <c r="U184" s="92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156</v>
      </c>
      <c r="AU184" s="17" t="s">
        <v>154</v>
      </c>
    </row>
    <row r="185" s="2" customFormat="1">
      <c r="A185" s="38"/>
      <c r="B185" s="39"/>
      <c r="C185" s="40"/>
      <c r="D185" s="235" t="s">
        <v>158</v>
      </c>
      <c r="E185" s="40"/>
      <c r="F185" s="236" t="s">
        <v>189</v>
      </c>
      <c r="G185" s="40"/>
      <c r="H185" s="40"/>
      <c r="I185" s="232"/>
      <c r="J185" s="40"/>
      <c r="K185" s="40"/>
      <c r="L185" s="44"/>
      <c r="M185" s="233"/>
      <c r="N185" s="234"/>
      <c r="O185" s="91"/>
      <c r="P185" s="91"/>
      <c r="Q185" s="91"/>
      <c r="R185" s="91"/>
      <c r="S185" s="91"/>
      <c r="T185" s="91"/>
      <c r="U185" s="92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158</v>
      </c>
      <c r="AU185" s="17" t="s">
        <v>154</v>
      </c>
    </row>
    <row r="186" s="14" customFormat="1">
      <c r="A186" s="14"/>
      <c r="B186" s="247"/>
      <c r="C186" s="248"/>
      <c r="D186" s="230" t="s">
        <v>160</v>
      </c>
      <c r="E186" s="249" t="s">
        <v>1</v>
      </c>
      <c r="F186" s="250" t="s">
        <v>2425</v>
      </c>
      <c r="G186" s="248"/>
      <c r="H186" s="251">
        <v>36.402999999999999</v>
      </c>
      <c r="I186" s="252"/>
      <c r="J186" s="248"/>
      <c r="K186" s="248"/>
      <c r="L186" s="253"/>
      <c r="M186" s="254"/>
      <c r="N186" s="255"/>
      <c r="O186" s="255"/>
      <c r="P186" s="255"/>
      <c r="Q186" s="255"/>
      <c r="R186" s="255"/>
      <c r="S186" s="255"/>
      <c r="T186" s="255"/>
      <c r="U186" s="256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7" t="s">
        <v>160</v>
      </c>
      <c r="AU186" s="257" t="s">
        <v>154</v>
      </c>
      <c r="AV186" s="14" t="s">
        <v>154</v>
      </c>
      <c r="AW186" s="14" t="s">
        <v>30</v>
      </c>
      <c r="AX186" s="14" t="s">
        <v>73</v>
      </c>
      <c r="AY186" s="257" t="s">
        <v>146</v>
      </c>
    </row>
    <row r="187" s="15" customFormat="1">
      <c r="A187" s="15"/>
      <c r="B187" s="258"/>
      <c r="C187" s="259"/>
      <c r="D187" s="230" t="s">
        <v>160</v>
      </c>
      <c r="E187" s="260" t="s">
        <v>1</v>
      </c>
      <c r="F187" s="261" t="s">
        <v>163</v>
      </c>
      <c r="G187" s="259"/>
      <c r="H187" s="262">
        <v>36.402999999999999</v>
      </c>
      <c r="I187" s="263"/>
      <c r="J187" s="259"/>
      <c r="K187" s="259"/>
      <c r="L187" s="264"/>
      <c r="M187" s="265"/>
      <c r="N187" s="266"/>
      <c r="O187" s="266"/>
      <c r="P187" s="266"/>
      <c r="Q187" s="266"/>
      <c r="R187" s="266"/>
      <c r="S187" s="266"/>
      <c r="T187" s="266"/>
      <c r="U187" s="267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8" t="s">
        <v>160</v>
      </c>
      <c r="AU187" s="268" t="s">
        <v>154</v>
      </c>
      <c r="AV187" s="15" t="s">
        <v>153</v>
      </c>
      <c r="AW187" s="15" t="s">
        <v>30</v>
      </c>
      <c r="AX187" s="15" t="s">
        <v>81</v>
      </c>
      <c r="AY187" s="268" t="s">
        <v>146</v>
      </c>
    </row>
    <row r="188" s="2" customFormat="1" ht="37.8" customHeight="1">
      <c r="A188" s="38"/>
      <c r="B188" s="39"/>
      <c r="C188" s="217" t="s">
        <v>219</v>
      </c>
      <c r="D188" s="217" t="s">
        <v>148</v>
      </c>
      <c r="E188" s="218" t="s">
        <v>192</v>
      </c>
      <c r="F188" s="219" t="s">
        <v>193</v>
      </c>
      <c r="G188" s="220" t="s">
        <v>151</v>
      </c>
      <c r="H188" s="221">
        <v>182.01499999999999</v>
      </c>
      <c r="I188" s="222"/>
      <c r="J188" s="223">
        <f>ROUND(I188*H188,2)</f>
        <v>0</v>
      </c>
      <c r="K188" s="219" t="s">
        <v>152</v>
      </c>
      <c r="L188" s="44"/>
      <c r="M188" s="224" t="s">
        <v>1</v>
      </c>
      <c r="N188" s="225" t="s">
        <v>39</v>
      </c>
      <c r="O188" s="91"/>
      <c r="P188" s="226">
        <f>O188*H188</f>
        <v>0</v>
      </c>
      <c r="Q188" s="226">
        <v>0</v>
      </c>
      <c r="R188" s="226">
        <f>Q188*H188</f>
        <v>0</v>
      </c>
      <c r="S188" s="226">
        <v>0</v>
      </c>
      <c r="T188" s="226">
        <f>S188*H188</f>
        <v>0</v>
      </c>
      <c r="U188" s="227" t="s">
        <v>1</v>
      </c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8" t="s">
        <v>153</v>
      </c>
      <c r="AT188" s="228" t="s">
        <v>148</v>
      </c>
      <c r="AU188" s="228" t="s">
        <v>154</v>
      </c>
      <c r="AY188" s="17" t="s">
        <v>146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7" t="s">
        <v>154</v>
      </c>
      <c r="BK188" s="229">
        <f>ROUND(I188*H188,2)</f>
        <v>0</v>
      </c>
      <c r="BL188" s="17" t="s">
        <v>153</v>
      </c>
      <c r="BM188" s="228" t="s">
        <v>2426</v>
      </c>
    </row>
    <row r="189" s="2" customFormat="1">
      <c r="A189" s="38"/>
      <c r="B189" s="39"/>
      <c r="C189" s="40"/>
      <c r="D189" s="230" t="s">
        <v>156</v>
      </c>
      <c r="E189" s="40"/>
      <c r="F189" s="231" t="s">
        <v>195</v>
      </c>
      <c r="G189" s="40"/>
      <c r="H189" s="40"/>
      <c r="I189" s="232"/>
      <c r="J189" s="40"/>
      <c r="K189" s="40"/>
      <c r="L189" s="44"/>
      <c r="M189" s="233"/>
      <c r="N189" s="234"/>
      <c r="O189" s="91"/>
      <c r="P189" s="91"/>
      <c r="Q189" s="91"/>
      <c r="R189" s="91"/>
      <c r="S189" s="91"/>
      <c r="T189" s="91"/>
      <c r="U189" s="92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156</v>
      </c>
      <c r="AU189" s="17" t="s">
        <v>154</v>
      </c>
    </row>
    <row r="190" s="2" customFormat="1">
      <c r="A190" s="38"/>
      <c r="B190" s="39"/>
      <c r="C190" s="40"/>
      <c r="D190" s="235" t="s">
        <v>158</v>
      </c>
      <c r="E190" s="40"/>
      <c r="F190" s="236" t="s">
        <v>196</v>
      </c>
      <c r="G190" s="40"/>
      <c r="H190" s="40"/>
      <c r="I190" s="232"/>
      <c r="J190" s="40"/>
      <c r="K190" s="40"/>
      <c r="L190" s="44"/>
      <c r="M190" s="233"/>
      <c r="N190" s="234"/>
      <c r="O190" s="91"/>
      <c r="P190" s="91"/>
      <c r="Q190" s="91"/>
      <c r="R190" s="91"/>
      <c r="S190" s="91"/>
      <c r="T190" s="91"/>
      <c r="U190" s="92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158</v>
      </c>
      <c r="AU190" s="17" t="s">
        <v>154</v>
      </c>
    </row>
    <row r="191" s="14" customFormat="1">
      <c r="A191" s="14"/>
      <c r="B191" s="247"/>
      <c r="C191" s="248"/>
      <c r="D191" s="230" t="s">
        <v>160</v>
      </c>
      <c r="E191" s="248"/>
      <c r="F191" s="250" t="s">
        <v>2427</v>
      </c>
      <c r="G191" s="248"/>
      <c r="H191" s="251">
        <v>182.01499999999999</v>
      </c>
      <c r="I191" s="252"/>
      <c r="J191" s="248"/>
      <c r="K191" s="248"/>
      <c r="L191" s="253"/>
      <c r="M191" s="254"/>
      <c r="N191" s="255"/>
      <c r="O191" s="255"/>
      <c r="P191" s="255"/>
      <c r="Q191" s="255"/>
      <c r="R191" s="255"/>
      <c r="S191" s="255"/>
      <c r="T191" s="255"/>
      <c r="U191" s="256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7" t="s">
        <v>160</v>
      </c>
      <c r="AU191" s="257" t="s">
        <v>154</v>
      </c>
      <c r="AV191" s="14" t="s">
        <v>154</v>
      </c>
      <c r="AW191" s="14" t="s">
        <v>4</v>
      </c>
      <c r="AX191" s="14" t="s">
        <v>81</v>
      </c>
      <c r="AY191" s="257" t="s">
        <v>146</v>
      </c>
    </row>
    <row r="192" s="2" customFormat="1" ht="37.8" customHeight="1">
      <c r="A192" s="38"/>
      <c r="B192" s="39"/>
      <c r="C192" s="217" t="s">
        <v>225</v>
      </c>
      <c r="D192" s="217" t="s">
        <v>148</v>
      </c>
      <c r="E192" s="218" t="s">
        <v>2428</v>
      </c>
      <c r="F192" s="219" t="s">
        <v>2429</v>
      </c>
      <c r="G192" s="220" t="s">
        <v>151</v>
      </c>
      <c r="H192" s="221">
        <v>5</v>
      </c>
      <c r="I192" s="222"/>
      <c r="J192" s="223">
        <f>ROUND(I192*H192,2)</f>
        <v>0</v>
      </c>
      <c r="K192" s="219" t="s">
        <v>152</v>
      </c>
      <c r="L192" s="44"/>
      <c r="M192" s="224" t="s">
        <v>1</v>
      </c>
      <c r="N192" s="225" t="s">
        <v>39</v>
      </c>
      <c r="O192" s="91"/>
      <c r="P192" s="226">
        <f>O192*H192</f>
        <v>0</v>
      </c>
      <c r="Q192" s="226">
        <v>0</v>
      </c>
      <c r="R192" s="226">
        <f>Q192*H192</f>
        <v>0</v>
      </c>
      <c r="S192" s="226">
        <v>0</v>
      </c>
      <c r="T192" s="226">
        <f>S192*H192</f>
        <v>0</v>
      </c>
      <c r="U192" s="227" t="s">
        <v>1</v>
      </c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8" t="s">
        <v>153</v>
      </c>
      <c r="AT192" s="228" t="s">
        <v>148</v>
      </c>
      <c r="AU192" s="228" t="s">
        <v>154</v>
      </c>
      <c r="AY192" s="17" t="s">
        <v>146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7" t="s">
        <v>154</v>
      </c>
      <c r="BK192" s="229">
        <f>ROUND(I192*H192,2)</f>
        <v>0</v>
      </c>
      <c r="BL192" s="17" t="s">
        <v>153</v>
      </c>
      <c r="BM192" s="228" t="s">
        <v>2430</v>
      </c>
    </row>
    <row r="193" s="2" customFormat="1">
      <c r="A193" s="38"/>
      <c r="B193" s="39"/>
      <c r="C193" s="40"/>
      <c r="D193" s="230" t="s">
        <v>156</v>
      </c>
      <c r="E193" s="40"/>
      <c r="F193" s="231" t="s">
        <v>2431</v>
      </c>
      <c r="G193" s="40"/>
      <c r="H193" s="40"/>
      <c r="I193" s="232"/>
      <c r="J193" s="40"/>
      <c r="K193" s="40"/>
      <c r="L193" s="44"/>
      <c r="M193" s="233"/>
      <c r="N193" s="234"/>
      <c r="O193" s="91"/>
      <c r="P193" s="91"/>
      <c r="Q193" s="91"/>
      <c r="R193" s="91"/>
      <c r="S193" s="91"/>
      <c r="T193" s="91"/>
      <c r="U193" s="92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156</v>
      </c>
      <c r="AU193" s="17" t="s">
        <v>154</v>
      </c>
    </row>
    <row r="194" s="2" customFormat="1">
      <c r="A194" s="38"/>
      <c r="B194" s="39"/>
      <c r="C194" s="40"/>
      <c r="D194" s="235" t="s">
        <v>158</v>
      </c>
      <c r="E194" s="40"/>
      <c r="F194" s="236" t="s">
        <v>2432</v>
      </c>
      <c r="G194" s="40"/>
      <c r="H194" s="40"/>
      <c r="I194" s="232"/>
      <c r="J194" s="40"/>
      <c r="K194" s="40"/>
      <c r="L194" s="44"/>
      <c r="M194" s="233"/>
      <c r="N194" s="234"/>
      <c r="O194" s="91"/>
      <c r="P194" s="91"/>
      <c r="Q194" s="91"/>
      <c r="R194" s="91"/>
      <c r="S194" s="91"/>
      <c r="T194" s="91"/>
      <c r="U194" s="92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158</v>
      </c>
      <c r="AU194" s="17" t="s">
        <v>154</v>
      </c>
    </row>
    <row r="195" s="2" customFormat="1" ht="37.8" customHeight="1">
      <c r="A195" s="38"/>
      <c r="B195" s="39"/>
      <c r="C195" s="217" t="s">
        <v>8</v>
      </c>
      <c r="D195" s="217" t="s">
        <v>148</v>
      </c>
      <c r="E195" s="218" t="s">
        <v>2433</v>
      </c>
      <c r="F195" s="219" t="s">
        <v>2434</v>
      </c>
      <c r="G195" s="220" t="s">
        <v>151</v>
      </c>
      <c r="H195" s="221">
        <v>75</v>
      </c>
      <c r="I195" s="222"/>
      <c r="J195" s="223">
        <f>ROUND(I195*H195,2)</f>
        <v>0</v>
      </c>
      <c r="K195" s="219" t="s">
        <v>152</v>
      </c>
      <c r="L195" s="44"/>
      <c r="M195" s="224" t="s">
        <v>1</v>
      </c>
      <c r="N195" s="225" t="s">
        <v>39</v>
      </c>
      <c r="O195" s="91"/>
      <c r="P195" s="226">
        <f>O195*H195</f>
        <v>0</v>
      </c>
      <c r="Q195" s="226">
        <v>0</v>
      </c>
      <c r="R195" s="226">
        <f>Q195*H195</f>
        <v>0</v>
      </c>
      <c r="S195" s="226">
        <v>0</v>
      </c>
      <c r="T195" s="226">
        <f>S195*H195</f>
        <v>0</v>
      </c>
      <c r="U195" s="227" t="s">
        <v>1</v>
      </c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8" t="s">
        <v>153</v>
      </c>
      <c r="AT195" s="228" t="s">
        <v>148</v>
      </c>
      <c r="AU195" s="228" t="s">
        <v>154</v>
      </c>
      <c r="AY195" s="17" t="s">
        <v>146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7" t="s">
        <v>154</v>
      </c>
      <c r="BK195" s="229">
        <f>ROUND(I195*H195,2)</f>
        <v>0</v>
      </c>
      <c r="BL195" s="17" t="s">
        <v>153</v>
      </c>
      <c r="BM195" s="228" t="s">
        <v>2435</v>
      </c>
    </row>
    <row r="196" s="2" customFormat="1">
      <c r="A196" s="38"/>
      <c r="B196" s="39"/>
      <c r="C196" s="40"/>
      <c r="D196" s="230" t="s">
        <v>156</v>
      </c>
      <c r="E196" s="40"/>
      <c r="F196" s="231" t="s">
        <v>2436</v>
      </c>
      <c r="G196" s="40"/>
      <c r="H196" s="40"/>
      <c r="I196" s="232"/>
      <c r="J196" s="40"/>
      <c r="K196" s="40"/>
      <c r="L196" s="44"/>
      <c r="M196" s="233"/>
      <c r="N196" s="234"/>
      <c r="O196" s="91"/>
      <c r="P196" s="91"/>
      <c r="Q196" s="91"/>
      <c r="R196" s="91"/>
      <c r="S196" s="91"/>
      <c r="T196" s="91"/>
      <c r="U196" s="92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156</v>
      </c>
      <c r="AU196" s="17" t="s">
        <v>154</v>
      </c>
    </row>
    <row r="197" s="2" customFormat="1">
      <c r="A197" s="38"/>
      <c r="B197" s="39"/>
      <c r="C197" s="40"/>
      <c r="D197" s="235" t="s">
        <v>158</v>
      </c>
      <c r="E197" s="40"/>
      <c r="F197" s="236" t="s">
        <v>2437</v>
      </c>
      <c r="G197" s="40"/>
      <c r="H197" s="40"/>
      <c r="I197" s="232"/>
      <c r="J197" s="40"/>
      <c r="K197" s="40"/>
      <c r="L197" s="44"/>
      <c r="M197" s="233"/>
      <c r="N197" s="234"/>
      <c r="O197" s="91"/>
      <c r="P197" s="91"/>
      <c r="Q197" s="91"/>
      <c r="R197" s="91"/>
      <c r="S197" s="91"/>
      <c r="T197" s="91"/>
      <c r="U197" s="92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158</v>
      </c>
      <c r="AU197" s="17" t="s">
        <v>154</v>
      </c>
    </row>
    <row r="198" s="14" customFormat="1">
      <c r="A198" s="14"/>
      <c r="B198" s="247"/>
      <c r="C198" s="248"/>
      <c r="D198" s="230" t="s">
        <v>160</v>
      </c>
      <c r="E198" s="248"/>
      <c r="F198" s="250" t="s">
        <v>2438</v>
      </c>
      <c r="G198" s="248"/>
      <c r="H198" s="251">
        <v>75</v>
      </c>
      <c r="I198" s="252"/>
      <c r="J198" s="248"/>
      <c r="K198" s="248"/>
      <c r="L198" s="253"/>
      <c r="M198" s="254"/>
      <c r="N198" s="255"/>
      <c r="O198" s="255"/>
      <c r="P198" s="255"/>
      <c r="Q198" s="255"/>
      <c r="R198" s="255"/>
      <c r="S198" s="255"/>
      <c r="T198" s="255"/>
      <c r="U198" s="256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7" t="s">
        <v>160</v>
      </c>
      <c r="AU198" s="257" t="s">
        <v>154</v>
      </c>
      <c r="AV198" s="14" t="s">
        <v>154</v>
      </c>
      <c r="AW198" s="14" t="s">
        <v>4</v>
      </c>
      <c r="AX198" s="14" t="s">
        <v>81</v>
      </c>
      <c r="AY198" s="257" t="s">
        <v>146</v>
      </c>
    </row>
    <row r="199" s="2" customFormat="1" ht="24.15" customHeight="1">
      <c r="A199" s="38"/>
      <c r="B199" s="39"/>
      <c r="C199" s="217" t="s">
        <v>238</v>
      </c>
      <c r="D199" s="217" t="s">
        <v>148</v>
      </c>
      <c r="E199" s="218" t="s">
        <v>205</v>
      </c>
      <c r="F199" s="219" t="s">
        <v>206</v>
      </c>
      <c r="G199" s="220" t="s">
        <v>207</v>
      </c>
      <c r="H199" s="221">
        <v>13.105</v>
      </c>
      <c r="I199" s="222"/>
      <c r="J199" s="223">
        <f>ROUND(I199*H199,2)</f>
        <v>0</v>
      </c>
      <c r="K199" s="219" t="s">
        <v>152</v>
      </c>
      <c r="L199" s="44"/>
      <c r="M199" s="224" t="s">
        <v>1</v>
      </c>
      <c r="N199" s="225" t="s">
        <v>39</v>
      </c>
      <c r="O199" s="91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6">
        <f>S199*H199</f>
        <v>0</v>
      </c>
      <c r="U199" s="227" t="s">
        <v>1</v>
      </c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8" t="s">
        <v>153</v>
      </c>
      <c r="AT199" s="228" t="s">
        <v>148</v>
      </c>
      <c r="AU199" s="228" t="s">
        <v>154</v>
      </c>
      <c r="AY199" s="17" t="s">
        <v>146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7" t="s">
        <v>154</v>
      </c>
      <c r="BK199" s="229">
        <f>ROUND(I199*H199,2)</f>
        <v>0</v>
      </c>
      <c r="BL199" s="17" t="s">
        <v>153</v>
      </c>
      <c r="BM199" s="228" t="s">
        <v>2439</v>
      </c>
    </row>
    <row r="200" s="2" customFormat="1">
      <c r="A200" s="38"/>
      <c r="B200" s="39"/>
      <c r="C200" s="40"/>
      <c r="D200" s="230" t="s">
        <v>156</v>
      </c>
      <c r="E200" s="40"/>
      <c r="F200" s="231" t="s">
        <v>209</v>
      </c>
      <c r="G200" s="40"/>
      <c r="H200" s="40"/>
      <c r="I200" s="232"/>
      <c r="J200" s="40"/>
      <c r="K200" s="40"/>
      <c r="L200" s="44"/>
      <c r="M200" s="233"/>
      <c r="N200" s="234"/>
      <c r="O200" s="91"/>
      <c r="P200" s="91"/>
      <c r="Q200" s="91"/>
      <c r="R200" s="91"/>
      <c r="S200" s="91"/>
      <c r="T200" s="91"/>
      <c r="U200" s="92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156</v>
      </c>
      <c r="AU200" s="17" t="s">
        <v>154</v>
      </c>
    </row>
    <row r="201" s="2" customFormat="1">
      <c r="A201" s="38"/>
      <c r="B201" s="39"/>
      <c r="C201" s="40"/>
      <c r="D201" s="235" t="s">
        <v>158</v>
      </c>
      <c r="E201" s="40"/>
      <c r="F201" s="236" t="s">
        <v>210</v>
      </c>
      <c r="G201" s="40"/>
      <c r="H201" s="40"/>
      <c r="I201" s="232"/>
      <c r="J201" s="40"/>
      <c r="K201" s="40"/>
      <c r="L201" s="44"/>
      <c r="M201" s="233"/>
      <c r="N201" s="234"/>
      <c r="O201" s="91"/>
      <c r="P201" s="91"/>
      <c r="Q201" s="91"/>
      <c r="R201" s="91"/>
      <c r="S201" s="91"/>
      <c r="T201" s="91"/>
      <c r="U201" s="92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158</v>
      </c>
      <c r="AU201" s="17" t="s">
        <v>154</v>
      </c>
    </row>
    <row r="202" s="14" customFormat="1">
      <c r="A202" s="14"/>
      <c r="B202" s="247"/>
      <c r="C202" s="248"/>
      <c r="D202" s="230" t="s">
        <v>160</v>
      </c>
      <c r="E202" s="248"/>
      <c r="F202" s="250" t="s">
        <v>2440</v>
      </c>
      <c r="G202" s="248"/>
      <c r="H202" s="251">
        <v>13.105</v>
      </c>
      <c r="I202" s="252"/>
      <c r="J202" s="248"/>
      <c r="K202" s="248"/>
      <c r="L202" s="253"/>
      <c r="M202" s="254"/>
      <c r="N202" s="255"/>
      <c r="O202" s="255"/>
      <c r="P202" s="255"/>
      <c r="Q202" s="255"/>
      <c r="R202" s="255"/>
      <c r="S202" s="255"/>
      <c r="T202" s="255"/>
      <c r="U202" s="256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7" t="s">
        <v>160</v>
      </c>
      <c r="AU202" s="257" t="s">
        <v>154</v>
      </c>
      <c r="AV202" s="14" t="s">
        <v>154</v>
      </c>
      <c r="AW202" s="14" t="s">
        <v>4</v>
      </c>
      <c r="AX202" s="14" t="s">
        <v>81</v>
      </c>
      <c r="AY202" s="257" t="s">
        <v>146</v>
      </c>
    </row>
    <row r="203" s="2" customFormat="1" ht="33" customHeight="1">
      <c r="A203" s="38"/>
      <c r="B203" s="39"/>
      <c r="C203" s="217" t="s">
        <v>247</v>
      </c>
      <c r="D203" s="217" t="s">
        <v>148</v>
      </c>
      <c r="E203" s="218" t="s">
        <v>213</v>
      </c>
      <c r="F203" s="219" t="s">
        <v>214</v>
      </c>
      <c r="G203" s="220" t="s">
        <v>207</v>
      </c>
      <c r="H203" s="221">
        <v>1.44</v>
      </c>
      <c r="I203" s="222"/>
      <c r="J203" s="223">
        <f>ROUND(I203*H203,2)</f>
        <v>0</v>
      </c>
      <c r="K203" s="219" t="s">
        <v>152</v>
      </c>
      <c r="L203" s="44"/>
      <c r="M203" s="224" t="s">
        <v>1</v>
      </c>
      <c r="N203" s="225" t="s">
        <v>39</v>
      </c>
      <c r="O203" s="91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6">
        <f>S203*H203</f>
        <v>0</v>
      </c>
      <c r="U203" s="227" t="s">
        <v>1</v>
      </c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8" t="s">
        <v>153</v>
      </c>
      <c r="AT203" s="228" t="s">
        <v>148</v>
      </c>
      <c r="AU203" s="228" t="s">
        <v>154</v>
      </c>
      <c r="AY203" s="17" t="s">
        <v>146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7" t="s">
        <v>154</v>
      </c>
      <c r="BK203" s="229">
        <f>ROUND(I203*H203,2)</f>
        <v>0</v>
      </c>
      <c r="BL203" s="17" t="s">
        <v>153</v>
      </c>
      <c r="BM203" s="228" t="s">
        <v>2441</v>
      </c>
    </row>
    <row r="204" s="2" customFormat="1">
      <c r="A204" s="38"/>
      <c r="B204" s="39"/>
      <c r="C204" s="40"/>
      <c r="D204" s="230" t="s">
        <v>156</v>
      </c>
      <c r="E204" s="40"/>
      <c r="F204" s="231" t="s">
        <v>216</v>
      </c>
      <c r="G204" s="40"/>
      <c r="H204" s="40"/>
      <c r="I204" s="232"/>
      <c r="J204" s="40"/>
      <c r="K204" s="40"/>
      <c r="L204" s="44"/>
      <c r="M204" s="233"/>
      <c r="N204" s="234"/>
      <c r="O204" s="91"/>
      <c r="P204" s="91"/>
      <c r="Q204" s="91"/>
      <c r="R204" s="91"/>
      <c r="S204" s="91"/>
      <c r="T204" s="91"/>
      <c r="U204" s="92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156</v>
      </c>
      <c r="AU204" s="17" t="s">
        <v>154</v>
      </c>
    </row>
    <row r="205" s="2" customFormat="1">
      <c r="A205" s="38"/>
      <c r="B205" s="39"/>
      <c r="C205" s="40"/>
      <c r="D205" s="235" t="s">
        <v>158</v>
      </c>
      <c r="E205" s="40"/>
      <c r="F205" s="236" t="s">
        <v>217</v>
      </c>
      <c r="G205" s="40"/>
      <c r="H205" s="40"/>
      <c r="I205" s="232"/>
      <c r="J205" s="40"/>
      <c r="K205" s="40"/>
      <c r="L205" s="44"/>
      <c r="M205" s="233"/>
      <c r="N205" s="234"/>
      <c r="O205" s="91"/>
      <c r="P205" s="91"/>
      <c r="Q205" s="91"/>
      <c r="R205" s="91"/>
      <c r="S205" s="91"/>
      <c r="T205" s="91"/>
      <c r="U205" s="92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158</v>
      </c>
      <c r="AU205" s="17" t="s">
        <v>154</v>
      </c>
    </row>
    <row r="206" s="2" customFormat="1" ht="16.5" customHeight="1">
      <c r="A206" s="38"/>
      <c r="B206" s="39"/>
      <c r="C206" s="217" t="s">
        <v>257</v>
      </c>
      <c r="D206" s="217" t="s">
        <v>148</v>
      </c>
      <c r="E206" s="218" t="s">
        <v>220</v>
      </c>
      <c r="F206" s="219" t="s">
        <v>221</v>
      </c>
      <c r="G206" s="220" t="s">
        <v>151</v>
      </c>
      <c r="H206" s="221">
        <v>41.402999999999999</v>
      </c>
      <c r="I206" s="222"/>
      <c r="J206" s="223">
        <f>ROUND(I206*H206,2)</f>
        <v>0</v>
      </c>
      <c r="K206" s="219" t="s">
        <v>152</v>
      </c>
      <c r="L206" s="44"/>
      <c r="M206" s="224" t="s">
        <v>1</v>
      </c>
      <c r="N206" s="225" t="s">
        <v>39</v>
      </c>
      <c r="O206" s="91"/>
      <c r="P206" s="226">
        <f>O206*H206</f>
        <v>0</v>
      </c>
      <c r="Q206" s="226">
        <v>0</v>
      </c>
      <c r="R206" s="226">
        <f>Q206*H206</f>
        <v>0</v>
      </c>
      <c r="S206" s="226">
        <v>0</v>
      </c>
      <c r="T206" s="226">
        <f>S206*H206</f>
        <v>0</v>
      </c>
      <c r="U206" s="227" t="s">
        <v>1</v>
      </c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8" t="s">
        <v>153</v>
      </c>
      <c r="AT206" s="228" t="s">
        <v>148</v>
      </c>
      <c r="AU206" s="228" t="s">
        <v>154</v>
      </c>
      <c r="AY206" s="17" t="s">
        <v>146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7" t="s">
        <v>154</v>
      </c>
      <c r="BK206" s="229">
        <f>ROUND(I206*H206,2)</f>
        <v>0</v>
      </c>
      <c r="BL206" s="17" t="s">
        <v>153</v>
      </c>
      <c r="BM206" s="228" t="s">
        <v>2442</v>
      </c>
    </row>
    <row r="207" s="2" customFormat="1">
      <c r="A207" s="38"/>
      <c r="B207" s="39"/>
      <c r="C207" s="40"/>
      <c r="D207" s="230" t="s">
        <v>156</v>
      </c>
      <c r="E207" s="40"/>
      <c r="F207" s="231" t="s">
        <v>223</v>
      </c>
      <c r="G207" s="40"/>
      <c r="H207" s="40"/>
      <c r="I207" s="232"/>
      <c r="J207" s="40"/>
      <c r="K207" s="40"/>
      <c r="L207" s="44"/>
      <c r="M207" s="233"/>
      <c r="N207" s="234"/>
      <c r="O207" s="91"/>
      <c r="P207" s="91"/>
      <c r="Q207" s="91"/>
      <c r="R207" s="91"/>
      <c r="S207" s="91"/>
      <c r="T207" s="91"/>
      <c r="U207" s="92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156</v>
      </c>
      <c r="AU207" s="17" t="s">
        <v>154</v>
      </c>
    </row>
    <row r="208" s="2" customFormat="1">
      <c r="A208" s="38"/>
      <c r="B208" s="39"/>
      <c r="C208" s="40"/>
      <c r="D208" s="235" t="s">
        <v>158</v>
      </c>
      <c r="E208" s="40"/>
      <c r="F208" s="236" t="s">
        <v>224</v>
      </c>
      <c r="G208" s="40"/>
      <c r="H208" s="40"/>
      <c r="I208" s="232"/>
      <c r="J208" s="40"/>
      <c r="K208" s="40"/>
      <c r="L208" s="44"/>
      <c r="M208" s="233"/>
      <c r="N208" s="234"/>
      <c r="O208" s="91"/>
      <c r="P208" s="91"/>
      <c r="Q208" s="91"/>
      <c r="R208" s="91"/>
      <c r="S208" s="91"/>
      <c r="T208" s="91"/>
      <c r="U208" s="92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158</v>
      </c>
      <c r="AU208" s="17" t="s">
        <v>154</v>
      </c>
    </row>
    <row r="209" s="14" customFormat="1">
      <c r="A209" s="14"/>
      <c r="B209" s="247"/>
      <c r="C209" s="248"/>
      <c r="D209" s="230" t="s">
        <v>160</v>
      </c>
      <c r="E209" s="249" t="s">
        <v>1</v>
      </c>
      <c r="F209" s="250" t="s">
        <v>2443</v>
      </c>
      <c r="G209" s="248"/>
      <c r="H209" s="251">
        <v>41.402999999999999</v>
      </c>
      <c r="I209" s="252"/>
      <c r="J209" s="248"/>
      <c r="K209" s="248"/>
      <c r="L209" s="253"/>
      <c r="M209" s="254"/>
      <c r="N209" s="255"/>
      <c r="O209" s="255"/>
      <c r="P209" s="255"/>
      <c r="Q209" s="255"/>
      <c r="R209" s="255"/>
      <c r="S209" s="255"/>
      <c r="T209" s="255"/>
      <c r="U209" s="256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7" t="s">
        <v>160</v>
      </c>
      <c r="AU209" s="257" t="s">
        <v>154</v>
      </c>
      <c r="AV209" s="14" t="s">
        <v>154</v>
      </c>
      <c r="AW209" s="14" t="s">
        <v>30</v>
      </c>
      <c r="AX209" s="14" t="s">
        <v>73</v>
      </c>
      <c r="AY209" s="257" t="s">
        <v>146</v>
      </c>
    </row>
    <row r="210" s="15" customFormat="1">
      <c r="A210" s="15"/>
      <c r="B210" s="258"/>
      <c r="C210" s="259"/>
      <c r="D210" s="230" t="s">
        <v>160</v>
      </c>
      <c r="E210" s="260" t="s">
        <v>1</v>
      </c>
      <c r="F210" s="261" t="s">
        <v>163</v>
      </c>
      <c r="G210" s="259"/>
      <c r="H210" s="262">
        <v>41.402999999999999</v>
      </c>
      <c r="I210" s="263"/>
      <c r="J210" s="259"/>
      <c r="K210" s="259"/>
      <c r="L210" s="264"/>
      <c r="M210" s="265"/>
      <c r="N210" s="266"/>
      <c r="O210" s="266"/>
      <c r="P210" s="266"/>
      <c r="Q210" s="266"/>
      <c r="R210" s="266"/>
      <c r="S210" s="266"/>
      <c r="T210" s="266"/>
      <c r="U210" s="267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8" t="s">
        <v>160</v>
      </c>
      <c r="AU210" s="268" t="s">
        <v>154</v>
      </c>
      <c r="AV210" s="15" t="s">
        <v>153</v>
      </c>
      <c r="AW210" s="15" t="s">
        <v>30</v>
      </c>
      <c r="AX210" s="15" t="s">
        <v>81</v>
      </c>
      <c r="AY210" s="268" t="s">
        <v>146</v>
      </c>
    </row>
    <row r="211" s="2" customFormat="1" ht="24.15" customHeight="1">
      <c r="A211" s="38"/>
      <c r="B211" s="39"/>
      <c r="C211" s="217" t="s">
        <v>265</v>
      </c>
      <c r="D211" s="217" t="s">
        <v>148</v>
      </c>
      <c r="E211" s="218" t="s">
        <v>2444</v>
      </c>
      <c r="F211" s="219" t="s">
        <v>2445</v>
      </c>
      <c r="G211" s="220" t="s">
        <v>151</v>
      </c>
      <c r="H211" s="221">
        <v>54.838000000000001</v>
      </c>
      <c r="I211" s="222"/>
      <c r="J211" s="223">
        <f>ROUND(I211*H211,2)</f>
        <v>0</v>
      </c>
      <c r="K211" s="219" t="s">
        <v>152</v>
      </c>
      <c r="L211" s="44"/>
      <c r="M211" s="224" t="s">
        <v>1</v>
      </c>
      <c r="N211" s="225" t="s">
        <v>39</v>
      </c>
      <c r="O211" s="91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6">
        <f>S211*H211</f>
        <v>0</v>
      </c>
      <c r="U211" s="227" t="s">
        <v>1</v>
      </c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8" t="s">
        <v>153</v>
      </c>
      <c r="AT211" s="228" t="s">
        <v>148</v>
      </c>
      <c r="AU211" s="228" t="s">
        <v>154</v>
      </c>
      <c r="AY211" s="17" t="s">
        <v>146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7" t="s">
        <v>154</v>
      </c>
      <c r="BK211" s="229">
        <f>ROUND(I211*H211,2)</f>
        <v>0</v>
      </c>
      <c r="BL211" s="17" t="s">
        <v>153</v>
      </c>
      <c r="BM211" s="228" t="s">
        <v>2446</v>
      </c>
    </row>
    <row r="212" s="2" customFormat="1">
      <c r="A212" s="38"/>
      <c r="B212" s="39"/>
      <c r="C212" s="40"/>
      <c r="D212" s="230" t="s">
        <v>156</v>
      </c>
      <c r="E212" s="40"/>
      <c r="F212" s="231" t="s">
        <v>2447</v>
      </c>
      <c r="G212" s="40"/>
      <c r="H212" s="40"/>
      <c r="I212" s="232"/>
      <c r="J212" s="40"/>
      <c r="K212" s="40"/>
      <c r="L212" s="44"/>
      <c r="M212" s="233"/>
      <c r="N212" s="234"/>
      <c r="O212" s="91"/>
      <c r="P212" s="91"/>
      <c r="Q212" s="91"/>
      <c r="R212" s="91"/>
      <c r="S212" s="91"/>
      <c r="T212" s="91"/>
      <c r="U212" s="92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156</v>
      </c>
      <c r="AU212" s="17" t="s">
        <v>154</v>
      </c>
    </row>
    <row r="213" s="2" customFormat="1">
      <c r="A213" s="38"/>
      <c r="B213" s="39"/>
      <c r="C213" s="40"/>
      <c r="D213" s="235" t="s">
        <v>158</v>
      </c>
      <c r="E213" s="40"/>
      <c r="F213" s="236" t="s">
        <v>2448</v>
      </c>
      <c r="G213" s="40"/>
      <c r="H213" s="40"/>
      <c r="I213" s="232"/>
      <c r="J213" s="40"/>
      <c r="K213" s="40"/>
      <c r="L213" s="44"/>
      <c r="M213" s="233"/>
      <c r="N213" s="234"/>
      <c r="O213" s="91"/>
      <c r="P213" s="91"/>
      <c r="Q213" s="91"/>
      <c r="R213" s="91"/>
      <c r="S213" s="91"/>
      <c r="T213" s="91"/>
      <c r="U213" s="92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158</v>
      </c>
      <c r="AU213" s="17" t="s">
        <v>154</v>
      </c>
    </row>
    <row r="214" s="13" customFormat="1">
      <c r="A214" s="13"/>
      <c r="B214" s="237"/>
      <c r="C214" s="238"/>
      <c r="D214" s="230" t="s">
        <v>160</v>
      </c>
      <c r="E214" s="239" t="s">
        <v>1</v>
      </c>
      <c r="F214" s="240" t="s">
        <v>2449</v>
      </c>
      <c r="G214" s="238"/>
      <c r="H214" s="239" t="s">
        <v>1</v>
      </c>
      <c r="I214" s="241"/>
      <c r="J214" s="238"/>
      <c r="K214" s="238"/>
      <c r="L214" s="242"/>
      <c r="M214" s="243"/>
      <c r="N214" s="244"/>
      <c r="O214" s="244"/>
      <c r="P214" s="244"/>
      <c r="Q214" s="244"/>
      <c r="R214" s="244"/>
      <c r="S214" s="244"/>
      <c r="T214" s="244"/>
      <c r="U214" s="245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6" t="s">
        <v>160</v>
      </c>
      <c r="AU214" s="246" t="s">
        <v>154</v>
      </c>
      <c r="AV214" s="13" t="s">
        <v>81</v>
      </c>
      <c r="AW214" s="13" t="s">
        <v>30</v>
      </c>
      <c r="AX214" s="13" t="s">
        <v>73</v>
      </c>
      <c r="AY214" s="246" t="s">
        <v>146</v>
      </c>
    </row>
    <row r="215" s="14" customFormat="1">
      <c r="A215" s="14"/>
      <c r="B215" s="247"/>
      <c r="C215" s="248"/>
      <c r="D215" s="230" t="s">
        <v>160</v>
      </c>
      <c r="E215" s="249" t="s">
        <v>1</v>
      </c>
      <c r="F215" s="250" t="s">
        <v>2450</v>
      </c>
      <c r="G215" s="248"/>
      <c r="H215" s="251">
        <v>91.241</v>
      </c>
      <c r="I215" s="252"/>
      <c r="J215" s="248"/>
      <c r="K215" s="248"/>
      <c r="L215" s="253"/>
      <c r="M215" s="254"/>
      <c r="N215" s="255"/>
      <c r="O215" s="255"/>
      <c r="P215" s="255"/>
      <c r="Q215" s="255"/>
      <c r="R215" s="255"/>
      <c r="S215" s="255"/>
      <c r="T215" s="255"/>
      <c r="U215" s="256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7" t="s">
        <v>160</v>
      </c>
      <c r="AU215" s="257" t="s">
        <v>154</v>
      </c>
      <c r="AV215" s="14" t="s">
        <v>154</v>
      </c>
      <c r="AW215" s="14" t="s">
        <v>30</v>
      </c>
      <c r="AX215" s="14" t="s">
        <v>73</v>
      </c>
      <c r="AY215" s="257" t="s">
        <v>146</v>
      </c>
    </row>
    <row r="216" s="13" customFormat="1">
      <c r="A216" s="13"/>
      <c r="B216" s="237"/>
      <c r="C216" s="238"/>
      <c r="D216" s="230" t="s">
        <v>160</v>
      </c>
      <c r="E216" s="239" t="s">
        <v>1</v>
      </c>
      <c r="F216" s="240" t="s">
        <v>2451</v>
      </c>
      <c r="G216" s="238"/>
      <c r="H216" s="239" t="s">
        <v>1</v>
      </c>
      <c r="I216" s="241"/>
      <c r="J216" s="238"/>
      <c r="K216" s="238"/>
      <c r="L216" s="242"/>
      <c r="M216" s="243"/>
      <c r="N216" s="244"/>
      <c r="O216" s="244"/>
      <c r="P216" s="244"/>
      <c r="Q216" s="244"/>
      <c r="R216" s="244"/>
      <c r="S216" s="244"/>
      <c r="T216" s="244"/>
      <c r="U216" s="245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6" t="s">
        <v>160</v>
      </c>
      <c r="AU216" s="246" t="s">
        <v>154</v>
      </c>
      <c r="AV216" s="13" t="s">
        <v>81</v>
      </c>
      <c r="AW216" s="13" t="s">
        <v>30</v>
      </c>
      <c r="AX216" s="13" t="s">
        <v>73</v>
      </c>
      <c r="AY216" s="246" t="s">
        <v>146</v>
      </c>
    </row>
    <row r="217" s="14" customFormat="1">
      <c r="A217" s="14"/>
      <c r="B217" s="247"/>
      <c r="C217" s="248"/>
      <c r="D217" s="230" t="s">
        <v>160</v>
      </c>
      <c r="E217" s="249" t="s">
        <v>1</v>
      </c>
      <c r="F217" s="250" t="s">
        <v>2452</v>
      </c>
      <c r="G217" s="248"/>
      <c r="H217" s="251">
        <v>-36.402999999999999</v>
      </c>
      <c r="I217" s="252"/>
      <c r="J217" s="248"/>
      <c r="K217" s="248"/>
      <c r="L217" s="253"/>
      <c r="M217" s="254"/>
      <c r="N217" s="255"/>
      <c r="O217" s="255"/>
      <c r="P217" s="255"/>
      <c r="Q217" s="255"/>
      <c r="R217" s="255"/>
      <c r="S217" s="255"/>
      <c r="T217" s="255"/>
      <c r="U217" s="256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7" t="s">
        <v>160</v>
      </c>
      <c r="AU217" s="257" t="s">
        <v>154</v>
      </c>
      <c r="AV217" s="14" t="s">
        <v>154</v>
      </c>
      <c r="AW217" s="14" t="s">
        <v>30</v>
      </c>
      <c r="AX217" s="14" t="s">
        <v>73</v>
      </c>
      <c r="AY217" s="257" t="s">
        <v>146</v>
      </c>
    </row>
    <row r="218" s="15" customFormat="1">
      <c r="A218" s="15"/>
      <c r="B218" s="258"/>
      <c r="C218" s="259"/>
      <c r="D218" s="230" t="s">
        <v>160</v>
      </c>
      <c r="E218" s="260" t="s">
        <v>1</v>
      </c>
      <c r="F218" s="261" t="s">
        <v>163</v>
      </c>
      <c r="G218" s="259"/>
      <c r="H218" s="262">
        <v>54.838000000000001</v>
      </c>
      <c r="I218" s="263"/>
      <c r="J218" s="259"/>
      <c r="K218" s="259"/>
      <c r="L218" s="264"/>
      <c r="M218" s="265"/>
      <c r="N218" s="266"/>
      <c r="O218" s="266"/>
      <c r="P218" s="266"/>
      <c r="Q218" s="266"/>
      <c r="R218" s="266"/>
      <c r="S218" s="266"/>
      <c r="T218" s="266"/>
      <c r="U218" s="267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8" t="s">
        <v>160</v>
      </c>
      <c r="AU218" s="268" t="s">
        <v>154</v>
      </c>
      <c r="AV218" s="15" t="s">
        <v>153</v>
      </c>
      <c r="AW218" s="15" t="s">
        <v>30</v>
      </c>
      <c r="AX218" s="15" t="s">
        <v>81</v>
      </c>
      <c r="AY218" s="268" t="s">
        <v>146</v>
      </c>
    </row>
    <row r="219" s="2" customFormat="1" ht="24.15" customHeight="1">
      <c r="A219" s="38"/>
      <c r="B219" s="39"/>
      <c r="C219" s="217" t="s">
        <v>273</v>
      </c>
      <c r="D219" s="217" t="s">
        <v>148</v>
      </c>
      <c r="E219" s="218" t="s">
        <v>2453</v>
      </c>
      <c r="F219" s="219" t="s">
        <v>2454</v>
      </c>
      <c r="G219" s="220" t="s">
        <v>151</v>
      </c>
      <c r="H219" s="221">
        <v>36</v>
      </c>
      <c r="I219" s="222"/>
      <c r="J219" s="223">
        <f>ROUND(I219*H219,2)</f>
        <v>0</v>
      </c>
      <c r="K219" s="219" t="s">
        <v>152</v>
      </c>
      <c r="L219" s="44"/>
      <c r="M219" s="224" t="s">
        <v>1</v>
      </c>
      <c r="N219" s="225" t="s">
        <v>39</v>
      </c>
      <c r="O219" s="91"/>
      <c r="P219" s="226">
        <f>O219*H219</f>
        <v>0</v>
      </c>
      <c r="Q219" s="226">
        <v>0</v>
      </c>
      <c r="R219" s="226">
        <f>Q219*H219</f>
        <v>0</v>
      </c>
      <c r="S219" s="226">
        <v>0</v>
      </c>
      <c r="T219" s="226">
        <f>S219*H219</f>
        <v>0</v>
      </c>
      <c r="U219" s="227" t="s">
        <v>1</v>
      </c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8" t="s">
        <v>153</v>
      </c>
      <c r="AT219" s="228" t="s">
        <v>148</v>
      </c>
      <c r="AU219" s="228" t="s">
        <v>154</v>
      </c>
      <c r="AY219" s="17" t="s">
        <v>146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7" t="s">
        <v>154</v>
      </c>
      <c r="BK219" s="229">
        <f>ROUND(I219*H219,2)</f>
        <v>0</v>
      </c>
      <c r="BL219" s="17" t="s">
        <v>153</v>
      </c>
      <c r="BM219" s="228" t="s">
        <v>2455</v>
      </c>
    </row>
    <row r="220" s="2" customFormat="1">
      <c r="A220" s="38"/>
      <c r="B220" s="39"/>
      <c r="C220" s="40"/>
      <c r="D220" s="230" t="s">
        <v>156</v>
      </c>
      <c r="E220" s="40"/>
      <c r="F220" s="231" t="s">
        <v>2456</v>
      </c>
      <c r="G220" s="40"/>
      <c r="H220" s="40"/>
      <c r="I220" s="232"/>
      <c r="J220" s="40"/>
      <c r="K220" s="40"/>
      <c r="L220" s="44"/>
      <c r="M220" s="233"/>
      <c r="N220" s="234"/>
      <c r="O220" s="91"/>
      <c r="P220" s="91"/>
      <c r="Q220" s="91"/>
      <c r="R220" s="91"/>
      <c r="S220" s="91"/>
      <c r="T220" s="91"/>
      <c r="U220" s="92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156</v>
      </c>
      <c r="AU220" s="17" t="s">
        <v>154</v>
      </c>
    </row>
    <row r="221" s="2" customFormat="1">
      <c r="A221" s="38"/>
      <c r="B221" s="39"/>
      <c r="C221" s="40"/>
      <c r="D221" s="235" t="s">
        <v>158</v>
      </c>
      <c r="E221" s="40"/>
      <c r="F221" s="236" t="s">
        <v>2457</v>
      </c>
      <c r="G221" s="40"/>
      <c r="H221" s="40"/>
      <c r="I221" s="232"/>
      <c r="J221" s="40"/>
      <c r="K221" s="40"/>
      <c r="L221" s="44"/>
      <c r="M221" s="233"/>
      <c r="N221" s="234"/>
      <c r="O221" s="91"/>
      <c r="P221" s="91"/>
      <c r="Q221" s="91"/>
      <c r="R221" s="91"/>
      <c r="S221" s="91"/>
      <c r="T221" s="91"/>
      <c r="U221" s="92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158</v>
      </c>
      <c r="AU221" s="17" t="s">
        <v>154</v>
      </c>
    </row>
    <row r="222" s="13" customFormat="1">
      <c r="A222" s="13"/>
      <c r="B222" s="237"/>
      <c r="C222" s="238"/>
      <c r="D222" s="230" t="s">
        <v>160</v>
      </c>
      <c r="E222" s="239" t="s">
        <v>1</v>
      </c>
      <c r="F222" s="240" t="s">
        <v>2458</v>
      </c>
      <c r="G222" s="238"/>
      <c r="H222" s="239" t="s">
        <v>1</v>
      </c>
      <c r="I222" s="241"/>
      <c r="J222" s="238"/>
      <c r="K222" s="238"/>
      <c r="L222" s="242"/>
      <c r="M222" s="243"/>
      <c r="N222" s="244"/>
      <c r="O222" s="244"/>
      <c r="P222" s="244"/>
      <c r="Q222" s="244"/>
      <c r="R222" s="244"/>
      <c r="S222" s="244"/>
      <c r="T222" s="244"/>
      <c r="U222" s="245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6" t="s">
        <v>160</v>
      </c>
      <c r="AU222" s="246" t="s">
        <v>154</v>
      </c>
      <c r="AV222" s="13" t="s">
        <v>81</v>
      </c>
      <c r="AW222" s="13" t="s">
        <v>30</v>
      </c>
      <c r="AX222" s="13" t="s">
        <v>73</v>
      </c>
      <c r="AY222" s="246" t="s">
        <v>146</v>
      </c>
    </row>
    <row r="223" s="14" customFormat="1">
      <c r="A223" s="14"/>
      <c r="B223" s="247"/>
      <c r="C223" s="248"/>
      <c r="D223" s="230" t="s">
        <v>160</v>
      </c>
      <c r="E223" s="249" t="s">
        <v>1</v>
      </c>
      <c r="F223" s="250" t="s">
        <v>2459</v>
      </c>
      <c r="G223" s="248"/>
      <c r="H223" s="251">
        <v>36</v>
      </c>
      <c r="I223" s="252"/>
      <c r="J223" s="248"/>
      <c r="K223" s="248"/>
      <c r="L223" s="253"/>
      <c r="M223" s="254"/>
      <c r="N223" s="255"/>
      <c r="O223" s="255"/>
      <c r="P223" s="255"/>
      <c r="Q223" s="255"/>
      <c r="R223" s="255"/>
      <c r="S223" s="255"/>
      <c r="T223" s="255"/>
      <c r="U223" s="256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7" t="s">
        <v>160</v>
      </c>
      <c r="AU223" s="257" t="s">
        <v>154</v>
      </c>
      <c r="AV223" s="14" t="s">
        <v>154</v>
      </c>
      <c r="AW223" s="14" t="s">
        <v>30</v>
      </c>
      <c r="AX223" s="14" t="s">
        <v>73</v>
      </c>
      <c r="AY223" s="257" t="s">
        <v>146</v>
      </c>
    </row>
    <row r="224" s="15" customFormat="1">
      <c r="A224" s="15"/>
      <c r="B224" s="258"/>
      <c r="C224" s="259"/>
      <c r="D224" s="230" t="s">
        <v>160</v>
      </c>
      <c r="E224" s="260" t="s">
        <v>1</v>
      </c>
      <c r="F224" s="261" t="s">
        <v>163</v>
      </c>
      <c r="G224" s="259"/>
      <c r="H224" s="262">
        <v>36</v>
      </c>
      <c r="I224" s="263"/>
      <c r="J224" s="259"/>
      <c r="K224" s="259"/>
      <c r="L224" s="264"/>
      <c r="M224" s="265"/>
      <c r="N224" s="266"/>
      <c r="O224" s="266"/>
      <c r="P224" s="266"/>
      <c r="Q224" s="266"/>
      <c r="R224" s="266"/>
      <c r="S224" s="266"/>
      <c r="T224" s="266"/>
      <c r="U224" s="267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8" t="s">
        <v>160</v>
      </c>
      <c r="AU224" s="268" t="s">
        <v>154</v>
      </c>
      <c r="AV224" s="15" t="s">
        <v>153</v>
      </c>
      <c r="AW224" s="15" t="s">
        <v>30</v>
      </c>
      <c r="AX224" s="15" t="s">
        <v>81</v>
      </c>
      <c r="AY224" s="268" t="s">
        <v>146</v>
      </c>
    </row>
    <row r="225" s="2" customFormat="1" ht="16.5" customHeight="1">
      <c r="A225" s="38"/>
      <c r="B225" s="39"/>
      <c r="C225" s="269" t="s">
        <v>280</v>
      </c>
      <c r="D225" s="269" t="s">
        <v>289</v>
      </c>
      <c r="E225" s="270" t="s">
        <v>2460</v>
      </c>
      <c r="F225" s="271" t="s">
        <v>2461</v>
      </c>
      <c r="G225" s="272" t="s">
        <v>207</v>
      </c>
      <c r="H225" s="273">
        <v>72</v>
      </c>
      <c r="I225" s="274"/>
      <c r="J225" s="275">
        <f>ROUND(I225*H225,2)</f>
        <v>0</v>
      </c>
      <c r="K225" s="271" t="s">
        <v>152</v>
      </c>
      <c r="L225" s="276"/>
      <c r="M225" s="277" t="s">
        <v>1</v>
      </c>
      <c r="N225" s="278" t="s">
        <v>39</v>
      </c>
      <c r="O225" s="91"/>
      <c r="P225" s="226">
        <f>O225*H225</f>
        <v>0</v>
      </c>
      <c r="Q225" s="226">
        <v>1</v>
      </c>
      <c r="R225" s="226">
        <f>Q225*H225</f>
        <v>72</v>
      </c>
      <c r="S225" s="226">
        <v>0</v>
      </c>
      <c r="T225" s="226">
        <f>S225*H225</f>
        <v>0</v>
      </c>
      <c r="U225" s="227" t="s">
        <v>1</v>
      </c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8" t="s">
        <v>204</v>
      </c>
      <c r="AT225" s="228" t="s">
        <v>289</v>
      </c>
      <c r="AU225" s="228" t="s">
        <v>154</v>
      </c>
      <c r="AY225" s="17" t="s">
        <v>146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17" t="s">
        <v>154</v>
      </c>
      <c r="BK225" s="229">
        <f>ROUND(I225*H225,2)</f>
        <v>0</v>
      </c>
      <c r="BL225" s="17" t="s">
        <v>153</v>
      </c>
      <c r="BM225" s="228" t="s">
        <v>2462</v>
      </c>
    </row>
    <row r="226" s="2" customFormat="1">
      <c r="A226" s="38"/>
      <c r="B226" s="39"/>
      <c r="C226" s="40"/>
      <c r="D226" s="230" t="s">
        <v>156</v>
      </c>
      <c r="E226" s="40"/>
      <c r="F226" s="231" t="s">
        <v>2461</v>
      </c>
      <c r="G226" s="40"/>
      <c r="H226" s="40"/>
      <c r="I226" s="232"/>
      <c r="J226" s="40"/>
      <c r="K226" s="40"/>
      <c r="L226" s="44"/>
      <c r="M226" s="233"/>
      <c r="N226" s="234"/>
      <c r="O226" s="91"/>
      <c r="P226" s="91"/>
      <c r="Q226" s="91"/>
      <c r="R226" s="91"/>
      <c r="S226" s="91"/>
      <c r="T226" s="91"/>
      <c r="U226" s="92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156</v>
      </c>
      <c r="AU226" s="17" t="s">
        <v>154</v>
      </c>
    </row>
    <row r="227" s="14" customFormat="1">
      <c r="A227" s="14"/>
      <c r="B227" s="247"/>
      <c r="C227" s="248"/>
      <c r="D227" s="230" t="s">
        <v>160</v>
      </c>
      <c r="E227" s="248"/>
      <c r="F227" s="250" t="s">
        <v>2463</v>
      </c>
      <c r="G227" s="248"/>
      <c r="H227" s="251">
        <v>72</v>
      </c>
      <c r="I227" s="252"/>
      <c r="J227" s="248"/>
      <c r="K227" s="248"/>
      <c r="L227" s="253"/>
      <c r="M227" s="254"/>
      <c r="N227" s="255"/>
      <c r="O227" s="255"/>
      <c r="P227" s="255"/>
      <c r="Q227" s="255"/>
      <c r="R227" s="255"/>
      <c r="S227" s="255"/>
      <c r="T227" s="255"/>
      <c r="U227" s="256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7" t="s">
        <v>160</v>
      </c>
      <c r="AU227" s="257" t="s">
        <v>154</v>
      </c>
      <c r="AV227" s="14" t="s">
        <v>154</v>
      </c>
      <c r="AW227" s="14" t="s">
        <v>4</v>
      </c>
      <c r="AX227" s="14" t="s">
        <v>81</v>
      </c>
      <c r="AY227" s="257" t="s">
        <v>146</v>
      </c>
    </row>
    <row r="228" s="2" customFormat="1" ht="33" customHeight="1">
      <c r="A228" s="38"/>
      <c r="B228" s="39"/>
      <c r="C228" s="217" t="s">
        <v>288</v>
      </c>
      <c r="D228" s="217" t="s">
        <v>148</v>
      </c>
      <c r="E228" s="218" t="s">
        <v>2464</v>
      </c>
      <c r="F228" s="219" t="s">
        <v>2465</v>
      </c>
      <c r="G228" s="220" t="s">
        <v>151</v>
      </c>
      <c r="H228" s="221">
        <v>27.302</v>
      </c>
      <c r="I228" s="222"/>
      <c r="J228" s="223">
        <f>ROUND(I228*H228,2)</f>
        <v>0</v>
      </c>
      <c r="K228" s="219" t="s">
        <v>152</v>
      </c>
      <c r="L228" s="44"/>
      <c r="M228" s="224" t="s">
        <v>1</v>
      </c>
      <c r="N228" s="225" t="s">
        <v>39</v>
      </c>
      <c r="O228" s="91"/>
      <c r="P228" s="226">
        <f>O228*H228</f>
        <v>0</v>
      </c>
      <c r="Q228" s="226">
        <v>0</v>
      </c>
      <c r="R228" s="226">
        <f>Q228*H228</f>
        <v>0</v>
      </c>
      <c r="S228" s="226">
        <v>0</v>
      </c>
      <c r="T228" s="226">
        <f>S228*H228</f>
        <v>0</v>
      </c>
      <c r="U228" s="227" t="s">
        <v>1</v>
      </c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8" t="s">
        <v>153</v>
      </c>
      <c r="AT228" s="228" t="s">
        <v>148</v>
      </c>
      <c r="AU228" s="228" t="s">
        <v>154</v>
      </c>
      <c r="AY228" s="17" t="s">
        <v>146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17" t="s">
        <v>154</v>
      </c>
      <c r="BK228" s="229">
        <f>ROUND(I228*H228,2)</f>
        <v>0</v>
      </c>
      <c r="BL228" s="17" t="s">
        <v>153</v>
      </c>
      <c r="BM228" s="228" t="s">
        <v>2466</v>
      </c>
    </row>
    <row r="229" s="2" customFormat="1">
      <c r="A229" s="38"/>
      <c r="B229" s="39"/>
      <c r="C229" s="40"/>
      <c r="D229" s="230" t="s">
        <v>156</v>
      </c>
      <c r="E229" s="40"/>
      <c r="F229" s="231" t="s">
        <v>2467</v>
      </c>
      <c r="G229" s="40"/>
      <c r="H229" s="40"/>
      <c r="I229" s="232"/>
      <c r="J229" s="40"/>
      <c r="K229" s="40"/>
      <c r="L229" s="44"/>
      <c r="M229" s="233"/>
      <c r="N229" s="234"/>
      <c r="O229" s="91"/>
      <c r="P229" s="91"/>
      <c r="Q229" s="91"/>
      <c r="R229" s="91"/>
      <c r="S229" s="91"/>
      <c r="T229" s="91"/>
      <c r="U229" s="92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156</v>
      </c>
      <c r="AU229" s="17" t="s">
        <v>154</v>
      </c>
    </row>
    <row r="230" s="2" customFormat="1">
      <c r="A230" s="38"/>
      <c r="B230" s="39"/>
      <c r="C230" s="40"/>
      <c r="D230" s="235" t="s">
        <v>158</v>
      </c>
      <c r="E230" s="40"/>
      <c r="F230" s="236" t="s">
        <v>2468</v>
      </c>
      <c r="G230" s="40"/>
      <c r="H230" s="40"/>
      <c r="I230" s="232"/>
      <c r="J230" s="40"/>
      <c r="K230" s="40"/>
      <c r="L230" s="44"/>
      <c r="M230" s="233"/>
      <c r="N230" s="234"/>
      <c r="O230" s="91"/>
      <c r="P230" s="91"/>
      <c r="Q230" s="91"/>
      <c r="R230" s="91"/>
      <c r="S230" s="91"/>
      <c r="T230" s="91"/>
      <c r="U230" s="92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158</v>
      </c>
      <c r="AU230" s="17" t="s">
        <v>154</v>
      </c>
    </row>
    <row r="231" s="13" customFormat="1">
      <c r="A231" s="13"/>
      <c r="B231" s="237"/>
      <c r="C231" s="238"/>
      <c r="D231" s="230" t="s">
        <v>160</v>
      </c>
      <c r="E231" s="239" t="s">
        <v>1</v>
      </c>
      <c r="F231" s="240" t="s">
        <v>2469</v>
      </c>
      <c r="G231" s="238"/>
      <c r="H231" s="239" t="s">
        <v>1</v>
      </c>
      <c r="I231" s="241"/>
      <c r="J231" s="238"/>
      <c r="K231" s="238"/>
      <c r="L231" s="242"/>
      <c r="M231" s="243"/>
      <c r="N231" s="244"/>
      <c r="O231" s="244"/>
      <c r="P231" s="244"/>
      <c r="Q231" s="244"/>
      <c r="R231" s="244"/>
      <c r="S231" s="244"/>
      <c r="T231" s="244"/>
      <c r="U231" s="245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6" t="s">
        <v>160</v>
      </c>
      <c r="AU231" s="246" t="s">
        <v>154</v>
      </c>
      <c r="AV231" s="13" t="s">
        <v>81</v>
      </c>
      <c r="AW231" s="13" t="s">
        <v>30</v>
      </c>
      <c r="AX231" s="13" t="s">
        <v>73</v>
      </c>
      <c r="AY231" s="246" t="s">
        <v>146</v>
      </c>
    </row>
    <row r="232" s="14" customFormat="1">
      <c r="A232" s="14"/>
      <c r="B232" s="247"/>
      <c r="C232" s="248"/>
      <c r="D232" s="230" t="s">
        <v>160</v>
      </c>
      <c r="E232" s="249" t="s">
        <v>1</v>
      </c>
      <c r="F232" s="250" t="s">
        <v>2470</v>
      </c>
      <c r="G232" s="248"/>
      <c r="H232" s="251">
        <v>18.661999999999999</v>
      </c>
      <c r="I232" s="252"/>
      <c r="J232" s="248"/>
      <c r="K232" s="248"/>
      <c r="L232" s="253"/>
      <c r="M232" s="254"/>
      <c r="N232" s="255"/>
      <c r="O232" s="255"/>
      <c r="P232" s="255"/>
      <c r="Q232" s="255"/>
      <c r="R232" s="255"/>
      <c r="S232" s="255"/>
      <c r="T232" s="255"/>
      <c r="U232" s="256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7" t="s">
        <v>160</v>
      </c>
      <c r="AU232" s="257" t="s">
        <v>154</v>
      </c>
      <c r="AV232" s="14" t="s">
        <v>154</v>
      </c>
      <c r="AW232" s="14" t="s">
        <v>30</v>
      </c>
      <c r="AX232" s="14" t="s">
        <v>73</v>
      </c>
      <c r="AY232" s="257" t="s">
        <v>146</v>
      </c>
    </row>
    <row r="233" s="13" customFormat="1">
      <c r="A233" s="13"/>
      <c r="B233" s="237"/>
      <c r="C233" s="238"/>
      <c r="D233" s="230" t="s">
        <v>160</v>
      </c>
      <c r="E233" s="239" t="s">
        <v>1</v>
      </c>
      <c r="F233" s="240" t="s">
        <v>2471</v>
      </c>
      <c r="G233" s="238"/>
      <c r="H233" s="239" t="s">
        <v>1</v>
      </c>
      <c r="I233" s="241"/>
      <c r="J233" s="238"/>
      <c r="K233" s="238"/>
      <c r="L233" s="242"/>
      <c r="M233" s="243"/>
      <c r="N233" s="244"/>
      <c r="O233" s="244"/>
      <c r="P233" s="244"/>
      <c r="Q233" s="244"/>
      <c r="R233" s="244"/>
      <c r="S233" s="244"/>
      <c r="T233" s="244"/>
      <c r="U233" s="245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6" t="s">
        <v>160</v>
      </c>
      <c r="AU233" s="246" t="s">
        <v>154</v>
      </c>
      <c r="AV233" s="13" t="s">
        <v>81</v>
      </c>
      <c r="AW233" s="13" t="s">
        <v>30</v>
      </c>
      <c r="AX233" s="13" t="s">
        <v>73</v>
      </c>
      <c r="AY233" s="246" t="s">
        <v>146</v>
      </c>
    </row>
    <row r="234" s="14" customFormat="1">
      <c r="A234" s="14"/>
      <c r="B234" s="247"/>
      <c r="C234" s="248"/>
      <c r="D234" s="230" t="s">
        <v>160</v>
      </c>
      <c r="E234" s="249" t="s">
        <v>1</v>
      </c>
      <c r="F234" s="250" t="s">
        <v>2472</v>
      </c>
      <c r="G234" s="248"/>
      <c r="H234" s="251">
        <v>8.6400000000000006</v>
      </c>
      <c r="I234" s="252"/>
      <c r="J234" s="248"/>
      <c r="K234" s="248"/>
      <c r="L234" s="253"/>
      <c r="M234" s="254"/>
      <c r="N234" s="255"/>
      <c r="O234" s="255"/>
      <c r="P234" s="255"/>
      <c r="Q234" s="255"/>
      <c r="R234" s="255"/>
      <c r="S234" s="255"/>
      <c r="T234" s="255"/>
      <c r="U234" s="256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7" t="s">
        <v>160</v>
      </c>
      <c r="AU234" s="257" t="s">
        <v>154</v>
      </c>
      <c r="AV234" s="14" t="s">
        <v>154</v>
      </c>
      <c r="AW234" s="14" t="s">
        <v>30</v>
      </c>
      <c r="AX234" s="14" t="s">
        <v>73</v>
      </c>
      <c r="AY234" s="257" t="s">
        <v>146</v>
      </c>
    </row>
    <row r="235" s="15" customFormat="1">
      <c r="A235" s="15"/>
      <c r="B235" s="258"/>
      <c r="C235" s="259"/>
      <c r="D235" s="230" t="s">
        <v>160</v>
      </c>
      <c r="E235" s="260" t="s">
        <v>1</v>
      </c>
      <c r="F235" s="261" t="s">
        <v>163</v>
      </c>
      <c r="G235" s="259"/>
      <c r="H235" s="262">
        <v>27.302</v>
      </c>
      <c r="I235" s="263"/>
      <c r="J235" s="259"/>
      <c r="K235" s="259"/>
      <c r="L235" s="264"/>
      <c r="M235" s="265"/>
      <c r="N235" s="266"/>
      <c r="O235" s="266"/>
      <c r="P235" s="266"/>
      <c r="Q235" s="266"/>
      <c r="R235" s="266"/>
      <c r="S235" s="266"/>
      <c r="T235" s="266"/>
      <c r="U235" s="267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8" t="s">
        <v>160</v>
      </c>
      <c r="AU235" s="268" t="s">
        <v>154</v>
      </c>
      <c r="AV235" s="15" t="s">
        <v>153</v>
      </c>
      <c r="AW235" s="15" t="s">
        <v>30</v>
      </c>
      <c r="AX235" s="15" t="s">
        <v>81</v>
      </c>
      <c r="AY235" s="268" t="s">
        <v>146</v>
      </c>
    </row>
    <row r="236" s="2" customFormat="1" ht="16.5" customHeight="1">
      <c r="A236" s="38"/>
      <c r="B236" s="39"/>
      <c r="C236" s="269" t="s">
        <v>294</v>
      </c>
      <c r="D236" s="269" t="s">
        <v>289</v>
      </c>
      <c r="E236" s="270" t="s">
        <v>2473</v>
      </c>
      <c r="F236" s="271" t="s">
        <v>2474</v>
      </c>
      <c r="G236" s="272" t="s">
        <v>207</v>
      </c>
      <c r="H236" s="273">
        <v>54.603999999999999</v>
      </c>
      <c r="I236" s="274"/>
      <c r="J236" s="275">
        <f>ROUND(I236*H236,2)</f>
        <v>0</v>
      </c>
      <c r="K236" s="271" t="s">
        <v>152</v>
      </c>
      <c r="L236" s="276"/>
      <c r="M236" s="277" t="s">
        <v>1</v>
      </c>
      <c r="N236" s="278" t="s">
        <v>39</v>
      </c>
      <c r="O236" s="91"/>
      <c r="P236" s="226">
        <f>O236*H236</f>
        <v>0</v>
      </c>
      <c r="Q236" s="226">
        <v>1</v>
      </c>
      <c r="R236" s="226">
        <f>Q236*H236</f>
        <v>54.603999999999999</v>
      </c>
      <c r="S236" s="226">
        <v>0</v>
      </c>
      <c r="T236" s="226">
        <f>S236*H236</f>
        <v>0</v>
      </c>
      <c r="U236" s="227" t="s">
        <v>1</v>
      </c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8" t="s">
        <v>204</v>
      </c>
      <c r="AT236" s="228" t="s">
        <v>289</v>
      </c>
      <c r="AU236" s="228" t="s">
        <v>154</v>
      </c>
      <c r="AY236" s="17" t="s">
        <v>146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7" t="s">
        <v>154</v>
      </c>
      <c r="BK236" s="229">
        <f>ROUND(I236*H236,2)</f>
        <v>0</v>
      </c>
      <c r="BL236" s="17" t="s">
        <v>153</v>
      </c>
      <c r="BM236" s="228" t="s">
        <v>2475</v>
      </c>
    </row>
    <row r="237" s="2" customFormat="1">
      <c r="A237" s="38"/>
      <c r="B237" s="39"/>
      <c r="C237" s="40"/>
      <c r="D237" s="230" t="s">
        <v>156</v>
      </c>
      <c r="E237" s="40"/>
      <c r="F237" s="231" t="s">
        <v>2474</v>
      </c>
      <c r="G237" s="40"/>
      <c r="H237" s="40"/>
      <c r="I237" s="232"/>
      <c r="J237" s="40"/>
      <c r="K237" s="40"/>
      <c r="L237" s="44"/>
      <c r="M237" s="233"/>
      <c r="N237" s="234"/>
      <c r="O237" s="91"/>
      <c r="P237" s="91"/>
      <c r="Q237" s="91"/>
      <c r="R237" s="91"/>
      <c r="S237" s="91"/>
      <c r="T237" s="91"/>
      <c r="U237" s="92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156</v>
      </c>
      <c r="AU237" s="17" t="s">
        <v>154</v>
      </c>
    </row>
    <row r="238" s="14" customFormat="1">
      <c r="A238" s="14"/>
      <c r="B238" s="247"/>
      <c r="C238" s="248"/>
      <c r="D238" s="230" t="s">
        <v>160</v>
      </c>
      <c r="E238" s="248"/>
      <c r="F238" s="250" t="s">
        <v>2476</v>
      </c>
      <c r="G238" s="248"/>
      <c r="H238" s="251">
        <v>54.603999999999999</v>
      </c>
      <c r="I238" s="252"/>
      <c r="J238" s="248"/>
      <c r="K238" s="248"/>
      <c r="L238" s="253"/>
      <c r="M238" s="254"/>
      <c r="N238" s="255"/>
      <c r="O238" s="255"/>
      <c r="P238" s="255"/>
      <c r="Q238" s="255"/>
      <c r="R238" s="255"/>
      <c r="S238" s="255"/>
      <c r="T238" s="255"/>
      <c r="U238" s="256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7" t="s">
        <v>160</v>
      </c>
      <c r="AU238" s="257" t="s">
        <v>154</v>
      </c>
      <c r="AV238" s="14" t="s">
        <v>154</v>
      </c>
      <c r="AW238" s="14" t="s">
        <v>4</v>
      </c>
      <c r="AX238" s="14" t="s">
        <v>81</v>
      </c>
      <c r="AY238" s="257" t="s">
        <v>146</v>
      </c>
    </row>
    <row r="239" s="12" customFormat="1" ht="22.8" customHeight="1">
      <c r="A239" s="12"/>
      <c r="B239" s="201"/>
      <c r="C239" s="202"/>
      <c r="D239" s="203" t="s">
        <v>72</v>
      </c>
      <c r="E239" s="215" t="s">
        <v>153</v>
      </c>
      <c r="F239" s="215" t="s">
        <v>324</v>
      </c>
      <c r="G239" s="202"/>
      <c r="H239" s="202"/>
      <c r="I239" s="205"/>
      <c r="J239" s="216">
        <f>BK239</f>
        <v>0</v>
      </c>
      <c r="K239" s="202"/>
      <c r="L239" s="207"/>
      <c r="M239" s="208"/>
      <c r="N239" s="209"/>
      <c r="O239" s="209"/>
      <c r="P239" s="210">
        <f>SUM(P240:P247)</f>
        <v>0</v>
      </c>
      <c r="Q239" s="209"/>
      <c r="R239" s="210">
        <f>SUM(R240:R247)</f>
        <v>0</v>
      </c>
      <c r="S239" s="209"/>
      <c r="T239" s="210">
        <f>SUM(T240:T247)</f>
        <v>0</v>
      </c>
      <c r="U239" s="211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2" t="s">
        <v>81</v>
      </c>
      <c r="AT239" s="213" t="s">
        <v>72</v>
      </c>
      <c r="AU239" s="213" t="s">
        <v>81</v>
      </c>
      <c r="AY239" s="212" t="s">
        <v>146</v>
      </c>
      <c r="BK239" s="214">
        <f>SUM(BK240:BK247)</f>
        <v>0</v>
      </c>
    </row>
    <row r="240" s="2" customFormat="1" ht="16.5" customHeight="1">
      <c r="A240" s="38"/>
      <c r="B240" s="39"/>
      <c r="C240" s="217" t="s">
        <v>7</v>
      </c>
      <c r="D240" s="217" t="s">
        <v>148</v>
      </c>
      <c r="E240" s="218" t="s">
        <v>2477</v>
      </c>
      <c r="F240" s="219" t="s">
        <v>2478</v>
      </c>
      <c r="G240" s="220" t="s">
        <v>151</v>
      </c>
      <c r="H240" s="221">
        <v>9.1010000000000009</v>
      </c>
      <c r="I240" s="222"/>
      <c r="J240" s="223">
        <f>ROUND(I240*H240,2)</f>
        <v>0</v>
      </c>
      <c r="K240" s="219" t="s">
        <v>152</v>
      </c>
      <c r="L240" s="44"/>
      <c r="M240" s="224" t="s">
        <v>1</v>
      </c>
      <c r="N240" s="225" t="s">
        <v>39</v>
      </c>
      <c r="O240" s="91"/>
      <c r="P240" s="226">
        <f>O240*H240</f>
        <v>0</v>
      </c>
      <c r="Q240" s="226">
        <v>0</v>
      </c>
      <c r="R240" s="226">
        <f>Q240*H240</f>
        <v>0</v>
      </c>
      <c r="S240" s="226">
        <v>0</v>
      </c>
      <c r="T240" s="226">
        <f>S240*H240</f>
        <v>0</v>
      </c>
      <c r="U240" s="227" t="s">
        <v>1</v>
      </c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8" t="s">
        <v>153</v>
      </c>
      <c r="AT240" s="228" t="s">
        <v>148</v>
      </c>
      <c r="AU240" s="228" t="s">
        <v>154</v>
      </c>
      <c r="AY240" s="17" t="s">
        <v>146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17" t="s">
        <v>154</v>
      </c>
      <c r="BK240" s="229">
        <f>ROUND(I240*H240,2)</f>
        <v>0</v>
      </c>
      <c r="BL240" s="17" t="s">
        <v>153</v>
      </c>
      <c r="BM240" s="228" t="s">
        <v>2479</v>
      </c>
    </row>
    <row r="241" s="2" customFormat="1">
      <c r="A241" s="38"/>
      <c r="B241" s="39"/>
      <c r="C241" s="40"/>
      <c r="D241" s="230" t="s">
        <v>156</v>
      </c>
      <c r="E241" s="40"/>
      <c r="F241" s="231" t="s">
        <v>2480</v>
      </c>
      <c r="G241" s="40"/>
      <c r="H241" s="40"/>
      <c r="I241" s="232"/>
      <c r="J241" s="40"/>
      <c r="K241" s="40"/>
      <c r="L241" s="44"/>
      <c r="M241" s="233"/>
      <c r="N241" s="234"/>
      <c r="O241" s="91"/>
      <c r="P241" s="91"/>
      <c r="Q241" s="91"/>
      <c r="R241" s="91"/>
      <c r="S241" s="91"/>
      <c r="T241" s="91"/>
      <c r="U241" s="92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156</v>
      </c>
      <c r="AU241" s="17" t="s">
        <v>154</v>
      </c>
    </row>
    <row r="242" s="2" customFormat="1">
      <c r="A242" s="38"/>
      <c r="B242" s="39"/>
      <c r="C242" s="40"/>
      <c r="D242" s="235" t="s">
        <v>158</v>
      </c>
      <c r="E242" s="40"/>
      <c r="F242" s="236" t="s">
        <v>2481</v>
      </c>
      <c r="G242" s="40"/>
      <c r="H242" s="40"/>
      <c r="I242" s="232"/>
      <c r="J242" s="40"/>
      <c r="K242" s="40"/>
      <c r="L242" s="44"/>
      <c r="M242" s="233"/>
      <c r="N242" s="234"/>
      <c r="O242" s="91"/>
      <c r="P242" s="91"/>
      <c r="Q242" s="91"/>
      <c r="R242" s="91"/>
      <c r="S242" s="91"/>
      <c r="T242" s="91"/>
      <c r="U242" s="92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158</v>
      </c>
      <c r="AU242" s="17" t="s">
        <v>154</v>
      </c>
    </row>
    <row r="243" s="13" customFormat="1">
      <c r="A243" s="13"/>
      <c r="B243" s="237"/>
      <c r="C243" s="238"/>
      <c r="D243" s="230" t="s">
        <v>160</v>
      </c>
      <c r="E243" s="239" t="s">
        <v>1</v>
      </c>
      <c r="F243" s="240" t="s">
        <v>2469</v>
      </c>
      <c r="G243" s="238"/>
      <c r="H243" s="239" t="s">
        <v>1</v>
      </c>
      <c r="I243" s="241"/>
      <c r="J243" s="238"/>
      <c r="K243" s="238"/>
      <c r="L243" s="242"/>
      <c r="M243" s="243"/>
      <c r="N243" s="244"/>
      <c r="O243" s="244"/>
      <c r="P243" s="244"/>
      <c r="Q243" s="244"/>
      <c r="R243" s="244"/>
      <c r="S243" s="244"/>
      <c r="T243" s="244"/>
      <c r="U243" s="245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6" t="s">
        <v>160</v>
      </c>
      <c r="AU243" s="246" t="s">
        <v>154</v>
      </c>
      <c r="AV243" s="13" t="s">
        <v>81</v>
      </c>
      <c r="AW243" s="13" t="s">
        <v>30</v>
      </c>
      <c r="AX243" s="13" t="s">
        <v>73</v>
      </c>
      <c r="AY243" s="246" t="s">
        <v>146</v>
      </c>
    </row>
    <row r="244" s="14" customFormat="1">
      <c r="A244" s="14"/>
      <c r="B244" s="247"/>
      <c r="C244" s="248"/>
      <c r="D244" s="230" t="s">
        <v>160</v>
      </c>
      <c r="E244" s="249" t="s">
        <v>1</v>
      </c>
      <c r="F244" s="250" t="s">
        <v>2482</v>
      </c>
      <c r="G244" s="248"/>
      <c r="H244" s="251">
        <v>6.2210000000000001</v>
      </c>
      <c r="I244" s="252"/>
      <c r="J244" s="248"/>
      <c r="K244" s="248"/>
      <c r="L244" s="253"/>
      <c r="M244" s="254"/>
      <c r="N244" s="255"/>
      <c r="O244" s="255"/>
      <c r="P244" s="255"/>
      <c r="Q244" s="255"/>
      <c r="R244" s="255"/>
      <c r="S244" s="255"/>
      <c r="T244" s="255"/>
      <c r="U244" s="256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7" t="s">
        <v>160</v>
      </c>
      <c r="AU244" s="257" t="s">
        <v>154</v>
      </c>
      <c r="AV244" s="14" t="s">
        <v>154</v>
      </c>
      <c r="AW244" s="14" t="s">
        <v>30</v>
      </c>
      <c r="AX244" s="14" t="s">
        <v>73</v>
      </c>
      <c r="AY244" s="257" t="s">
        <v>146</v>
      </c>
    </row>
    <row r="245" s="13" customFormat="1">
      <c r="A245" s="13"/>
      <c r="B245" s="237"/>
      <c r="C245" s="238"/>
      <c r="D245" s="230" t="s">
        <v>160</v>
      </c>
      <c r="E245" s="239" t="s">
        <v>1</v>
      </c>
      <c r="F245" s="240" t="s">
        <v>2471</v>
      </c>
      <c r="G245" s="238"/>
      <c r="H245" s="239" t="s">
        <v>1</v>
      </c>
      <c r="I245" s="241"/>
      <c r="J245" s="238"/>
      <c r="K245" s="238"/>
      <c r="L245" s="242"/>
      <c r="M245" s="243"/>
      <c r="N245" s="244"/>
      <c r="O245" s="244"/>
      <c r="P245" s="244"/>
      <c r="Q245" s="244"/>
      <c r="R245" s="244"/>
      <c r="S245" s="244"/>
      <c r="T245" s="244"/>
      <c r="U245" s="245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6" t="s">
        <v>160</v>
      </c>
      <c r="AU245" s="246" t="s">
        <v>154</v>
      </c>
      <c r="AV245" s="13" t="s">
        <v>81</v>
      </c>
      <c r="AW245" s="13" t="s">
        <v>30</v>
      </c>
      <c r="AX245" s="13" t="s">
        <v>73</v>
      </c>
      <c r="AY245" s="246" t="s">
        <v>146</v>
      </c>
    </row>
    <row r="246" s="14" customFormat="1">
      <c r="A246" s="14"/>
      <c r="B246" s="247"/>
      <c r="C246" s="248"/>
      <c r="D246" s="230" t="s">
        <v>160</v>
      </c>
      <c r="E246" s="249" t="s">
        <v>1</v>
      </c>
      <c r="F246" s="250" t="s">
        <v>2483</v>
      </c>
      <c r="G246" s="248"/>
      <c r="H246" s="251">
        <v>2.8799999999999999</v>
      </c>
      <c r="I246" s="252"/>
      <c r="J246" s="248"/>
      <c r="K246" s="248"/>
      <c r="L246" s="253"/>
      <c r="M246" s="254"/>
      <c r="N246" s="255"/>
      <c r="O246" s="255"/>
      <c r="P246" s="255"/>
      <c r="Q246" s="255"/>
      <c r="R246" s="255"/>
      <c r="S246" s="255"/>
      <c r="T246" s="255"/>
      <c r="U246" s="256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7" t="s">
        <v>160</v>
      </c>
      <c r="AU246" s="257" t="s">
        <v>154</v>
      </c>
      <c r="AV246" s="14" t="s">
        <v>154</v>
      </c>
      <c r="AW246" s="14" t="s">
        <v>30</v>
      </c>
      <c r="AX246" s="14" t="s">
        <v>73</v>
      </c>
      <c r="AY246" s="257" t="s">
        <v>146</v>
      </c>
    </row>
    <row r="247" s="15" customFormat="1">
      <c r="A247" s="15"/>
      <c r="B247" s="258"/>
      <c r="C247" s="259"/>
      <c r="D247" s="230" t="s">
        <v>160</v>
      </c>
      <c r="E247" s="260" t="s">
        <v>1</v>
      </c>
      <c r="F247" s="261" t="s">
        <v>163</v>
      </c>
      <c r="G247" s="259"/>
      <c r="H247" s="262">
        <v>9.1010000000000009</v>
      </c>
      <c r="I247" s="263"/>
      <c r="J247" s="259"/>
      <c r="K247" s="259"/>
      <c r="L247" s="264"/>
      <c r="M247" s="265"/>
      <c r="N247" s="266"/>
      <c r="O247" s="266"/>
      <c r="P247" s="266"/>
      <c r="Q247" s="266"/>
      <c r="R247" s="266"/>
      <c r="S247" s="266"/>
      <c r="T247" s="266"/>
      <c r="U247" s="267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68" t="s">
        <v>160</v>
      </c>
      <c r="AU247" s="268" t="s">
        <v>154</v>
      </c>
      <c r="AV247" s="15" t="s">
        <v>153</v>
      </c>
      <c r="AW247" s="15" t="s">
        <v>30</v>
      </c>
      <c r="AX247" s="15" t="s">
        <v>81</v>
      </c>
      <c r="AY247" s="268" t="s">
        <v>146</v>
      </c>
    </row>
    <row r="248" s="12" customFormat="1" ht="22.8" customHeight="1">
      <c r="A248" s="12"/>
      <c r="B248" s="201"/>
      <c r="C248" s="202"/>
      <c r="D248" s="203" t="s">
        <v>72</v>
      </c>
      <c r="E248" s="215" t="s">
        <v>184</v>
      </c>
      <c r="F248" s="215" t="s">
        <v>2484</v>
      </c>
      <c r="G248" s="202"/>
      <c r="H248" s="202"/>
      <c r="I248" s="205"/>
      <c r="J248" s="216">
        <f>BK248</f>
        <v>0</v>
      </c>
      <c r="K248" s="202"/>
      <c r="L248" s="207"/>
      <c r="M248" s="208"/>
      <c r="N248" s="209"/>
      <c r="O248" s="209"/>
      <c r="P248" s="210">
        <f>SUM(P249:P275)</f>
        <v>0</v>
      </c>
      <c r="Q248" s="209"/>
      <c r="R248" s="210">
        <f>SUM(R249:R275)</f>
        <v>4.6000000000000005</v>
      </c>
      <c r="S248" s="209"/>
      <c r="T248" s="210">
        <f>SUM(T249:T275)</f>
        <v>0</v>
      </c>
      <c r="U248" s="211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12" t="s">
        <v>81</v>
      </c>
      <c r="AT248" s="213" t="s">
        <v>72</v>
      </c>
      <c r="AU248" s="213" t="s">
        <v>81</v>
      </c>
      <c r="AY248" s="212" t="s">
        <v>146</v>
      </c>
      <c r="BK248" s="214">
        <f>SUM(BK249:BK275)</f>
        <v>0</v>
      </c>
    </row>
    <row r="249" s="2" customFormat="1" ht="33" customHeight="1">
      <c r="A249" s="38"/>
      <c r="B249" s="39"/>
      <c r="C249" s="217" t="s">
        <v>309</v>
      </c>
      <c r="D249" s="217" t="s">
        <v>148</v>
      </c>
      <c r="E249" s="218" t="s">
        <v>2485</v>
      </c>
      <c r="F249" s="219" t="s">
        <v>2486</v>
      </c>
      <c r="G249" s="220" t="s">
        <v>228</v>
      </c>
      <c r="H249" s="221">
        <v>10</v>
      </c>
      <c r="I249" s="222"/>
      <c r="J249" s="223">
        <f>ROUND(I249*H249,2)</f>
        <v>0</v>
      </c>
      <c r="K249" s="219" t="s">
        <v>2078</v>
      </c>
      <c r="L249" s="44"/>
      <c r="M249" s="224" t="s">
        <v>1</v>
      </c>
      <c r="N249" s="225" t="s">
        <v>39</v>
      </c>
      <c r="O249" s="91"/>
      <c r="P249" s="226">
        <f>O249*H249</f>
        <v>0</v>
      </c>
      <c r="Q249" s="226">
        <v>0</v>
      </c>
      <c r="R249" s="226">
        <f>Q249*H249</f>
        <v>0</v>
      </c>
      <c r="S249" s="226">
        <v>0</v>
      </c>
      <c r="T249" s="226">
        <f>S249*H249</f>
        <v>0</v>
      </c>
      <c r="U249" s="227" t="s">
        <v>1</v>
      </c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8" t="s">
        <v>153</v>
      </c>
      <c r="AT249" s="228" t="s">
        <v>148</v>
      </c>
      <c r="AU249" s="228" t="s">
        <v>154</v>
      </c>
      <c r="AY249" s="17" t="s">
        <v>146</v>
      </c>
      <c r="BE249" s="229">
        <f>IF(N249="základní",J249,0)</f>
        <v>0</v>
      </c>
      <c r="BF249" s="229">
        <f>IF(N249="snížená",J249,0)</f>
        <v>0</v>
      </c>
      <c r="BG249" s="229">
        <f>IF(N249="zákl. přenesená",J249,0)</f>
        <v>0</v>
      </c>
      <c r="BH249" s="229">
        <f>IF(N249="sníž. přenesená",J249,0)</f>
        <v>0</v>
      </c>
      <c r="BI249" s="229">
        <f>IF(N249="nulová",J249,0)</f>
        <v>0</v>
      </c>
      <c r="BJ249" s="17" t="s">
        <v>154</v>
      </c>
      <c r="BK249" s="229">
        <f>ROUND(I249*H249,2)</f>
        <v>0</v>
      </c>
      <c r="BL249" s="17" t="s">
        <v>153</v>
      </c>
      <c r="BM249" s="228" t="s">
        <v>2487</v>
      </c>
    </row>
    <row r="250" s="2" customFormat="1">
      <c r="A250" s="38"/>
      <c r="B250" s="39"/>
      <c r="C250" s="40"/>
      <c r="D250" s="230" t="s">
        <v>156</v>
      </c>
      <c r="E250" s="40"/>
      <c r="F250" s="231" t="s">
        <v>2488</v>
      </c>
      <c r="G250" s="40"/>
      <c r="H250" s="40"/>
      <c r="I250" s="232"/>
      <c r="J250" s="40"/>
      <c r="K250" s="40"/>
      <c r="L250" s="44"/>
      <c r="M250" s="233"/>
      <c r="N250" s="234"/>
      <c r="O250" s="91"/>
      <c r="P250" s="91"/>
      <c r="Q250" s="91"/>
      <c r="R250" s="91"/>
      <c r="S250" s="91"/>
      <c r="T250" s="91"/>
      <c r="U250" s="92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156</v>
      </c>
      <c r="AU250" s="17" t="s">
        <v>154</v>
      </c>
    </row>
    <row r="251" s="2" customFormat="1">
      <c r="A251" s="38"/>
      <c r="B251" s="39"/>
      <c r="C251" s="40"/>
      <c r="D251" s="235" t="s">
        <v>158</v>
      </c>
      <c r="E251" s="40"/>
      <c r="F251" s="236" t="s">
        <v>2489</v>
      </c>
      <c r="G251" s="40"/>
      <c r="H251" s="40"/>
      <c r="I251" s="232"/>
      <c r="J251" s="40"/>
      <c r="K251" s="40"/>
      <c r="L251" s="44"/>
      <c r="M251" s="233"/>
      <c r="N251" s="234"/>
      <c r="O251" s="91"/>
      <c r="P251" s="91"/>
      <c r="Q251" s="91"/>
      <c r="R251" s="91"/>
      <c r="S251" s="91"/>
      <c r="T251" s="91"/>
      <c r="U251" s="92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158</v>
      </c>
      <c r="AU251" s="17" t="s">
        <v>154</v>
      </c>
    </row>
    <row r="252" s="13" customFormat="1">
      <c r="A252" s="13"/>
      <c r="B252" s="237"/>
      <c r="C252" s="238"/>
      <c r="D252" s="230" t="s">
        <v>160</v>
      </c>
      <c r="E252" s="239" t="s">
        <v>1</v>
      </c>
      <c r="F252" s="240" t="s">
        <v>2490</v>
      </c>
      <c r="G252" s="238"/>
      <c r="H252" s="239" t="s">
        <v>1</v>
      </c>
      <c r="I252" s="241"/>
      <c r="J252" s="238"/>
      <c r="K252" s="238"/>
      <c r="L252" s="242"/>
      <c r="M252" s="243"/>
      <c r="N252" s="244"/>
      <c r="O252" s="244"/>
      <c r="P252" s="244"/>
      <c r="Q252" s="244"/>
      <c r="R252" s="244"/>
      <c r="S252" s="244"/>
      <c r="T252" s="244"/>
      <c r="U252" s="245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6" t="s">
        <v>160</v>
      </c>
      <c r="AU252" s="246" t="s">
        <v>154</v>
      </c>
      <c r="AV252" s="13" t="s">
        <v>81</v>
      </c>
      <c r="AW252" s="13" t="s">
        <v>30</v>
      </c>
      <c r="AX252" s="13" t="s">
        <v>73</v>
      </c>
      <c r="AY252" s="246" t="s">
        <v>146</v>
      </c>
    </row>
    <row r="253" s="14" customFormat="1">
      <c r="A253" s="14"/>
      <c r="B253" s="247"/>
      <c r="C253" s="248"/>
      <c r="D253" s="230" t="s">
        <v>160</v>
      </c>
      <c r="E253" s="249" t="s">
        <v>1</v>
      </c>
      <c r="F253" s="250" t="s">
        <v>698</v>
      </c>
      <c r="G253" s="248"/>
      <c r="H253" s="251">
        <v>10</v>
      </c>
      <c r="I253" s="252"/>
      <c r="J253" s="248"/>
      <c r="K253" s="248"/>
      <c r="L253" s="253"/>
      <c r="M253" s="254"/>
      <c r="N253" s="255"/>
      <c r="O253" s="255"/>
      <c r="P253" s="255"/>
      <c r="Q253" s="255"/>
      <c r="R253" s="255"/>
      <c r="S253" s="255"/>
      <c r="T253" s="255"/>
      <c r="U253" s="256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7" t="s">
        <v>160</v>
      </c>
      <c r="AU253" s="257" t="s">
        <v>154</v>
      </c>
      <c r="AV253" s="14" t="s">
        <v>154</v>
      </c>
      <c r="AW253" s="14" t="s">
        <v>30</v>
      </c>
      <c r="AX253" s="14" t="s">
        <v>73</v>
      </c>
      <c r="AY253" s="257" t="s">
        <v>146</v>
      </c>
    </row>
    <row r="254" s="15" customFormat="1">
      <c r="A254" s="15"/>
      <c r="B254" s="258"/>
      <c r="C254" s="259"/>
      <c r="D254" s="230" t="s">
        <v>160</v>
      </c>
      <c r="E254" s="260" t="s">
        <v>1</v>
      </c>
      <c r="F254" s="261" t="s">
        <v>163</v>
      </c>
      <c r="G254" s="259"/>
      <c r="H254" s="262">
        <v>10</v>
      </c>
      <c r="I254" s="263"/>
      <c r="J254" s="259"/>
      <c r="K254" s="259"/>
      <c r="L254" s="264"/>
      <c r="M254" s="265"/>
      <c r="N254" s="266"/>
      <c r="O254" s="266"/>
      <c r="P254" s="266"/>
      <c r="Q254" s="266"/>
      <c r="R254" s="266"/>
      <c r="S254" s="266"/>
      <c r="T254" s="266"/>
      <c r="U254" s="267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8" t="s">
        <v>160</v>
      </c>
      <c r="AU254" s="268" t="s">
        <v>154</v>
      </c>
      <c r="AV254" s="15" t="s">
        <v>153</v>
      </c>
      <c r="AW254" s="15" t="s">
        <v>30</v>
      </c>
      <c r="AX254" s="15" t="s">
        <v>81</v>
      </c>
      <c r="AY254" s="268" t="s">
        <v>146</v>
      </c>
    </row>
    <row r="255" s="2" customFormat="1" ht="24.15" customHeight="1">
      <c r="A255" s="38"/>
      <c r="B255" s="39"/>
      <c r="C255" s="217" t="s">
        <v>317</v>
      </c>
      <c r="D255" s="217" t="s">
        <v>148</v>
      </c>
      <c r="E255" s="218" t="s">
        <v>2491</v>
      </c>
      <c r="F255" s="219" t="s">
        <v>2492</v>
      </c>
      <c r="G255" s="220" t="s">
        <v>228</v>
      </c>
      <c r="H255" s="221">
        <v>10</v>
      </c>
      <c r="I255" s="222"/>
      <c r="J255" s="223">
        <f>ROUND(I255*H255,2)</f>
        <v>0</v>
      </c>
      <c r="K255" s="219" t="s">
        <v>152</v>
      </c>
      <c r="L255" s="44"/>
      <c r="M255" s="224" t="s">
        <v>1</v>
      </c>
      <c r="N255" s="225" t="s">
        <v>39</v>
      </c>
      <c r="O255" s="91"/>
      <c r="P255" s="226">
        <f>O255*H255</f>
        <v>0</v>
      </c>
      <c r="Q255" s="226">
        <v>0.46000000000000002</v>
      </c>
      <c r="R255" s="226">
        <f>Q255*H255</f>
        <v>4.6000000000000005</v>
      </c>
      <c r="S255" s="226">
        <v>0</v>
      </c>
      <c r="T255" s="226">
        <f>S255*H255</f>
        <v>0</v>
      </c>
      <c r="U255" s="227" t="s">
        <v>1</v>
      </c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8" t="s">
        <v>153</v>
      </c>
      <c r="AT255" s="228" t="s">
        <v>148</v>
      </c>
      <c r="AU255" s="228" t="s">
        <v>154</v>
      </c>
      <c r="AY255" s="17" t="s">
        <v>146</v>
      </c>
      <c r="BE255" s="229">
        <f>IF(N255="základní",J255,0)</f>
        <v>0</v>
      </c>
      <c r="BF255" s="229">
        <f>IF(N255="snížená",J255,0)</f>
        <v>0</v>
      </c>
      <c r="BG255" s="229">
        <f>IF(N255="zákl. přenesená",J255,0)</f>
        <v>0</v>
      </c>
      <c r="BH255" s="229">
        <f>IF(N255="sníž. přenesená",J255,0)</f>
        <v>0</v>
      </c>
      <c r="BI255" s="229">
        <f>IF(N255="nulová",J255,0)</f>
        <v>0</v>
      </c>
      <c r="BJ255" s="17" t="s">
        <v>154</v>
      </c>
      <c r="BK255" s="229">
        <f>ROUND(I255*H255,2)</f>
        <v>0</v>
      </c>
      <c r="BL255" s="17" t="s">
        <v>153</v>
      </c>
      <c r="BM255" s="228" t="s">
        <v>2493</v>
      </c>
    </row>
    <row r="256" s="2" customFormat="1">
      <c r="A256" s="38"/>
      <c r="B256" s="39"/>
      <c r="C256" s="40"/>
      <c r="D256" s="230" t="s">
        <v>156</v>
      </c>
      <c r="E256" s="40"/>
      <c r="F256" s="231" t="s">
        <v>2494</v>
      </c>
      <c r="G256" s="40"/>
      <c r="H256" s="40"/>
      <c r="I256" s="232"/>
      <c r="J256" s="40"/>
      <c r="K256" s="40"/>
      <c r="L256" s="44"/>
      <c r="M256" s="233"/>
      <c r="N256" s="234"/>
      <c r="O256" s="91"/>
      <c r="P256" s="91"/>
      <c r="Q256" s="91"/>
      <c r="R256" s="91"/>
      <c r="S256" s="91"/>
      <c r="T256" s="91"/>
      <c r="U256" s="92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156</v>
      </c>
      <c r="AU256" s="17" t="s">
        <v>154</v>
      </c>
    </row>
    <row r="257" s="2" customFormat="1">
      <c r="A257" s="38"/>
      <c r="B257" s="39"/>
      <c r="C257" s="40"/>
      <c r="D257" s="235" t="s">
        <v>158</v>
      </c>
      <c r="E257" s="40"/>
      <c r="F257" s="236" t="s">
        <v>2495</v>
      </c>
      <c r="G257" s="40"/>
      <c r="H257" s="40"/>
      <c r="I257" s="232"/>
      <c r="J257" s="40"/>
      <c r="K257" s="40"/>
      <c r="L257" s="44"/>
      <c r="M257" s="233"/>
      <c r="N257" s="234"/>
      <c r="O257" s="91"/>
      <c r="P257" s="91"/>
      <c r="Q257" s="91"/>
      <c r="R257" s="91"/>
      <c r="S257" s="91"/>
      <c r="T257" s="91"/>
      <c r="U257" s="92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158</v>
      </c>
      <c r="AU257" s="17" t="s">
        <v>154</v>
      </c>
    </row>
    <row r="258" s="2" customFormat="1" ht="24.15" customHeight="1">
      <c r="A258" s="38"/>
      <c r="B258" s="39"/>
      <c r="C258" s="217" t="s">
        <v>325</v>
      </c>
      <c r="D258" s="217" t="s">
        <v>148</v>
      </c>
      <c r="E258" s="218" t="s">
        <v>2496</v>
      </c>
      <c r="F258" s="219" t="s">
        <v>2497</v>
      </c>
      <c r="G258" s="220" t="s">
        <v>228</v>
      </c>
      <c r="H258" s="221">
        <v>10</v>
      </c>
      <c r="I258" s="222"/>
      <c r="J258" s="223">
        <f>ROUND(I258*H258,2)</f>
        <v>0</v>
      </c>
      <c r="K258" s="219" t="s">
        <v>2078</v>
      </c>
      <c r="L258" s="44"/>
      <c r="M258" s="224" t="s">
        <v>1</v>
      </c>
      <c r="N258" s="225" t="s">
        <v>39</v>
      </c>
      <c r="O258" s="91"/>
      <c r="P258" s="226">
        <f>O258*H258</f>
        <v>0</v>
      </c>
      <c r="Q258" s="226">
        <v>0</v>
      </c>
      <c r="R258" s="226">
        <f>Q258*H258</f>
        <v>0</v>
      </c>
      <c r="S258" s="226">
        <v>0</v>
      </c>
      <c r="T258" s="226">
        <f>S258*H258</f>
        <v>0</v>
      </c>
      <c r="U258" s="227" t="s">
        <v>1</v>
      </c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8" t="s">
        <v>153</v>
      </c>
      <c r="AT258" s="228" t="s">
        <v>148</v>
      </c>
      <c r="AU258" s="228" t="s">
        <v>154</v>
      </c>
      <c r="AY258" s="17" t="s">
        <v>146</v>
      </c>
      <c r="BE258" s="229">
        <f>IF(N258="základní",J258,0)</f>
        <v>0</v>
      </c>
      <c r="BF258" s="229">
        <f>IF(N258="snížená",J258,0)</f>
        <v>0</v>
      </c>
      <c r="BG258" s="229">
        <f>IF(N258="zákl. přenesená",J258,0)</f>
        <v>0</v>
      </c>
      <c r="BH258" s="229">
        <f>IF(N258="sníž. přenesená",J258,0)</f>
        <v>0</v>
      </c>
      <c r="BI258" s="229">
        <f>IF(N258="nulová",J258,0)</f>
        <v>0</v>
      </c>
      <c r="BJ258" s="17" t="s">
        <v>154</v>
      </c>
      <c r="BK258" s="229">
        <f>ROUND(I258*H258,2)</f>
        <v>0</v>
      </c>
      <c r="BL258" s="17" t="s">
        <v>153</v>
      </c>
      <c r="BM258" s="228" t="s">
        <v>2498</v>
      </c>
    </row>
    <row r="259" s="2" customFormat="1">
      <c r="A259" s="38"/>
      <c r="B259" s="39"/>
      <c r="C259" s="40"/>
      <c r="D259" s="230" t="s">
        <v>156</v>
      </c>
      <c r="E259" s="40"/>
      <c r="F259" s="231" t="s">
        <v>2499</v>
      </c>
      <c r="G259" s="40"/>
      <c r="H259" s="40"/>
      <c r="I259" s="232"/>
      <c r="J259" s="40"/>
      <c r="K259" s="40"/>
      <c r="L259" s="44"/>
      <c r="M259" s="233"/>
      <c r="N259" s="234"/>
      <c r="O259" s="91"/>
      <c r="P259" s="91"/>
      <c r="Q259" s="91"/>
      <c r="R259" s="91"/>
      <c r="S259" s="91"/>
      <c r="T259" s="91"/>
      <c r="U259" s="92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156</v>
      </c>
      <c r="AU259" s="17" t="s">
        <v>154</v>
      </c>
    </row>
    <row r="260" s="2" customFormat="1">
      <c r="A260" s="38"/>
      <c r="B260" s="39"/>
      <c r="C260" s="40"/>
      <c r="D260" s="235" t="s">
        <v>158</v>
      </c>
      <c r="E260" s="40"/>
      <c r="F260" s="236" t="s">
        <v>2500</v>
      </c>
      <c r="G260" s="40"/>
      <c r="H260" s="40"/>
      <c r="I260" s="232"/>
      <c r="J260" s="40"/>
      <c r="K260" s="40"/>
      <c r="L260" s="44"/>
      <c r="M260" s="233"/>
      <c r="N260" s="234"/>
      <c r="O260" s="91"/>
      <c r="P260" s="91"/>
      <c r="Q260" s="91"/>
      <c r="R260" s="91"/>
      <c r="S260" s="91"/>
      <c r="T260" s="91"/>
      <c r="U260" s="92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158</v>
      </c>
      <c r="AU260" s="17" t="s">
        <v>154</v>
      </c>
    </row>
    <row r="261" s="13" customFormat="1">
      <c r="A261" s="13"/>
      <c r="B261" s="237"/>
      <c r="C261" s="238"/>
      <c r="D261" s="230" t="s">
        <v>160</v>
      </c>
      <c r="E261" s="239" t="s">
        <v>1</v>
      </c>
      <c r="F261" s="240" t="s">
        <v>2490</v>
      </c>
      <c r="G261" s="238"/>
      <c r="H261" s="239" t="s">
        <v>1</v>
      </c>
      <c r="I261" s="241"/>
      <c r="J261" s="238"/>
      <c r="K261" s="238"/>
      <c r="L261" s="242"/>
      <c r="M261" s="243"/>
      <c r="N261" s="244"/>
      <c r="O261" s="244"/>
      <c r="P261" s="244"/>
      <c r="Q261" s="244"/>
      <c r="R261" s="244"/>
      <c r="S261" s="244"/>
      <c r="T261" s="244"/>
      <c r="U261" s="245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6" t="s">
        <v>160</v>
      </c>
      <c r="AU261" s="246" t="s">
        <v>154</v>
      </c>
      <c r="AV261" s="13" t="s">
        <v>81</v>
      </c>
      <c r="AW261" s="13" t="s">
        <v>30</v>
      </c>
      <c r="AX261" s="13" t="s">
        <v>73</v>
      </c>
      <c r="AY261" s="246" t="s">
        <v>146</v>
      </c>
    </row>
    <row r="262" s="14" customFormat="1">
      <c r="A262" s="14"/>
      <c r="B262" s="247"/>
      <c r="C262" s="248"/>
      <c r="D262" s="230" t="s">
        <v>160</v>
      </c>
      <c r="E262" s="249" t="s">
        <v>1</v>
      </c>
      <c r="F262" s="250" t="s">
        <v>698</v>
      </c>
      <c r="G262" s="248"/>
      <c r="H262" s="251">
        <v>10</v>
      </c>
      <c r="I262" s="252"/>
      <c r="J262" s="248"/>
      <c r="K262" s="248"/>
      <c r="L262" s="253"/>
      <c r="M262" s="254"/>
      <c r="N262" s="255"/>
      <c r="O262" s="255"/>
      <c r="P262" s="255"/>
      <c r="Q262" s="255"/>
      <c r="R262" s="255"/>
      <c r="S262" s="255"/>
      <c r="T262" s="255"/>
      <c r="U262" s="256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7" t="s">
        <v>160</v>
      </c>
      <c r="AU262" s="257" t="s">
        <v>154</v>
      </c>
      <c r="AV262" s="14" t="s">
        <v>154</v>
      </c>
      <c r="AW262" s="14" t="s">
        <v>30</v>
      </c>
      <c r="AX262" s="14" t="s">
        <v>73</v>
      </c>
      <c r="AY262" s="257" t="s">
        <v>146</v>
      </c>
    </row>
    <row r="263" s="15" customFormat="1">
      <c r="A263" s="15"/>
      <c r="B263" s="258"/>
      <c r="C263" s="259"/>
      <c r="D263" s="230" t="s">
        <v>160</v>
      </c>
      <c r="E263" s="260" t="s">
        <v>1</v>
      </c>
      <c r="F263" s="261" t="s">
        <v>163</v>
      </c>
      <c r="G263" s="259"/>
      <c r="H263" s="262">
        <v>10</v>
      </c>
      <c r="I263" s="263"/>
      <c r="J263" s="259"/>
      <c r="K263" s="259"/>
      <c r="L263" s="264"/>
      <c r="M263" s="265"/>
      <c r="N263" s="266"/>
      <c r="O263" s="266"/>
      <c r="P263" s="266"/>
      <c r="Q263" s="266"/>
      <c r="R263" s="266"/>
      <c r="S263" s="266"/>
      <c r="T263" s="266"/>
      <c r="U263" s="267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8" t="s">
        <v>160</v>
      </c>
      <c r="AU263" s="268" t="s">
        <v>154</v>
      </c>
      <c r="AV263" s="15" t="s">
        <v>153</v>
      </c>
      <c r="AW263" s="15" t="s">
        <v>30</v>
      </c>
      <c r="AX263" s="15" t="s">
        <v>81</v>
      </c>
      <c r="AY263" s="268" t="s">
        <v>146</v>
      </c>
    </row>
    <row r="264" s="2" customFormat="1" ht="21.75" customHeight="1">
      <c r="A264" s="38"/>
      <c r="B264" s="39"/>
      <c r="C264" s="217" t="s">
        <v>333</v>
      </c>
      <c r="D264" s="217" t="s">
        <v>148</v>
      </c>
      <c r="E264" s="218" t="s">
        <v>2501</v>
      </c>
      <c r="F264" s="219" t="s">
        <v>2502</v>
      </c>
      <c r="G264" s="220" t="s">
        <v>228</v>
      </c>
      <c r="H264" s="221">
        <v>10</v>
      </c>
      <c r="I264" s="222"/>
      <c r="J264" s="223">
        <f>ROUND(I264*H264,2)</f>
        <v>0</v>
      </c>
      <c r="K264" s="219" t="s">
        <v>2078</v>
      </c>
      <c r="L264" s="44"/>
      <c r="M264" s="224" t="s">
        <v>1</v>
      </c>
      <c r="N264" s="225" t="s">
        <v>39</v>
      </c>
      <c r="O264" s="91"/>
      <c r="P264" s="226">
        <f>O264*H264</f>
        <v>0</v>
      </c>
      <c r="Q264" s="226">
        <v>0</v>
      </c>
      <c r="R264" s="226">
        <f>Q264*H264</f>
        <v>0</v>
      </c>
      <c r="S264" s="226">
        <v>0</v>
      </c>
      <c r="T264" s="226">
        <f>S264*H264</f>
        <v>0</v>
      </c>
      <c r="U264" s="227" t="s">
        <v>1</v>
      </c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8" t="s">
        <v>153</v>
      </c>
      <c r="AT264" s="228" t="s">
        <v>148</v>
      </c>
      <c r="AU264" s="228" t="s">
        <v>154</v>
      </c>
      <c r="AY264" s="17" t="s">
        <v>146</v>
      </c>
      <c r="BE264" s="229">
        <f>IF(N264="základní",J264,0)</f>
        <v>0</v>
      </c>
      <c r="BF264" s="229">
        <f>IF(N264="snížená",J264,0)</f>
        <v>0</v>
      </c>
      <c r="BG264" s="229">
        <f>IF(N264="zákl. přenesená",J264,0)</f>
        <v>0</v>
      </c>
      <c r="BH264" s="229">
        <f>IF(N264="sníž. přenesená",J264,0)</f>
        <v>0</v>
      </c>
      <c r="BI264" s="229">
        <f>IF(N264="nulová",J264,0)</f>
        <v>0</v>
      </c>
      <c r="BJ264" s="17" t="s">
        <v>154</v>
      </c>
      <c r="BK264" s="229">
        <f>ROUND(I264*H264,2)</f>
        <v>0</v>
      </c>
      <c r="BL264" s="17" t="s">
        <v>153</v>
      </c>
      <c r="BM264" s="228" t="s">
        <v>2503</v>
      </c>
    </row>
    <row r="265" s="2" customFormat="1">
      <c r="A265" s="38"/>
      <c r="B265" s="39"/>
      <c r="C265" s="40"/>
      <c r="D265" s="230" t="s">
        <v>156</v>
      </c>
      <c r="E265" s="40"/>
      <c r="F265" s="231" t="s">
        <v>2504</v>
      </c>
      <c r="G265" s="40"/>
      <c r="H265" s="40"/>
      <c r="I265" s="232"/>
      <c r="J265" s="40"/>
      <c r="K265" s="40"/>
      <c r="L265" s="44"/>
      <c r="M265" s="233"/>
      <c r="N265" s="234"/>
      <c r="O265" s="91"/>
      <c r="P265" s="91"/>
      <c r="Q265" s="91"/>
      <c r="R265" s="91"/>
      <c r="S265" s="91"/>
      <c r="T265" s="91"/>
      <c r="U265" s="92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156</v>
      </c>
      <c r="AU265" s="17" t="s">
        <v>154</v>
      </c>
    </row>
    <row r="266" s="2" customFormat="1">
      <c r="A266" s="38"/>
      <c r="B266" s="39"/>
      <c r="C266" s="40"/>
      <c r="D266" s="235" t="s">
        <v>158</v>
      </c>
      <c r="E266" s="40"/>
      <c r="F266" s="236" t="s">
        <v>2505</v>
      </c>
      <c r="G266" s="40"/>
      <c r="H266" s="40"/>
      <c r="I266" s="232"/>
      <c r="J266" s="40"/>
      <c r="K266" s="40"/>
      <c r="L266" s="44"/>
      <c r="M266" s="233"/>
      <c r="N266" s="234"/>
      <c r="O266" s="91"/>
      <c r="P266" s="91"/>
      <c r="Q266" s="91"/>
      <c r="R266" s="91"/>
      <c r="S266" s="91"/>
      <c r="T266" s="91"/>
      <c r="U266" s="92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158</v>
      </c>
      <c r="AU266" s="17" t="s">
        <v>154</v>
      </c>
    </row>
    <row r="267" s="13" customFormat="1">
      <c r="A267" s="13"/>
      <c r="B267" s="237"/>
      <c r="C267" s="238"/>
      <c r="D267" s="230" t="s">
        <v>160</v>
      </c>
      <c r="E267" s="239" t="s">
        <v>1</v>
      </c>
      <c r="F267" s="240" t="s">
        <v>2490</v>
      </c>
      <c r="G267" s="238"/>
      <c r="H267" s="239" t="s">
        <v>1</v>
      </c>
      <c r="I267" s="241"/>
      <c r="J267" s="238"/>
      <c r="K267" s="238"/>
      <c r="L267" s="242"/>
      <c r="M267" s="243"/>
      <c r="N267" s="244"/>
      <c r="O267" s="244"/>
      <c r="P267" s="244"/>
      <c r="Q267" s="244"/>
      <c r="R267" s="244"/>
      <c r="S267" s="244"/>
      <c r="T267" s="244"/>
      <c r="U267" s="245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6" t="s">
        <v>160</v>
      </c>
      <c r="AU267" s="246" t="s">
        <v>154</v>
      </c>
      <c r="AV267" s="13" t="s">
        <v>81</v>
      </c>
      <c r="AW267" s="13" t="s">
        <v>30</v>
      </c>
      <c r="AX267" s="13" t="s">
        <v>73</v>
      </c>
      <c r="AY267" s="246" t="s">
        <v>146</v>
      </c>
    </row>
    <row r="268" s="14" customFormat="1">
      <c r="A268" s="14"/>
      <c r="B268" s="247"/>
      <c r="C268" s="248"/>
      <c r="D268" s="230" t="s">
        <v>160</v>
      </c>
      <c r="E268" s="249" t="s">
        <v>1</v>
      </c>
      <c r="F268" s="250" t="s">
        <v>698</v>
      </c>
      <c r="G268" s="248"/>
      <c r="H268" s="251">
        <v>10</v>
      </c>
      <c r="I268" s="252"/>
      <c r="J268" s="248"/>
      <c r="K268" s="248"/>
      <c r="L268" s="253"/>
      <c r="M268" s="254"/>
      <c r="N268" s="255"/>
      <c r="O268" s="255"/>
      <c r="P268" s="255"/>
      <c r="Q268" s="255"/>
      <c r="R268" s="255"/>
      <c r="S268" s="255"/>
      <c r="T268" s="255"/>
      <c r="U268" s="256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7" t="s">
        <v>160</v>
      </c>
      <c r="AU268" s="257" t="s">
        <v>154</v>
      </c>
      <c r="AV268" s="14" t="s">
        <v>154</v>
      </c>
      <c r="AW268" s="14" t="s">
        <v>30</v>
      </c>
      <c r="AX268" s="14" t="s">
        <v>73</v>
      </c>
      <c r="AY268" s="257" t="s">
        <v>146</v>
      </c>
    </row>
    <row r="269" s="15" customFormat="1">
      <c r="A269" s="15"/>
      <c r="B269" s="258"/>
      <c r="C269" s="259"/>
      <c r="D269" s="230" t="s">
        <v>160</v>
      </c>
      <c r="E269" s="260" t="s">
        <v>1</v>
      </c>
      <c r="F269" s="261" t="s">
        <v>163</v>
      </c>
      <c r="G269" s="259"/>
      <c r="H269" s="262">
        <v>10</v>
      </c>
      <c r="I269" s="263"/>
      <c r="J269" s="259"/>
      <c r="K269" s="259"/>
      <c r="L269" s="264"/>
      <c r="M269" s="265"/>
      <c r="N269" s="266"/>
      <c r="O269" s="266"/>
      <c r="P269" s="266"/>
      <c r="Q269" s="266"/>
      <c r="R269" s="266"/>
      <c r="S269" s="266"/>
      <c r="T269" s="266"/>
      <c r="U269" s="267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8" t="s">
        <v>160</v>
      </c>
      <c r="AU269" s="268" t="s">
        <v>154</v>
      </c>
      <c r="AV269" s="15" t="s">
        <v>153</v>
      </c>
      <c r="AW269" s="15" t="s">
        <v>30</v>
      </c>
      <c r="AX269" s="15" t="s">
        <v>81</v>
      </c>
      <c r="AY269" s="268" t="s">
        <v>146</v>
      </c>
    </row>
    <row r="270" s="2" customFormat="1" ht="33" customHeight="1">
      <c r="A270" s="38"/>
      <c r="B270" s="39"/>
      <c r="C270" s="217" t="s">
        <v>340</v>
      </c>
      <c r="D270" s="217" t="s">
        <v>148</v>
      </c>
      <c r="E270" s="218" t="s">
        <v>2506</v>
      </c>
      <c r="F270" s="219" t="s">
        <v>2507</v>
      </c>
      <c r="G270" s="220" t="s">
        <v>228</v>
      </c>
      <c r="H270" s="221">
        <v>10</v>
      </c>
      <c r="I270" s="222"/>
      <c r="J270" s="223">
        <f>ROUND(I270*H270,2)</f>
        <v>0</v>
      </c>
      <c r="K270" s="219" t="s">
        <v>2078</v>
      </c>
      <c r="L270" s="44"/>
      <c r="M270" s="224" t="s">
        <v>1</v>
      </c>
      <c r="N270" s="225" t="s">
        <v>39</v>
      </c>
      <c r="O270" s="91"/>
      <c r="P270" s="226">
        <f>O270*H270</f>
        <v>0</v>
      </c>
      <c r="Q270" s="226">
        <v>0</v>
      </c>
      <c r="R270" s="226">
        <f>Q270*H270</f>
        <v>0</v>
      </c>
      <c r="S270" s="226">
        <v>0</v>
      </c>
      <c r="T270" s="226">
        <f>S270*H270</f>
        <v>0</v>
      </c>
      <c r="U270" s="227" t="s">
        <v>1</v>
      </c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8" t="s">
        <v>153</v>
      </c>
      <c r="AT270" s="228" t="s">
        <v>148</v>
      </c>
      <c r="AU270" s="228" t="s">
        <v>154</v>
      </c>
      <c r="AY270" s="17" t="s">
        <v>146</v>
      </c>
      <c r="BE270" s="229">
        <f>IF(N270="základní",J270,0)</f>
        <v>0</v>
      </c>
      <c r="BF270" s="229">
        <f>IF(N270="snížená",J270,0)</f>
        <v>0</v>
      </c>
      <c r="BG270" s="229">
        <f>IF(N270="zákl. přenesená",J270,0)</f>
        <v>0</v>
      </c>
      <c r="BH270" s="229">
        <f>IF(N270="sníž. přenesená",J270,0)</f>
        <v>0</v>
      </c>
      <c r="BI270" s="229">
        <f>IF(N270="nulová",J270,0)</f>
        <v>0</v>
      </c>
      <c r="BJ270" s="17" t="s">
        <v>154</v>
      </c>
      <c r="BK270" s="229">
        <f>ROUND(I270*H270,2)</f>
        <v>0</v>
      </c>
      <c r="BL270" s="17" t="s">
        <v>153</v>
      </c>
      <c r="BM270" s="228" t="s">
        <v>2508</v>
      </c>
    </row>
    <row r="271" s="2" customFormat="1">
      <c r="A271" s="38"/>
      <c r="B271" s="39"/>
      <c r="C271" s="40"/>
      <c r="D271" s="230" t="s">
        <v>156</v>
      </c>
      <c r="E271" s="40"/>
      <c r="F271" s="231" t="s">
        <v>2509</v>
      </c>
      <c r="G271" s="40"/>
      <c r="H271" s="40"/>
      <c r="I271" s="232"/>
      <c r="J271" s="40"/>
      <c r="K271" s="40"/>
      <c r="L271" s="44"/>
      <c r="M271" s="233"/>
      <c r="N271" s="234"/>
      <c r="O271" s="91"/>
      <c r="P271" s="91"/>
      <c r="Q271" s="91"/>
      <c r="R271" s="91"/>
      <c r="S271" s="91"/>
      <c r="T271" s="91"/>
      <c r="U271" s="92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156</v>
      </c>
      <c r="AU271" s="17" t="s">
        <v>154</v>
      </c>
    </row>
    <row r="272" s="2" customFormat="1">
      <c r="A272" s="38"/>
      <c r="B272" s="39"/>
      <c r="C272" s="40"/>
      <c r="D272" s="235" t="s">
        <v>158</v>
      </c>
      <c r="E272" s="40"/>
      <c r="F272" s="236" t="s">
        <v>2510</v>
      </c>
      <c r="G272" s="40"/>
      <c r="H272" s="40"/>
      <c r="I272" s="232"/>
      <c r="J272" s="40"/>
      <c r="K272" s="40"/>
      <c r="L272" s="44"/>
      <c r="M272" s="233"/>
      <c r="N272" s="234"/>
      <c r="O272" s="91"/>
      <c r="P272" s="91"/>
      <c r="Q272" s="91"/>
      <c r="R272" s="91"/>
      <c r="S272" s="91"/>
      <c r="T272" s="91"/>
      <c r="U272" s="92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158</v>
      </c>
      <c r="AU272" s="17" t="s">
        <v>154</v>
      </c>
    </row>
    <row r="273" s="13" customFormat="1">
      <c r="A273" s="13"/>
      <c r="B273" s="237"/>
      <c r="C273" s="238"/>
      <c r="D273" s="230" t="s">
        <v>160</v>
      </c>
      <c r="E273" s="239" t="s">
        <v>1</v>
      </c>
      <c r="F273" s="240" t="s">
        <v>2490</v>
      </c>
      <c r="G273" s="238"/>
      <c r="H273" s="239" t="s">
        <v>1</v>
      </c>
      <c r="I273" s="241"/>
      <c r="J273" s="238"/>
      <c r="K273" s="238"/>
      <c r="L273" s="242"/>
      <c r="M273" s="243"/>
      <c r="N273" s="244"/>
      <c r="O273" s="244"/>
      <c r="P273" s="244"/>
      <c r="Q273" s="244"/>
      <c r="R273" s="244"/>
      <c r="S273" s="244"/>
      <c r="T273" s="244"/>
      <c r="U273" s="245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6" t="s">
        <v>160</v>
      </c>
      <c r="AU273" s="246" t="s">
        <v>154</v>
      </c>
      <c r="AV273" s="13" t="s">
        <v>81</v>
      </c>
      <c r="AW273" s="13" t="s">
        <v>30</v>
      </c>
      <c r="AX273" s="13" t="s">
        <v>73</v>
      </c>
      <c r="AY273" s="246" t="s">
        <v>146</v>
      </c>
    </row>
    <row r="274" s="14" customFormat="1">
      <c r="A274" s="14"/>
      <c r="B274" s="247"/>
      <c r="C274" s="248"/>
      <c r="D274" s="230" t="s">
        <v>160</v>
      </c>
      <c r="E274" s="249" t="s">
        <v>1</v>
      </c>
      <c r="F274" s="250" t="s">
        <v>698</v>
      </c>
      <c r="G274" s="248"/>
      <c r="H274" s="251">
        <v>10</v>
      </c>
      <c r="I274" s="252"/>
      <c r="J274" s="248"/>
      <c r="K274" s="248"/>
      <c r="L274" s="253"/>
      <c r="M274" s="254"/>
      <c r="N274" s="255"/>
      <c r="O274" s="255"/>
      <c r="P274" s="255"/>
      <c r="Q274" s="255"/>
      <c r="R274" s="255"/>
      <c r="S274" s="255"/>
      <c r="T274" s="255"/>
      <c r="U274" s="256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7" t="s">
        <v>160</v>
      </c>
      <c r="AU274" s="257" t="s">
        <v>154</v>
      </c>
      <c r="AV274" s="14" t="s">
        <v>154</v>
      </c>
      <c r="AW274" s="14" t="s">
        <v>30</v>
      </c>
      <c r="AX274" s="14" t="s">
        <v>73</v>
      </c>
      <c r="AY274" s="257" t="s">
        <v>146</v>
      </c>
    </row>
    <row r="275" s="15" customFormat="1">
      <c r="A275" s="15"/>
      <c r="B275" s="258"/>
      <c r="C275" s="259"/>
      <c r="D275" s="230" t="s">
        <v>160</v>
      </c>
      <c r="E275" s="260" t="s">
        <v>1</v>
      </c>
      <c r="F275" s="261" t="s">
        <v>163</v>
      </c>
      <c r="G275" s="259"/>
      <c r="H275" s="262">
        <v>10</v>
      </c>
      <c r="I275" s="263"/>
      <c r="J275" s="259"/>
      <c r="K275" s="259"/>
      <c r="L275" s="264"/>
      <c r="M275" s="265"/>
      <c r="N275" s="266"/>
      <c r="O275" s="266"/>
      <c r="P275" s="266"/>
      <c r="Q275" s="266"/>
      <c r="R275" s="266"/>
      <c r="S275" s="266"/>
      <c r="T275" s="266"/>
      <c r="U275" s="267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68" t="s">
        <v>160</v>
      </c>
      <c r="AU275" s="268" t="s">
        <v>154</v>
      </c>
      <c r="AV275" s="15" t="s">
        <v>153</v>
      </c>
      <c r="AW275" s="15" t="s">
        <v>30</v>
      </c>
      <c r="AX275" s="15" t="s">
        <v>81</v>
      </c>
      <c r="AY275" s="268" t="s">
        <v>146</v>
      </c>
    </row>
    <row r="276" s="12" customFormat="1" ht="22.8" customHeight="1">
      <c r="A276" s="12"/>
      <c r="B276" s="201"/>
      <c r="C276" s="202"/>
      <c r="D276" s="203" t="s">
        <v>72</v>
      </c>
      <c r="E276" s="215" t="s">
        <v>191</v>
      </c>
      <c r="F276" s="215" t="s">
        <v>392</v>
      </c>
      <c r="G276" s="202"/>
      <c r="H276" s="202"/>
      <c r="I276" s="205"/>
      <c r="J276" s="216">
        <f>BK276</f>
        <v>0</v>
      </c>
      <c r="K276" s="202"/>
      <c r="L276" s="207"/>
      <c r="M276" s="208"/>
      <c r="N276" s="209"/>
      <c r="O276" s="209"/>
      <c r="P276" s="210">
        <f>SUM(P277:P282)</f>
        <v>0</v>
      </c>
      <c r="Q276" s="209"/>
      <c r="R276" s="210">
        <f>SUM(R277:R282)</f>
        <v>7.2053855999999996</v>
      </c>
      <c r="S276" s="209"/>
      <c r="T276" s="210">
        <f>SUM(T277:T282)</f>
        <v>0</v>
      </c>
      <c r="U276" s="211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12" t="s">
        <v>81</v>
      </c>
      <c r="AT276" s="213" t="s">
        <v>72</v>
      </c>
      <c r="AU276" s="213" t="s">
        <v>81</v>
      </c>
      <c r="AY276" s="212" t="s">
        <v>146</v>
      </c>
      <c r="BK276" s="214">
        <f>SUM(BK277:BK282)</f>
        <v>0</v>
      </c>
    </row>
    <row r="277" s="2" customFormat="1" ht="24.15" customHeight="1">
      <c r="A277" s="38"/>
      <c r="B277" s="39"/>
      <c r="C277" s="217" t="s">
        <v>347</v>
      </c>
      <c r="D277" s="217" t="s">
        <v>148</v>
      </c>
      <c r="E277" s="218" t="s">
        <v>2511</v>
      </c>
      <c r="F277" s="219" t="s">
        <v>2512</v>
      </c>
      <c r="G277" s="220" t="s">
        <v>151</v>
      </c>
      <c r="H277" s="221">
        <v>2.8799999999999999</v>
      </c>
      <c r="I277" s="222"/>
      <c r="J277" s="223">
        <f>ROUND(I277*H277,2)</f>
        <v>0</v>
      </c>
      <c r="K277" s="219" t="s">
        <v>152</v>
      </c>
      <c r="L277" s="44"/>
      <c r="M277" s="224" t="s">
        <v>1</v>
      </c>
      <c r="N277" s="225" t="s">
        <v>39</v>
      </c>
      <c r="O277" s="91"/>
      <c r="P277" s="226">
        <f>O277*H277</f>
        <v>0</v>
      </c>
      <c r="Q277" s="226">
        <v>2.5018699999999998</v>
      </c>
      <c r="R277" s="226">
        <f>Q277*H277</f>
        <v>7.2053855999999996</v>
      </c>
      <c r="S277" s="226">
        <v>0</v>
      </c>
      <c r="T277" s="226">
        <f>S277*H277</f>
        <v>0</v>
      </c>
      <c r="U277" s="227" t="s">
        <v>1</v>
      </c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8" t="s">
        <v>153</v>
      </c>
      <c r="AT277" s="228" t="s">
        <v>148</v>
      </c>
      <c r="AU277" s="228" t="s">
        <v>154</v>
      </c>
      <c r="AY277" s="17" t="s">
        <v>146</v>
      </c>
      <c r="BE277" s="229">
        <f>IF(N277="základní",J277,0)</f>
        <v>0</v>
      </c>
      <c r="BF277" s="229">
        <f>IF(N277="snížená",J277,0)</f>
        <v>0</v>
      </c>
      <c r="BG277" s="229">
        <f>IF(N277="zákl. přenesená",J277,0)</f>
        <v>0</v>
      </c>
      <c r="BH277" s="229">
        <f>IF(N277="sníž. přenesená",J277,0)</f>
        <v>0</v>
      </c>
      <c r="BI277" s="229">
        <f>IF(N277="nulová",J277,0)</f>
        <v>0</v>
      </c>
      <c r="BJ277" s="17" t="s">
        <v>154</v>
      </c>
      <c r="BK277" s="229">
        <f>ROUND(I277*H277,2)</f>
        <v>0</v>
      </c>
      <c r="BL277" s="17" t="s">
        <v>153</v>
      </c>
      <c r="BM277" s="228" t="s">
        <v>2513</v>
      </c>
    </row>
    <row r="278" s="2" customFormat="1">
      <c r="A278" s="38"/>
      <c r="B278" s="39"/>
      <c r="C278" s="40"/>
      <c r="D278" s="230" t="s">
        <v>156</v>
      </c>
      <c r="E278" s="40"/>
      <c r="F278" s="231" t="s">
        <v>2514</v>
      </c>
      <c r="G278" s="40"/>
      <c r="H278" s="40"/>
      <c r="I278" s="232"/>
      <c r="J278" s="40"/>
      <c r="K278" s="40"/>
      <c r="L278" s="44"/>
      <c r="M278" s="233"/>
      <c r="N278" s="234"/>
      <c r="O278" s="91"/>
      <c r="P278" s="91"/>
      <c r="Q278" s="91"/>
      <c r="R278" s="91"/>
      <c r="S278" s="91"/>
      <c r="T278" s="91"/>
      <c r="U278" s="92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156</v>
      </c>
      <c r="AU278" s="17" t="s">
        <v>154</v>
      </c>
    </row>
    <row r="279" s="2" customFormat="1">
      <c r="A279" s="38"/>
      <c r="B279" s="39"/>
      <c r="C279" s="40"/>
      <c r="D279" s="235" t="s">
        <v>158</v>
      </c>
      <c r="E279" s="40"/>
      <c r="F279" s="236" t="s">
        <v>2515</v>
      </c>
      <c r="G279" s="40"/>
      <c r="H279" s="40"/>
      <c r="I279" s="232"/>
      <c r="J279" s="40"/>
      <c r="K279" s="40"/>
      <c r="L279" s="44"/>
      <c r="M279" s="233"/>
      <c r="N279" s="234"/>
      <c r="O279" s="91"/>
      <c r="P279" s="91"/>
      <c r="Q279" s="91"/>
      <c r="R279" s="91"/>
      <c r="S279" s="91"/>
      <c r="T279" s="91"/>
      <c r="U279" s="92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158</v>
      </c>
      <c r="AU279" s="17" t="s">
        <v>154</v>
      </c>
    </row>
    <row r="280" s="13" customFormat="1">
      <c r="A280" s="13"/>
      <c r="B280" s="237"/>
      <c r="C280" s="238"/>
      <c r="D280" s="230" t="s">
        <v>160</v>
      </c>
      <c r="E280" s="239" t="s">
        <v>1</v>
      </c>
      <c r="F280" s="240" t="s">
        <v>2402</v>
      </c>
      <c r="G280" s="238"/>
      <c r="H280" s="239" t="s">
        <v>1</v>
      </c>
      <c r="I280" s="241"/>
      <c r="J280" s="238"/>
      <c r="K280" s="238"/>
      <c r="L280" s="242"/>
      <c r="M280" s="243"/>
      <c r="N280" s="244"/>
      <c r="O280" s="244"/>
      <c r="P280" s="244"/>
      <c r="Q280" s="244"/>
      <c r="R280" s="244"/>
      <c r="S280" s="244"/>
      <c r="T280" s="244"/>
      <c r="U280" s="245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6" t="s">
        <v>160</v>
      </c>
      <c r="AU280" s="246" t="s">
        <v>154</v>
      </c>
      <c r="AV280" s="13" t="s">
        <v>81</v>
      </c>
      <c r="AW280" s="13" t="s">
        <v>30</v>
      </c>
      <c r="AX280" s="13" t="s">
        <v>73</v>
      </c>
      <c r="AY280" s="246" t="s">
        <v>146</v>
      </c>
    </row>
    <row r="281" s="14" customFormat="1">
      <c r="A281" s="14"/>
      <c r="B281" s="247"/>
      <c r="C281" s="248"/>
      <c r="D281" s="230" t="s">
        <v>160</v>
      </c>
      <c r="E281" s="249" t="s">
        <v>1</v>
      </c>
      <c r="F281" s="250" t="s">
        <v>2483</v>
      </c>
      <c r="G281" s="248"/>
      <c r="H281" s="251">
        <v>2.8799999999999999</v>
      </c>
      <c r="I281" s="252"/>
      <c r="J281" s="248"/>
      <c r="K281" s="248"/>
      <c r="L281" s="253"/>
      <c r="M281" s="254"/>
      <c r="N281" s="255"/>
      <c r="O281" s="255"/>
      <c r="P281" s="255"/>
      <c r="Q281" s="255"/>
      <c r="R281" s="255"/>
      <c r="S281" s="255"/>
      <c r="T281" s="255"/>
      <c r="U281" s="256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7" t="s">
        <v>160</v>
      </c>
      <c r="AU281" s="257" t="s">
        <v>154</v>
      </c>
      <c r="AV281" s="14" t="s">
        <v>154</v>
      </c>
      <c r="AW281" s="14" t="s">
        <v>30</v>
      </c>
      <c r="AX281" s="14" t="s">
        <v>73</v>
      </c>
      <c r="AY281" s="257" t="s">
        <v>146</v>
      </c>
    </row>
    <row r="282" s="15" customFormat="1">
      <c r="A282" s="15"/>
      <c r="B282" s="258"/>
      <c r="C282" s="259"/>
      <c r="D282" s="230" t="s">
        <v>160</v>
      </c>
      <c r="E282" s="260" t="s">
        <v>1</v>
      </c>
      <c r="F282" s="261" t="s">
        <v>163</v>
      </c>
      <c r="G282" s="259"/>
      <c r="H282" s="262">
        <v>2.8799999999999999</v>
      </c>
      <c r="I282" s="263"/>
      <c r="J282" s="259"/>
      <c r="K282" s="259"/>
      <c r="L282" s="264"/>
      <c r="M282" s="265"/>
      <c r="N282" s="266"/>
      <c r="O282" s="266"/>
      <c r="P282" s="266"/>
      <c r="Q282" s="266"/>
      <c r="R282" s="266"/>
      <c r="S282" s="266"/>
      <c r="T282" s="266"/>
      <c r="U282" s="267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8" t="s">
        <v>160</v>
      </c>
      <c r="AU282" s="268" t="s">
        <v>154</v>
      </c>
      <c r="AV282" s="15" t="s">
        <v>153</v>
      </c>
      <c r="AW282" s="15" t="s">
        <v>30</v>
      </c>
      <c r="AX282" s="15" t="s">
        <v>81</v>
      </c>
      <c r="AY282" s="268" t="s">
        <v>146</v>
      </c>
    </row>
    <row r="283" s="12" customFormat="1" ht="22.8" customHeight="1">
      <c r="A283" s="12"/>
      <c r="B283" s="201"/>
      <c r="C283" s="202"/>
      <c r="D283" s="203" t="s">
        <v>72</v>
      </c>
      <c r="E283" s="215" t="s">
        <v>204</v>
      </c>
      <c r="F283" s="215" t="s">
        <v>2516</v>
      </c>
      <c r="G283" s="202"/>
      <c r="H283" s="202"/>
      <c r="I283" s="205"/>
      <c r="J283" s="216">
        <f>BK283</f>
        <v>0</v>
      </c>
      <c r="K283" s="202"/>
      <c r="L283" s="207"/>
      <c r="M283" s="208"/>
      <c r="N283" s="209"/>
      <c r="O283" s="209"/>
      <c r="P283" s="210">
        <f>SUM(P284:P328)</f>
        <v>0</v>
      </c>
      <c r="Q283" s="209"/>
      <c r="R283" s="210">
        <f>SUM(R284:R328)</f>
        <v>0.29324900000000004</v>
      </c>
      <c r="S283" s="209"/>
      <c r="T283" s="210">
        <f>SUM(T284:T328)</f>
        <v>21.599999999999998</v>
      </c>
      <c r="U283" s="211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12" t="s">
        <v>81</v>
      </c>
      <c r="AT283" s="213" t="s">
        <v>72</v>
      </c>
      <c r="AU283" s="213" t="s">
        <v>81</v>
      </c>
      <c r="AY283" s="212" t="s">
        <v>146</v>
      </c>
      <c r="BK283" s="214">
        <f>SUM(BK284:BK328)</f>
        <v>0</v>
      </c>
    </row>
    <row r="284" s="2" customFormat="1" ht="24.15" customHeight="1">
      <c r="A284" s="38"/>
      <c r="B284" s="39"/>
      <c r="C284" s="217" t="s">
        <v>354</v>
      </c>
      <c r="D284" s="217" t="s">
        <v>148</v>
      </c>
      <c r="E284" s="218" t="s">
        <v>2517</v>
      </c>
      <c r="F284" s="219" t="s">
        <v>2518</v>
      </c>
      <c r="G284" s="220" t="s">
        <v>260</v>
      </c>
      <c r="H284" s="221">
        <v>37.700000000000003</v>
      </c>
      <c r="I284" s="222"/>
      <c r="J284" s="223">
        <f>ROUND(I284*H284,2)</f>
        <v>0</v>
      </c>
      <c r="K284" s="219" t="s">
        <v>152</v>
      </c>
      <c r="L284" s="44"/>
      <c r="M284" s="224" t="s">
        <v>1</v>
      </c>
      <c r="N284" s="225" t="s">
        <v>39</v>
      </c>
      <c r="O284" s="91"/>
      <c r="P284" s="226">
        <f>O284*H284</f>
        <v>0</v>
      </c>
      <c r="Q284" s="226">
        <v>1.0000000000000001E-05</v>
      </c>
      <c r="R284" s="226">
        <f>Q284*H284</f>
        <v>0.00037700000000000006</v>
      </c>
      <c r="S284" s="226">
        <v>0</v>
      </c>
      <c r="T284" s="226">
        <f>S284*H284</f>
        <v>0</v>
      </c>
      <c r="U284" s="227" t="s">
        <v>1</v>
      </c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8" t="s">
        <v>153</v>
      </c>
      <c r="AT284" s="228" t="s">
        <v>148</v>
      </c>
      <c r="AU284" s="228" t="s">
        <v>154</v>
      </c>
      <c r="AY284" s="17" t="s">
        <v>146</v>
      </c>
      <c r="BE284" s="229">
        <f>IF(N284="základní",J284,0)</f>
        <v>0</v>
      </c>
      <c r="BF284" s="229">
        <f>IF(N284="snížená",J284,0)</f>
        <v>0</v>
      </c>
      <c r="BG284" s="229">
        <f>IF(N284="zákl. přenesená",J284,0)</f>
        <v>0</v>
      </c>
      <c r="BH284" s="229">
        <f>IF(N284="sníž. přenesená",J284,0)</f>
        <v>0</v>
      </c>
      <c r="BI284" s="229">
        <f>IF(N284="nulová",J284,0)</f>
        <v>0</v>
      </c>
      <c r="BJ284" s="17" t="s">
        <v>154</v>
      </c>
      <c r="BK284" s="229">
        <f>ROUND(I284*H284,2)</f>
        <v>0</v>
      </c>
      <c r="BL284" s="17" t="s">
        <v>153</v>
      </c>
      <c r="BM284" s="228" t="s">
        <v>2519</v>
      </c>
    </row>
    <row r="285" s="2" customFormat="1">
      <c r="A285" s="38"/>
      <c r="B285" s="39"/>
      <c r="C285" s="40"/>
      <c r="D285" s="230" t="s">
        <v>156</v>
      </c>
      <c r="E285" s="40"/>
      <c r="F285" s="231" t="s">
        <v>2520</v>
      </c>
      <c r="G285" s="40"/>
      <c r="H285" s="40"/>
      <c r="I285" s="232"/>
      <c r="J285" s="40"/>
      <c r="K285" s="40"/>
      <c r="L285" s="44"/>
      <c r="M285" s="233"/>
      <c r="N285" s="234"/>
      <c r="O285" s="91"/>
      <c r="P285" s="91"/>
      <c r="Q285" s="91"/>
      <c r="R285" s="91"/>
      <c r="S285" s="91"/>
      <c r="T285" s="91"/>
      <c r="U285" s="92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156</v>
      </c>
      <c r="AU285" s="17" t="s">
        <v>154</v>
      </c>
    </row>
    <row r="286" s="2" customFormat="1">
      <c r="A286" s="38"/>
      <c r="B286" s="39"/>
      <c r="C286" s="40"/>
      <c r="D286" s="235" t="s">
        <v>158</v>
      </c>
      <c r="E286" s="40"/>
      <c r="F286" s="236" t="s">
        <v>2521</v>
      </c>
      <c r="G286" s="40"/>
      <c r="H286" s="40"/>
      <c r="I286" s="232"/>
      <c r="J286" s="40"/>
      <c r="K286" s="40"/>
      <c r="L286" s="44"/>
      <c r="M286" s="233"/>
      <c r="N286" s="234"/>
      <c r="O286" s="91"/>
      <c r="P286" s="91"/>
      <c r="Q286" s="91"/>
      <c r="R286" s="91"/>
      <c r="S286" s="91"/>
      <c r="T286" s="91"/>
      <c r="U286" s="92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158</v>
      </c>
      <c r="AU286" s="17" t="s">
        <v>154</v>
      </c>
    </row>
    <row r="287" s="14" customFormat="1">
      <c r="A287" s="14"/>
      <c r="B287" s="247"/>
      <c r="C287" s="248"/>
      <c r="D287" s="230" t="s">
        <v>160</v>
      </c>
      <c r="E287" s="249" t="s">
        <v>1</v>
      </c>
      <c r="F287" s="250" t="s">
        <v>2522</v>
      </c>
      <c r="G287" s="248"/>
      <c r="H287" s="251">
        <v>37.700000000000003</v>
      </c>
      <c r="I287" s="252"/>
      <c r="J287" s="248"/>
      <c r="K287" s="248"/>
      <c r="L287" s="253"/>
      <c r="M287" s="254"/>
      <c r="N287" s="255"/>
      <c r="O287" s="255"/>
      <c r="P287" s="255"/>
      <c r="Q287" s="255"/>
      <c r="R287" s="255"/>
      <c r="S287" s="255"/>
      <c r="T287" s="255"/>
      <c r="U287" s="256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7" t="s">
        <v>160</v>
      </c>
      <c r="AU287" s="257" t="s">
        <v>154</v>
      </c>
      <c r="AV287" s="14" t="s">
        <v>154</v>
      </c>
      <c r="AW287" s="14" t="s">
        <v>30</v>
      </c>
      <c r="AX287" s="14" t="s">
        <v>73</v>
      </c>
      <c r="AY287" s="257" t="s">
        <v>146</v>
      </c>
    </row>
    <row r="288" s="15" customFormat="1">
      <c r="A288" s="15"/>
      <c r="B288" s="258"/>
      <c r="C288" s="259"/>
      <c r="D288" s="230" t="s">
        <v>160</v>
      </c>
      <c r="E288" s="260" t="s">
        <v>1</v>
      </c>
      <c r="F288" s="261" t="s">
        <v>163</v>
      </c>
      <c r="G288" s="259"/>
      <c r="H288" s="262">
        <v>37.700000000000003</v>
      </c>
      <c r="I288" s="263"/>
      <c r="J288" s="259"/>
      <c r="K288" s="259"/>
      <c r="L288" s="264"/>
      <c r="M288" s="265"/>
      <c r="N288" s="266"/>
      <c r="O288" s="266"/>
      <c r="P288" s="266"/>
      <c r="Q288" s="266"/>
      <c r="R288" s="266"/>
      <c r="S288" s="266"/>
      <c r="T288" s="266"/>
      <c r="U288" s="267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8" t="s">
        <v>160</v>
      </c>
      <c r="AU288" s="268" t="s">
        <v>154</v>
      </c>
      <c r="AV288" s="15" t="s">
        <v>153</v>
      </c>
      <c r="AW288" s="15" t="s">
        <v>30</v>
      </c>
      <c r="AX288" s="15" t="s">
        <v>81</v>
      </c>
      <c r="AY288" s="268" t="s">
        <v>146</v>
      </c>
    </row>
    <row r="289" s="2" customFormat="1" ht="24.15" customHeight="1">
      <c r="A289" s="38"/>
      <c r="B289" s="39"/>
      <c r="C289" s="269" t="s">
        <v>363</v>
      </c>
      <c r="D289" s="269" t="s">
        <v>289</v>
      </c>
      <c r="E289" s="270" t="s">
        <v>2523</v>
      </c>
      <c r="F289" s="271" t="s">
        <v>2524</v>
      </c>
      <c r="G289" s="272" t="s">
        <v>260</v>
      </c>
      <c r="H289" s="273">
        <v>37.700000000000003</v>
      </c>
      <c r="I289" s="274"/>
      <c r="J289" s="275">
        <f>ROUND(I289*H289,2)</f>
        <v>0</v>
      </c>
      <c r="K289" s="271" t="s">
        <v>152</v>
      </c>
      <c r="L289" s="276"/>
      <c r="M289" s="277" t="s">
        <v>1</v>
      </c>
      <c r="N289" s="278" t="s">
        <v>39</v>
      </c>
      <c r="O289" s="91"/>
      <c r="P289" s="226">
        <f>O289*H289</f>
        <v>0</v>
      </c>
      <c r="Q289" s="226">
        <v>0.0026700000000000001</v>
      </c>
      <c r="R289" s="226">
        <f>Q289*H289</f>
        <v>0.10065900000000001</v>
      </c>
      <c r="S289" s="226">
        <v>0</v>
      </c>
      <c r="T289" s="226">
        <f>S289*H289</f>
        <v>0</v>
      </c>
      <c r="U289" s="227" t="s">
        <v>1</v>
      </c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8" t="s">
        <v>204</v>
      </c>
      <c r="AT289" s="228" t="s">
        <v>289</v>
      </c>
      <c r="AU289" s="228" t="s">
        <v>154</v>
      </c>
      <c r="AY289" s="17" t="s">
        <v>146</v>
      </c>
      <c r="BE289" s="229">
        <f>IF(N289="základní",J289,0)</f>
        <v>0</v>
      </c>
      <c r="BF289" s="229">
        <f>IF(N289="snížená",J289,0)</f>
        <v>0</v>
      </c>
      <c r="BG289" s="229">
        <f>IF(N289="zákl. přenesená",J289,0)</f>
        <v>0</v>
      </c>
      <c r="BH289" s="229">
        <f>IF(N289="sníž. přenesená",J289,0)</f>
        <v>0</v>
      </c>
      <c r="BI289" s="229">
        <f>IF(N289="nulová",J289,0)</f>
        <v>0</v>
      </c>
      <c r="BJ289" s="17" t="s">
        <v>154</v>
      </c>
      <c r="BK289" s="229">
        <f>ROUND(I289*H289,2)</f>
        <v>0</v>
      </c>
      <c r="BL289" s="17" t="s">
        <v>153</v>
      </c>
      <c r="BM289" s="228" t="s">
        <v>2525</v>
      </c>
    </row>
    <row r="290" s="2" customFormat="1">
      <c r="A290" s="38"/>
      <c r="B290" s="39"/>
      <c r="C290" s="40"/>
      <c r="D290" s="230" t="s">
        <v>156</v>
      </c>
      <c r="E290" s="40"/>
      <c r="F290" s="231" t="s">
        <v>2524</v>
      </c>
      <c r="G290" s="40"/>
      <c r="H290" s="40"/>
      <c r="I290" s="232"/>
      <c r="J290" s="40"/>
      <c r="K290" s="40"/>
      <c r="L290" s="44"/>
      <c r="M290" s="233"/>
      <c r="N290" s="234"/>
      <c r="O290" s="91"/>
      <c r="P290" s="91"/>
      <c r="Q290" s="91"/>
      <c r="R290" s="91"/>
      <c r="S290" s="91"/>
      <c r="T290" s="91"/>
      <c r="U290" s="92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156</v>
      </c>
      <c r="AU290" s="17" t="s">
        <v>154</v>
      </c>
    </row>
    <row r="291" s="2" customFormat="1" ht="33" customHeight="1">
      <c r="A291" s="38"/>
      <c r="B291" s="39"/>
      <c r="C291" s="217" t="s">
        <v>371</v>
      </c>
      <c r="D291" s="217" t="s">
        <v>148</v>
      </c>
      <c r="E291" s="218" t="s">
        <v>2526</v>
      </c>
      <c r="F291" s="219" t="s">
        <v>2527</v>
      </c>
      <c r="G291" s="220" t="s">
        <v>268</v>
      </c>
      <c r="H291" s="221">
        <v>1</v>
      </c>
      <c r="I291" s="222"/>
      <c r="J291" s="223">
        <f>ROUND(I291*H291,2)</f>
        <v>0</v>
      </c>
      <c r="K291" s="219" t="s">
        <v>152</v>
      </c>
      <c r="L291" s="44"/>
      <c r="M291" s="224" t="s">
        <v>1</v>
      </c>
      <c r="N291" s="225" t="s">
        <v>39</v>
      </c>
      <c r="O291" s="91"/>
      <c r="P291" s="226">
        <f>O291*H291</f>
        <v>0</v>
      </c>
      <c r="Q291" s="226">
        <v>0</v>
      </c>
      <c r="R291" s="226">
        <f>Q291*H291</f>
        <v>0</v>
      </c>
      <c r="S291" s="226">
        <v>0</v>
      </c>
      <c r="T291" s="226">
        <f>S291*H291</f>
        <v>0</v>
      </c>
      <c r="U291" s="227" t="s">
        <v>1</v>
      </c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8" t="s">
        <v>153</v>
      </c>
      <c r="AT291" s="228" t="s">
        <v>148</v>
      </c>
      <c r="AU291" s="228" t="s">
        <v>154</v>
      </c>
      <c r="AY291" s="17" t="s">
        <v>146</v>
      </c>
      <c r="BE291" s="229">
        <f>IF(N291="základní",J291,0)</f>
        <v>0</v>
      </c>
      <c r="BF291" s="229">
        <f>IF(N291="snížená",J291,0)</f>
        <v>0</v>
      </c>
      <c r="BG291" s="229">
        <f>IF(N291="zákl. přenesená",J291,0)</f>
        <v>0</v>
      </c>
      <c r="BH291" s="229">
        <f>IF(N291="sníž. přenesená",J291,0)</f>
        <v>0</v>
      </c>
      <c r="BI291" s="229">
        <f>IF(N291="nulová",J291,0)</f>
        <v>0</v>
      </c>
      <c r="BJ291" s="17" t="s">
        <v>154</v>
      </c>
      <c r="BK291" s="229">
        <f>ROUND(I291*H291,2)</f>
        <v>0</v>
      </c>
      <c r="BL291" s="17" t="s">
        <v>153</v>
      </c>
      <c r="BM291" s="228" t="s">
        <v>2528</v>
      </c>
    </row>
    <row r="292" s="2" customFormat="1">
      <c r="A292" s="38"/>
      <c r="B292" s="39"/>
      <c r="C292" s="40"/>
      <c r="D292" s="230" t="s">
        <v>156</v>
      </c>
      <c r="E292" s="40"/>
      <c r="F292" s="231" t="s">
        <v>2529</v>
      </c>
      <c r="G292" s="40"/>
      <c r="H292" s="40"/>
      <c r="I292" s="232"/>
      <c r="J292" s="40"/>
      <c r="K292" s="40"/>
      <c r="L292" s="44"/>
      <c r="M292" s="233"/>
      <c r="N292" s="234"/>
      <c r="O292" s="91"/>
      <c r="P292" s="91"/>
      <c r="Q292" s="91"/>
      <c r="R292" s="91"/>
      <c r="S292" s="91"/>
      <c r="T292" s="91"/>
      <c r="U292" s="92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156</v>
      </c>
      <c r="AU292" s="17" t="s">
        <v>154</v>
      </c>
    </row>
    <row r="293" s="2" customFormat="1">
      <c r="A293" s="38"/>
      <c r="B293" s="39"/>
      <c r="C293" s="40"/>
      <c r="D293" s="235" t="s">
        <v>158</v>
      </c>
      <c r="E293" s="40"/>
      <c r="F293" s="236" t="s">
        <v>2530</v>
      </c>
      <c r="G293" s="40"/>
      <c r="H293" s="40"/>
      <c r="I293" s="232"/>
      <c r="J293" s="40"/>
      <c r="K293" s="40"/>
      <c r="L293" s="44"/>
      <c r="M293" s="233"/>
      <c r="N293" s="234"/>
      <c r="O293" s="91"/>
      <c r="P293" s="91"/>
      <c r="Q293" s="91"/>
      <c r="R293" s="91"/>
      <c r="S293" s="91"/>
      <c r="T293" s="91"/>
      <c r="U293" s="92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T293" s="17" t="s">
        <v>158</v>
      </c>
      <c r="AU293" s="17" t="s">
        <v>154</v>
      </c>
    </row>
    <row r="294" s="2" customFormat="1" ht="24.15" customHeight="1">
      <c r="A294" s="38"/>
      <c r="B294" s="39"/>
      <c r="C294" s="269" t="s">
        <v>377</v>
      </c>
      <c r="D294" s="269" t="s">
        <v>289</v>
      </c>
      <c r="E294" s="270" t="s">
        <v>2531</v>
      </c>
      <c r="F294" s="271" t="s">
        <v>2532</v>
      </c>
      <c r="G294" s="272" t="s">
        <v>268</v>
      </c>
      <c r="H294" s="273">
        <v>1</v>
      </c>
      <c r="I294" s="274"/>
      <c r="J294" s="275">
        <f>ROUND(I294*H294,2)</f>
        <v>0</v>
      </c>
      <c r="K294" s="271" t="s">
        <v>1</v>
      </c>
      <c r="L294" s="276"/>
      <c r="M294" s="277" t="s">
        <v>1</v>
      </c>
      <c r="N294" s="278" t="s">
        <v>39</v>
      </c>
      <c r="O294" s="91"/>
      <c r="P294" s="226">
        <f>O294*H294</f>
        <v>0</v>
      </c>
      <c r="Q294" s="226">
        <v>0.0023</v>
      </c>
      <c r="R294" s="226">
        <f>Q294*H294</f>
        <v>0.0023</v>
      </c>
      <c r="S294" s="226">
        <v>0</v>
      </c>
      <c r="T294" s="226">
        <f>S294*H294</f>
        <v>0</v>
      </c>
      <c r="U294" s="227" t="s">
        <v>1</v>
      </c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8" t="s">
        <v>204</v>
      </c>
      <c r="AT294" s="228" t="s">
        <v>289</v>
      </c>
      <c r="AU294" s="228" t="s">
        <v>154</v>
      </c>
      <c r="AY294" s="17" t="s">
        <v>146</v>
      </c>
      <c r="BE294" s="229">
        <f>IF(N294="základní",J294,0)</f>
        <v>0</v>
      </c>
      <c r="BF294" s="229">
        <f>IF(N294="snížená",J294,0)</f>
        <v>0</v>
      </c>
      <c r="BG294" s="229">
        <f>IF(N294="zákl. přenesená",J294,0)</f>
        <v>0</v>
      </c>
      <c r="BH294" s="229">
        <f>IF(N294="sníž. přenesená",J294,0)</f>
        <v>0</v>
      </c>
      <c r="BI294" s="229">
        <f>IF(N294="nulová",J294,0)</f>
        <v>0</v>
      </c>
      <c r="BJ294" s="17" t="s">
        <v>154</v>
      </c>
      <c r="BK294" s="229">
        <f>ROUND(I294*H294,2)</f>
        <v>0</v>
      </c>
      <c r="BL294" s="17" t="s">
        <v>153</v>
      </c>
      <c r="BM294" s="228" t="s">
        <v>2533</v>
      </c>
    </row>
    <row r="295" s="2" customFormat="1">
      <c r="A295" s="38"/>
      <c r="B295" s="39"/>
      <c r="C295" s="40"/>
      <c r="D295" s="230" t="s">
        <v>156</v>
      </c>
      <c r="E295" s="40"/>
      <c r="F295" s="231" t="s">
        <v>2532</v>
      </c>
      <c r="G295" s="40"/>
      <c r="H295" s="40"/>
      <c r="I295" s="232"/>
      <c r="J295" s="40"/>
      <c r="K295" s="40"/>
      <c r="L295" s="44"/>
      <c r="M295" s="233"/>
      <c r="N295" s="234"/>
      <c r="O295" s="91"/>
      <c r="P295" s="91"/>
      <c r="Q295" s="91"/>
      <c r="R295" s="91"/>
      <c r="S295" s="91"/>
      <c r="T295" s="91"/>
      <c r="U295" s="92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156</v>
      </c>
      <c r="AU295" s="17" t="s">
        <v>154</v>
      </c>
    </row>
    <row r="296" s="2" customFormat="1" ht="24.15" customHeight="1">
      <c r="A296" s="38"/>
      <c r="B296" s="39"/>
      <c r="C296" s="217" t="s">
        <v>384</v>
      </c>
      <c r="D296" s="217" t="s">
        <v>148</v>
      </c>
      <c r="E296" s="218" t="s">
        <v>2534</v>
      </c>
      <c r="F296" s="219" t="s">
        <v>2535</v>
      </c>
      <c r="G296" s="220" t="s">
        <v>151</v>
      </c>
      <c r="H296" s="221">
        <v>36</v>
      </c>
      <c r="I296" s="222"/>
      <c r="J296" s="223">
        <f>ROUND(I296*H296,2)</f>
        <v>0</v>
      </c>
      <c r="K296" s="219" t="s">
        <v>1</v>
      </c>
      <c r="L296" s="44"/>
      <c r="M296" s="224" t="s">
        <v>1</v>
      </c>
      <c r="N296" s="225" t="s">
        <v>39</v>
      </c>
      <c r="O296" s="91"/>
      <c r="P296" s="226">
        <f>O296*H296</f>
        <v>0</v>
      </c>
      <c r="Q296" s="226">
        <v>0</v>
      </c>
      <c r="R296" s="226">
        <f>Q296*H296</f>
        <v>0</v>
      </c>
      <c r="S296" s="226">
        <v>0</v>
      </c>
      <c r="T296" s="226">
        <f>S296*H296</f>
        <v>0</v>
      </c>
      <c r="U296" s="227" t="s">
        <v>1</v>
      </c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8" t="s">
        <v>153</v>
      </c>
      <c r="AT296" s="228" t="s">
        <v>148</v>
      </c>
      <c r="AU296" s="228" t="s">
        <v>154</v>
      </c>
      <c r="AY296" s="17" t="s">
        <v>146</v>
      </c>
      <c r="BE296" s="229">
        <f>IF(N296="základní",J296,0)</f>
        <v>0</v>
      </c>
      <c r="BF296" s="229">
        <f>IF(N296="snížená",J296,0)</f>
        <v>0</v>
      </c>
      <c r="BG296" s="229">
        <f>IF(N296="zákl. přenesená",J296,0)</f>
        <v>0</v>
      </c>
      <c r="BH296" s="229">
        <f>IF(N296="sníž. přenesená",J296,0)</f>
        <v>0</v>
      </c>
      <c r="BI296" s="229">
        <f>IF(N296="nulová",J296,0)</f>
        <v>0</v>
      </c>
      <c r="BJ296" s="17" t="s">
        <v>154</v>
      </c>
      <c r="BK296" s="229">
        <f>ROUND(I296*H296,2)</f>
        <v>0</v>
      </c>
      <c r="BL296" s="17" t="s">
        <v>153</v>
      </c>
      <c r="BM296" s="228" t="s">
        <v>2536</v>
      </c>
    </row>
    <row r="297" s="2" customFormat="1">
      <c r="A297" s="38"/>
      <c r="B297" s="39"/>
      <c r="C297" s="40"/>
      <c r="D297" s="230" t="s">
        <v>156</v>
      </c>
      <c r="E297" s="40"/>
      <c r="F297" s="231" t="s">
        <v>2535</v>
      </c>
      <c r="G297" s="40"/>
      <c r="H297" s="40"/>
      <c r="I297" s="232"/>
      <c r="J297" s="40"/>
      <c r="K297" s="40"/>
      <c r="L297" s="44"/>
      <c r="M297" s="233"/>
      <c r="N297" s="234"/>
      <c r="O297" s="91"/>
      <c r="P297" s="91"/>
      <c r="Q297" s="91"/>
      <c r="R297" s="91"/>
      <c r="S297" s="91"/>
      <c r="T297" s="91"/>
      <c r="U297" s="92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156</v>
      </c>
      <c r="AU297" s="17" t="s">
        <v>154</v>
      </c>
    </row>
    <row r="298" s="2" customFormat="1" ht="24.15" customHeight="1">
      <c r="A298" s="38"/>
      <c r="B298" s="39"/>
      <c r="C298" s="217" t="s">
        <v>393</v>
      </c>
      <c r="D298" s="217" t="s">
        <v>148</v>
      </c>
      <c r="E298" s="218" t="s">
        <v>2537</v>
      </c>
      <c r="F298" s="219" t="s">
        <v>2538</v>
      </c>
      <c r="G298" s="220" t="s">
        <v>151</v>
      </c>
      <c r="H298" s="221">
        <v>36</v>
      </c>
      <c r="I298" s="222"/>
      <c r="J298" s="223">
        <f>ROUND(I298*H298,2)</f>
        <v>0</v>
      </c>
      <c r="K298" s="219" t="s">
        <v>152</v>
      </c>
      <c r="L298" s="44"/>
      <c r="M298" s="224" t="s">
        <v>1</v>
      </c>
      <c r="N298" s="225" t="s">
        <v>39</v>
      </c>
      <c r="O298" s="91"/>
      <c r="P298" s="226">
        <f>O298*H298</f>
        <v>0</v>
      </c>
      <c r="Q298" s="226">
        <v>0</v>
      </c>
      <c r="R298" s="226">
        <f>Q298*H298</f>
        <v>0</v>
      </c>
      <c r="S298" s="226">
        <v>0.59999999999999998</v>
      </c>
      <c r="T298" s="226">
        <f>S298*H298</f>
        <v>21.599999999999998</v>
      </c>
      <c r="U298" s="227" t="s">
        <v>1</v>
      </c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8" t="s">
        <v>153</v>
      </c>
      <c r="AT298" s="228" t="s">
        <v>148</v>
      </c>
      <c r="AU298" s="228" t="s">
        <v>154</v>
      </c>
      <c r="AY298" s="17" t="s">
        <v>146</v>
      </c>
      <c r="BE298" s="229">
        <f>IF(N298="základní",J298,0)</f>
        <v>0</v>
      </c>
      <c r="BF298" s="229">
        <f>IF(N298="snížená",J298,0)</f>
        <v>0</v>
      </c>
      <c r="BG298" s="229">
        <f>IF(N298="zákl. přenesená",J298,0)</f>
        <v>0</v>
      </c>
      <c r="BH298" s="229">
        <f>IF(N298="sníž. přenesená",J298,0)</f>
        <v>0</v>
      </c>
      <c r="BI298" s="229">
        <f>IF(N298="nulová",J298,0)</f>
        <v>0</v>
      </c>
      <c r="BJ298" s="17" t="s">
        <v>154</v>
      </c>
      <c r="BK298" s="229">
        <f>ROUND(I298*H298,2)</f>
        <v>0</v>
      </c>
      <c r="BL298" s="17" t="s">
        <v>153</v>
      </c>
      <c r="BM298" s="228" t="s">
        <v>2539</v>
      </c>
    </row>
    <row r="299" s="2" customFormat="1">
      <c r="A299" s="38"/>
      <c r="B299" s="39"/>
      <c r="C299" s="40"/>
      <c r="D299" s="230" t="s">
        <v>156</v>
      </c>
      <c r="E299" s="40"/>
      <c r="F299" s="231" t="s">
        <v>2540</v>
      </c>
      <c r="G299" s="40"/>
      <c r="H299" s="40"/>
      <c r="I299" s="232"/>
      <c r="J299" s="40"/>
      <c r="K299" s="40"/>
      <c r="L299" s="44"/>
      <c r="M299" s="233"/>
      <c r="N299" s="234"/>
      <c r="O299" s="91"/>
      <c r="P299" s="91"/>
      <c r="Q299" s="91"/>
      <c r="R299" s="91"/>
      <c r="S299" s="91"/>
      <c r="T299" s="91"/>
      <c r="U299" s="92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156</v>
      </c>
      <c r="AU299" s="17" t="s">
        <v>154</v>
      </c>
    </row>
    <row r="300" s="2" customFormat="1">
      <c r="A300" s="38"/>
      <c r="B300" s="39"/>
      <c r="C300" s="40"/>
      <c r="D300" s="235" t="s">
        <v>158</v>
      </c>
      <c r="E300" s="40"/>
      <c r="F300" s="236" t="s">
        <v>2541</v>
      </c>
      <c r="G300" s="40"/>
      <c r="H300" s="40"/>
      <c r="I300" s="232"/>
      <c r="J300" s="40"/>
      <c r="K300" s="40"/>
      <c r="L300" s="44"/>
      <c r="M300" s="233"/>
      <c r="N300" s="234"/>
      <c r="O300" s="91"/>
      <c r="P300" s="91"/>
      <c r="Q300" s="91"/>
      <c r="R300" s="91"/>
      <c r="S300" s="91"/>
      <c r="T300" s="91"/>
      <c r="U300" s="92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158</v>
      </c>
      <c r="AU300" s="17" t="s">
        <v>154</v>
      </c>
    </row>
    <row r="301" s="13" customFormat="1">
      <c r="A301" s="13"/>
      <c r="B301" s="237"/>
      <c r="C301" s="238"/>
      <c r="D301" s="230" t="s">
        <v>160</v>
      </c>
      <c r="E301" s="239" t="s">
        <v>1</v>
      </c>
      <c r="F301" s="240" t="s">
        <v>2542</v>
      </c>
      <c r="G301" s="238"/>
      <c r="H301" s="239" t="s">
        <v>1</v>
      </c>
      <c r="I301" s="241"/>
      <c r="J301" s="238"/>
      <c r="K301" s="238"/>
      <c r="L301" s="242"/>
      <c r="M301" s="243"/>
      <c r="N301" s="244"/>
      <c r="O301" s="244"/>
      <c r="P301" s="244"/>
      <c r="Q301" s="244"/>
      <c r="R301" s="244"/>
      <c r="S301" s="244"/>
      <c r="T301" s="244"/>
      <c r="U301" s="245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6" t="s">
        <v>160</v>
      </c>
      <c r="AU301" s="246" t="s">
        <v>154</v>
      </c>
      <c r="AV301" s="13" t="s">
        <v>81</v>
      </c>
      <c r="AW301" s="13" t="s">
        <v>30</v>
      </c>
      <c r="AX301" s="13" t="s">
        <v>73</v>
      </c>
      <c r="AY301" s="246" t="s">
        <v>146</v>
      </c>
    </row>
    <row r="302" s="14" customFormat="1">
      <c r="A302" s="14"/>
      <c r="B302" s="247"/>
      <c r="C302" s="248"/>
      <c r="D302" s="230" t="s">
        <v>160</v>
      </c>
      <c r="E302" s="249" t="s">
        <v>1</v>
      </c>
      <c r="F302" s="250" t="s">
        <v>2543</v>
      </c>
      <c r="G302" s="248"/>
      <c r="H302" s="251">
        <v>36</v>
      </c>
      <c r="I302" s="252"/>
      <c r="J302" s="248"/>
      <c r="K302" s="248"/>
      <c r="L302" s="253"/>
      <c r="M302" s="254"/>
      <c r="N302" s="255"/>
      <c r="O302" s="255"/>
      <c r="P302" s="255"/>
      <c r="Q302" s="255"/>
      <c r="R302" s="255"/>
      <c r="S302" s="255"/>
      <c r="T302" s="255"/>
      <c r="U302" s="256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7" t="s">
        <v>160</v>
      </c>
      <c r="AU302" s="257" t="s">
        <v>154</v>
      </c>
      <c r="AV302" s="14" t="s">
        <v>154</v>
      </c>
      <c r="AW302" s="14" t="s">
        <v>30</v>
      </c>
      <c r="AX302" s="14" t="s">
        <v>73</v>
      </c>
      <c r="AY302" s="257" t="s">
        <v>146</v>
      </c>
    </row>
    <row r="303" s="15" customFormat="1">
      <c r="A303" s="15"/>
      <c r="B303" s="258"/>
      <c r="C303" s="259"/>
      <c r="D303" s="230" t="s">
        <v>160</v>
      </c>
      <c r="E303" s="260" t="s">
        <v>1</v>
      </c>
      <c r="F303" s="261" t="s">
        <v>163</v>
      </c>
      <c r="G303" s="259"/>
      <c r="H303" s="262">
        <v>36</v>
      </c>
      <c r="I303" s="263"/>
      <c r="J303" s="259"/>
      <c r="K303" s="259"/>
      <c r="L303" s="264"/>
      <c r="M303" s="265"/>
      <c r="N303" s="266"/>
      <c r="O303" s="266"/>
      <c r="P303" s="266"/>
      <c r="Q303" s="266"/>
      <c r="R303" s="266"/>
      <c r="S303" s="266"/>
      <c r="T303" s="266"/>
      <c r="U303" s="267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68" t="s">
        <v>160</v>
      </c>
      <c r="AU303" s="268" t="s">
        <v>154</v>
      </c>
      <c r="AV303" s="15" t="s">
        <v>153</v>
      </c>
      <c r="AW303" s="15" t="s">
        <v>30</v>
      </c>
      <c r="AX303" s="15" t="s">
        <v>81</v>
      </c>
      <c r="AY303" s="268" t="s">
        <v>146</v>
      </c>
    </row>
    <row r="304" s="2" customFormat="1" ht="21.75" customHeight="1">
      <c r="A304" s="38"/>
      <c r="B304" s="39"/>
      <c r="C304" s="217" t="s">
        <v>402</v>
      </c>
      <c r="D304" s="217" t="s">
        <v>148</v>
      </c>
      <c r="E304" s="218" t="s">
        <v>2544</v>
      </c>
      <c r="F304" s="219" t="s">
        <v>2545</v>
      </c>
      <c r="G304" s="220" t="s">
        <v>260</v>
      </c>
      <c r="H304" s="221">
        <v>37.700000000000003</v>
      </c>
      <c r="I304" s="222"/>
      <c r="J304" s="223">
        <f>ROUND(I304*H304,2)</f>
        <v>0</v>
      </c>
      <c r="K304" s="219" t="s">
        <v>152</v>
      </c>
      <c r="L304" s="44"/>
      <c r="M304" s="224" t="s">
        <v>1</v>
      </c>
      <c r="N304" s="225" t="s">
        <v>39</v>
      </c>
      <c r="O304" s="91"/>
      <c r="P304" s="226">
        <f>O304*H304</f>
        <v>0</v>
      </c>
      <c r="Q304" s="226">
        <v>0</v>
      </c>
      <c r="R304" s="226">
        <f>Q304*H304</f>
        <v>0</v>
      </c>
      <c r="S304" s="226">
        <v>0</v>
      </c>
      <c r="T304" s="226">
        <f>S304*H304</f>
        <v>0</v>
      </c>
      <c r="U304" s="227" t="s">
        <v>1</v>
      </c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8" t="s">
        <v>153</v>
      </c>
      <c r="AT304" s="228" t="s">
        <v>148</v>
      </c>
      <c r="AU304" s="228" t="s">
        <v>154</v>
      </c>
      <c r="AY304" s="17" t="s">
        <v>146</v>
      </c>
      <c r="BE304" s="229">
        <f>IF(N304="základní",J304,0)</f>
        <v>0</v>
      </c>
      <c r="BF304" s="229">
        <f>IF(N304="snížená",J304,0)</f>
        <v>0</v>
      </c>
      <c r="BG304" s="229">
        <f>IF(N304="zákl. přenesená",J304,0)</f>
        <v>0</v>
      </c>
      <c r="BH304" s="229">
        <f>IF(N304="sníž. přenesená",J304,0)</f>
        <v>0</v>
      </c>
      <c r="BI304" s="229">
        <f>IF(N304="nulová",J304,0)</f>
        <v>0</v>
      </c>
      <c r="BJ304" s="17" t="s">
        <v>154</v>
      </c>
      <c r="BK304" s="229">
        <f>ROUND(I304*H304,2)</f>
        <v>0</v>
      </c>
      <c r="BL304" s="17" t="s">
        <v>153</v>
      </c>
      <c r="BM304" s="228" t="s">
        <v>2546</v>
      </c>
    </row>
    <row r="305" s="2" customFormat="1">
      <c r="A305" s="38"/>
      <c r="B305" s="39"/>
      <c r="C305" s="40"/>
      <c r="D305" s="230" t="s">
        <v>156</v>
      </c>
      <c r="E305" s="40"/>
      <c r="F305" s="231" t="s">
        <v>2547</v>
      </c>
      <c r="G305" s="40"/>
      <c r="H305" s="40"/>
      <c r="I305" s="232"/>
      <c r="J305" s="40"/>
      <c r="K305" s="40"/>
      <c r="L305" s="44"/>
      <c r="M305" s="233"/>
      <c r="N305" s="234"/>
      <c r="O305" s="91"/>
      <c r="P305" s="91"/>
      <c r="Q305" s="91"/>
      <c r="R305" s="91"/>
      <c r="S305" s="91"/>
      <c r="T305" s="91"/>
      <c r="U305" s="92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156</v>
      </c>
      <c r="AU305" s="17" t="s">
        <v>154</v>
      </c>
    </row>
    <row r="306" s="2" customFormat="1">
      <c r="A306" s="38"/>
      <c r="B306" s="39"/>
      <c r="C306" s="40"/>
      <c r="D306" s="235" t="s">
        <v>158</v>
      </c>
      <c r="E306" s="40"/>
      <c r="F306" s="236" t="s">
        <v>2548</v>
      </c>
      <c r="G306" s="40"/>
      <c r="H306" s="40"/>
      <c r="I306" s="232"/>
      <c r="J306" s="40"/>
      <c r="K306" s="40"/>
      <c r="L306" s="44"/>
      <c r="M306" s="233"/>
      <c r="N306" s="234"/>
      <c r="O306" s="91"/>
      <c r="P306" s="91"/>
      <c r="Q306" s="91"/>
      <c r="R306" s="91"/>
      <c r="S306" s="91"/>
      <c r="T306" s="91"/>
      <c r="U306" s="92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158</v>
      </c>
      <c r="AU306" s="17" t="s">
        <v>154</v>
      </c>
    </row>
    <row r="307" s="2" customFormat="1" ht="24.15" customHeight="1">
      <c r="A307" s="38"/>
      <c r="B307" s="39"/>
      <c r="C307" s="217" t="s">
        <v>408</v>
      </c>
      <c r="D307" s="217" t="s">
        <v>148</v>
      </c>
      <c r="E307" s="218" t="s">
        <v>2549</v>
      </c>
      <c r="F307" s="219" t="s">
        <v>2550</v>
      </c>
      <c r="G307" s="220" t="s">
        <v>268</v>
      </c>
      <c r="H307" s="221">
        <v>1</v>
      </c>
      <c r="I307" s="222"/>
      <c r="J307" s="223">
        <f>ROUND(I307*H307,2)</f>
        <v>0</v>
      </c>
      <c r="K307" s="219" t="s">
        <v>152</v>
      </c>
      <c r="L307" s="44"/>
      <c r="M307" s="224" t="s">
        <v>1</v>
      </c>
      <c r="N307" s="225" t="s">
        <v>39</v>
      </c>
      <c r="O307" s="91"/>
      <c r="P307" s="226">
        <f>O307*H307</f>
        <v>0</v>
      </c>
      <c r="Q307" s="226">
        <v>0.040050000000000002</v>
      </c>
      <c r="R307" s="226">
        <f>Q307*H307</f>
        <v>0.040050000000000002</v>
      </c>
      <c r="S307" s="226">
        <v>0</v>
      </c>
      <c r="T307" s="226">
        <f>S307*H307</f>
        <v>0</v>
      </c>
      <c r="U307" s="227" t="s">
        <v>1</v>
      </c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8" t="s">
        <v>153</v>
      </c>
      <c r="AT307" s="228" t="s">
        <v>148</v>
      </c>
      <c r="AU307" s="228" t="s">
        <v>154</v>
      </c>
      <c r="AY307" s="17" t="s">
        <v>146</v>
      </c>
      <c r="BE307" s="229">
        <f>IF(N307="základní",J307,0)</f>
        <v>0</v>
      </c>
      <c r="BF307" s="229">
        <f>IF(N307="snížená",J307,0)</f>
        <v>0</v>
      </c>
      <c r="BG307" s="229">
        <f>IF(N307="zákl. přenesená",J307,0)</f>
        <v>0</v>
      </c>
      <c r="BH307" s="229">
        <f>IF(N307="sníž. přenesená",J307,0)</f>
        <v>0</v>
      </c>
      <c r="BI307" s="229">
        <f>IF(N307="nulová",J307,0)</f>
        <v>0</v>
      </c>
      <c r="BJ307" s="17" t="s">
        <v>154</v>
      </c>
      <c r="BK307" s="229">
        <f>ROUND(I307*H307,2)</f>
        <v>0</v>
      </c>
      <c r="BL307" s="17" t="s">
        <v>153</v>
      </c>
      <c r="BM307" s="228" t="s">
        <v>2551</v>
      </c>
    </row>
    <row r="308" s="2" customFormat="1">
      <c r="A308" s="38"/>
      <c r="B308" s="39"/>
      <c r="C308" s="40"/>
      <c r="D308" s="230" t="s">
        <v>156</v>
      </c>
      <c r="E308" s="40"/>
      <c r="F308" s="231" t="s">
        <v>2552</v>
      </c>
      <c r="G308" s="40"/>
      <c r="H308" s="40"/>
      <c r="I308" s="232"/>
      <c r="J308" s="40"/>
      <c r="K308" s="40"/>
      <c r="L308" s="44"/>
      <c r="M308" s="233"/>
      <c r="N308" s="234"/>
      <c r="O308" s="91"/>
      <c r="P308" s="91"/>
      <c r="Q308" s="91"/>
      <c r="R308" s="91"/>
      <c r="S308" s="91"/>
      <c r="T308" s="91"/>
      <c r="U308" s="92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156</v>
      </c>
      <c r="AU308" s="17" t="s">
        <v>154</v>
      </c>
    </row>
    <row r="309" s="2" customFormat="1">
      <c r="A309" s="38"/>
      <c r="B309" s="39"/>
      <c r="C309" s="40"/>
      <c r="D309" s="235" t="s">
        <v>158</v>
      </c>
      <c r="E309" s="40"/>
      <c r="F309" s="236" t="s">
        <v>2553</v>
      </c>
      <c r="G309" s="40"/>
      <c r="H309" s="40"/>
      <c r="I309" s="232"/>
      <c r="J309" s="40"/>
      <c r="K309" s="40"/>
      <c r="L309" s="44"/>
      <c r="M309" s="233"/>
      <c r="N309" s="234"/>
      <c r="O309" s="91"/>
      <c r="P309" s="91"/>
      <c r="Q309" s="91"/>
      <c r="R309" s="91"/>
      <c r="S309" s="91"/>
      <c r="T309" s="91"/>
      <c r="U309" s="92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7" t="s">
        <v>158</v>
      </c>
      <c r="AU309" s="17" t="s">
        <v>154</v>
      </c>
    </row>
    <row r="310" s="2" customFormat="1" ht="24.15" customHeight="1">
      <c r="A310" s="38"/>
      <c r="B310" s="39"/>
      <c r="C310" s="217" t="s">
        <v>414</v>
      </c>
      <c r="D310" s="217" t="s">
        <v>148</v>
      </c>
      <c r="E310" s="218" t="s">
        <v>2554</v>
      </c>
      <c r="F310" s="219" t="s">
        <v>2555</v>
      </c>
      <c r="G310" s="220" t="s">
        <v>268</v>
      </c>
      <c r="H310" s="221">
        <v>1</v>
      </c>
      <c r="I310" s="222"/>
      <c r="J310" s="223">
        <f>ROUND(I310*H310,2)</f>
        <v>0</v>
      </c>
      <c r="K310" s="219" t="s">
        <v>152</v>
      </c>
      <c r="L310" s="44"/>
      <c r="M310" s="224" t="s">
        <v>1</v>
      </c>
      <c r="N310" s="225" t="s">
        <v>39</v>
      </c>
      <c r="O310" s="91"/>
      <c r="P310" s="226">
        <f>O310*H310</f>
        <v>0</v>
      </c>
      <c r="Q310" s="226">
        <v>0.064049999999999996</v>
      </c>
      <c r="R310" s="226">
        <f>Q310*H310</f>
        <v>0.064049999999999996</v>
      </c>
      <c r="S310" s="226">
        <v>0</v>
      </c>
      <c r="T310" s="226">
        <f>S310*H310</f>
        <v>0</v>
      </c>
      <c r="U310" s="227" t="s">
        <v>1</v>
      </c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8" t="s">
        <v>153</v>
      </c>
      <c r="AT310" s="228" t="s">
        <v>148</v>
      </c>
      <c r="AU310" s="228" t="s">
        <v>154</v>
      </c>
      <c r="AY310" s="17" t="s">
        <v>146</v>
      </c>
      <c r="BE310" s="229">
        <f>IF(N310="základní",J310,0)</f>
        <v>0</v>
      </c>
      <c r="BF310" s="229">
        <f>IF(N310="snížená",J310,0)</f>
        <v>0</v>
      </c>
      <c r="BG310" s="229">
        <f>IF(N310="zákl. přenesená",J310,0)</f>
        <v>0</v>
      </c>
      <c r="BH310" s="229">
        <f>IF(N310="sníž. přenesená",J310,0)</f>
        <v>0</v>
      </c>
      <c r="BI310" s="229">
        <f>IF(N310="nulová",J310,0)</f>
        <v>0</v>
      </c>
      <c r="BJ310" s="17" t="s">
        <v>154</v>
      </c>
      <c r="BK310" s="229">
        <f>ROUND(I310*H310,2)</f>
        <v>0</v>
      </c>
      <c r="BL310" s="17" t="s">
        <v>153</v>
      </c>
      <c r="BM310" s="228" t="s">
        <v>2556</v>
      </c>
    </row>
    <row r="311" s="2" customFormat="1">
      <c r="A311" s="38"/>
      <c r="B311" s="39"/>
      <c r="C311" s="40"/>
      <c r="D311" s="230" t="s">
        <v>156</v>
      </c>
      <c r="E311" s="40"/>
      <c r="F311" s="231" t="s">
        <v>2557</v>
      </c>
      <c r="G311" s="40"/>
      <c r="H311" s="40"/>
      <c r="I311" s="232"/>
      <c r="J311" s="40"/>
      <c r="K311" s="40"/>
      <c r="L311" s="44"/>
      <c r="M311" s="233"/>
      <c r="N311" s="234"/>
      <c r="O311" s="91"/>
      <c r="P311" s="91"/>
      <c r="Q311" s="91"/>
      <c r="R311" s="91"/>
      <c r="S311" s="91"/>
      <c r="T311" s="91"/>
      <c r="U311" s="92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7" t="s">
        <v>156</v>
      </c>
      <c r="AU311" s="17" t="s">
        <v>154</v>
      </c>
    </row>
    <row r="312" s="2" customFormat="1">
      <c r="A312" s="38"/>
      <c r="B312" s="39"/>
      <c r="C312" s="40"/>
      <c r="D312" s="235" t="s">
        <v>158</v>
      </c>
      <c r="E312" s="40"/>
      <c r="F312" s="236" t="s">
        <v>2558</v>
      </c>
      <c r="G312" s="40"/>
      <c r="H312" s="40"/>
      <c r="I312" s="232"/>
      <c r="J312" s="40"/>
      <c r="K312" s="40"/>
      <c r="L312" s="44"/>
      <c r="M312" s="233"/>
      <c r="N312" s="234"/>
      <c r="O312" s="91"/>
      <c r="P312" s="91"/>
      <c r="Q312" s="91"/>
      <c r="R312" s="91"/>
      <c r="S312" s="91"/>
      <c r="T312" s="91"/>
      <c r="U312" s="92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158</v>
      </c>
      <c r="AU312" s="17" t="s">
        <v>154</v>
      </c>
    </row>
    <row r="313" s="2" customFormat="1" ht="33" customHeight="1">
      <c r="A313" s="38"/>
      <c r="B313" s="39"/>
      <c r="C313" s="217" t="s">
        <v>420</v>
      </c>
      <c r="D313" s="217" t="s">
        <v>148</v>
      </c>
      <c r="E313" s="218" t="s">
        <v>2559</v>
      </c>
      <c r="F313" s="219" t="s">
        <v>2560</v>
      </c>
      <c r="G313" s="220" t="s">
        <v>268</v>
      </c>
      <c r="H313" s="221">
        <v>2</v>
      </c>
      <c r="I313" s="222"/>
      <c r="J313" s="223">
        <f>ROUND(I313*H313,2)</f>
        <v>0</v>
      </c>
      <c r="K313" s="219" t="s">
        <v>152</v>
      </c>
      <c r="L313" s="44"/>
      <c r="M313" s="224" t="s">
        <v>1</v>
      </c>
      <c r="N313" s="225" t="s">
        <v>39</v>
      </c>
      <c r="O313" s="91"/>
      <c r="P313" s="226">
        <f>O313*H313</f>
        <v>0</v>
      </c>
      <c r="Q313" s="226">
        <v>0.00396</v>
      </c>
      <c r="R313" s="226">
        <f>Q313*H313</f>
        <v>0.00792</v>
      </c>
      <c r="S313" s="226">
        <v>0</v>
      </c>
      <c r="T313" s="226">
        <f>S313*H313</f>
        <v>0</v>
      </c>
      <c r="U313" s="227" t="s">
        <v>1</v>
      </c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8" t="s">
        <v>153</v>
      </c>
      <c r="AT313" s="228" t="s">
        <v>148</v>
      </c>
      <c r="AU313" s="228" t="s">
        <v>154</v>
      </c>
      <c r="AY313" s="17" t="s">
        <v>146</v>
      </c>
      <c r="BE313" s="229">
        <f>IF(N313="základní",J313,0)</f>
        <v>0</v>
      </c>
      <c r="BF313" s="229">
        <f>IF(N313="snížená",J313,0)</f>
        <v>0</v>
      </c>
      <c r="BG313" s="229">
        <f>IF(N313="zákl. přenesená",J313,0)</f>
        <v>0</v>
      </c>
      <c r="BH313" s="229">
        <f>IF(N313="sníž. přenesená",J313,0)</f>
        <v>0</v>
      </c>
      <c r="BI313" s="229">
        <f>IF(N313="nulová",J313,0)</f>
        <v>0</v>
      </c>
      <c r="BJ313" s="17" t="s">
        <v>154</v>
      </c>
      <c r="BK313" s="229">
        <f>ROUND(I313*H313,2)</f>
        <v>0</v>
      </c>
      <c r="BL313" s="17" t="s">
        <v>153</v>
      </c>
      <c r="BM313" s="228" t="s">
        <v>2561</v>
      </c>
    </row>
    <row r="314" s="2" customFormat="1">
      <c r="A314" s="38"/>
      <c r="B314" s="39"/>
      <c r="C314" s="40"/>
      <c r="D314" s="230" t="s">
        <v>156</v>
      </c>
      <c r="E314" s="40"/>
      <c r="F314" s="231" t="s">
        <v>2562</v>
      </c>
      <c r="G314" s="40"/>
      <c r="H314" s="40"/>
      <c r="I314" s="232"/>
      <c r="J314" s="40"/>
      <c r="K314" s="40"/>
      <c r="L314" s="44"/>
      <c r="M314" s="233"/>
      <c r="N314" s="234"/>
      <c r="O314" s="91"/>
      <c r="P314" s="91"/>
      <c r="Q314" s="91"/>
      <c r="R314" s="91"/>
      <c r="S314" s="91"/>
      <c r="T314" s="91"/>
      <c r="U314" s="92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17" t="s">
        <v>156</v>
      </c>
      <c r="AU314" s="17" t="s">
        <v>154</v>
      </c>
    </row>
    <row r="315" s="2" customFormat="1">
      <c r="A315" s="38"/>
      <c r="B315" s="39"/>
      <c r="C315" s="40"/>
      <c r="D315" s="235" t="s">
        <v>158</v>
      </c>
      <c r="E315" s="40"/>
      <c r="F315" s="236" t="s">
        <v>2563</v>
      </c>
      <c r="G315" s="40"/>
      <c r="H315" s="40"/>
      <c r="I315" s="232"/>
      <c r="J315" s="40"/>
      <c r="K315" s="40"/>
      <c r="L315" s="44"/>
      <c r="M315" s="233"/>
      <c r="N315" s="234"/>
      <c r="O315" s="91"/>
      <c r="P315" s="91"/>
      <c r="Q315" s="91"/>
      <c r="R315" s="91"/>
      <c r="S315" s="91"/>
      <c r="T315" s="91"/>
      <c r="U315" s="92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158</v>
      </c>
      <c r="AU315" s="17" t="s">
        <v>154</v>
      </c>
    </row>
    <row r="316" s="14" customFormat="1">
      <c r="A316" s="14"/>
      <c r="B316" s="247"/>
      <c r="C316" s="248"/>
      <c r="D316" s="230" t="s">
        <v>160</v>
      </c>
      <c r="E316" s="249" t="s">
        <v>1</v>
      </c>
      <c r="F316" s="250" t="s">
        <v>2564</v>
      </c>
      <c r="G316" s="248"/>
      <c r="H316" s="251">
        <v>2</v>
      </c>
      <c r="I316" s="252"/>
      <c r="J316" s="248"/>
      <c r="K316" s="248"/>
      <c r="L316" s="253"/>
      <c r="M316" s="254"/>
      <c r="N316" s="255"/>
      <c r="O316" s="255"/>
      <c r="P316" s="255"/>
      <c r="Q316" s="255"/>
      <c r="R316" s="255"/>
      <c r="S316" s="255"/>
      <c r="T316" s="255"/>
      <c r="U316" s="256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7" t="s">
        <v>160</v>
      </c>
      <c r="AU316" s="257" t="s">
        <v>154</v>
      </c>
      <c r="AV316" s="14" t="s">
        <v>154</v>
      </c>
      <c r="AW316" s="14" t="s">
        <v>30</v>
      </c>
      <c r="AX316" s="14" t="s">
        <v>73</v>
      </c>
      <c r="AY316" s="257" t="s">
        <v>146</v>
      </c>
    </row>
    <row r="317" s="15" customFormat="1">
      <c r="A317" s="15"/>
      <c r="B317" s="258"/>
      <c r="C317" s="259"/>
      <c r="D317" s="230" t="s">
        <v>160</v>
      </c>
      <c r="E317" s="260" t="s">
        <v>1</v>
      </c>
      <c r="F317" s="261" t="s">
        <v>163</v>
      </c>
      <c r="G317" s="259"/>
      <c r="H317" s="262">
        <v>2</v>
      </c>
      <c r="I317" s="263"/>
      <c r="J317" s="259"/>
      <c r="K317" s="259"/>
      <c r="L317" s="264"/>
      <c r="M317" s="265"/>
      <c r="N317" s="266"/>
      <c r="O317" s="266"/>
      <c r="P317" s="266"/>
      <c r="Q317" s="266"/>
      <c r="R317" s="266"/>
      <c r="S317" s="266"/>
      <c r="T317" s="266"/>
      <c r="U317" s="267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68" t="s">
        <v>160</v>
      </c>
      <c r="AU317" s="268" t="s">
        <v>154</v>
      </c>
      <c r="AV317" s="15" t="s">
        <v>153</v>
      </c>
      <c r="AW317" s="15" t="s">
        <v>30</v>
      </c>
      <c r="AX317" s="15" t="s">
        <v>81</v>
      </c>
      <c r="AY317" s="268" t="s">
        <v>146</v>
      </c>
    </row>
    <row r="318" s="2" customFormat="1" ht="24.15" customHeight="1">
      <c r="A318" s="38"/>
      <c r="B318" s="39"/>
      <c r="C318" s="217" t="s">
        <v>428</v>
      </c>
      <c r="D318" s="217" t="s">
        <v>148</v>
      </c>
      <c r="E318" s="218" t="s">
        <v>2565</v>
      </c>
      <c r="F318" s="219" t="s">
        <v>2566</v>
      </c>
      <c r="G318" s="220" t="s">
        <v>268</v>
      </c>
      <c r="H318" s="221">
        <v>2</v>
      </c>
      <c r="I318" s="222"/>
      <c r="J318" s="223">
        <f>ROUND(I318*H318,2)</f>
        <v>0</v>
      </c>
      <c r="K318" s="219" t="s">
        <v>152</v>
      </c>
      <c r="L318" s="44"/>
      <c r="M318" s="224" t="s">
        <v>1</v>
      </c>
      <c r="N318" s="225" t="s">
        <v>39</v>
      </c>
      <c r="O318" s="91"/>
      <c r="P318" s="226">
        <f>O318*H318</f>
        <v>0</v>
      </c>
      <c r="Q318" s="226">
        <v>0</v>
      </c>
      <c r="R318" s="226">
        <f>Q318*H318</f>
        <v>0</v>
      </c>
      <c r="S318" s="226">
        <v>0</v>
      </c>
      <c r="T318" s="226">
        <f>S318*H318</f>
        <v>0</v>
      </c>
      <c r="U318" s="227" t="s">
        <v>1</v>
      </c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28" t="s">
        <v>153</v>
      </c>
      <c r="AT318" s="228" t="s">
        <v>148</v>
      </c>
      <c r="AU318" s="228" t="s">
        <v>154</v>
      </c>
      <c r="AY318" s="17" t="s">
        <v>146</v>
      </c>
      <c r="BE318" s="229">
        <f>IF(N318="základní",J318,0)</f>
        <v>0</v>
      </c>
      <c r="BF318" s="229">
        <f>IF(N318="snížená",J318,0)</f>
        <v>0</v>
      </c>
      <c r="BG318" s="229">
        <f>IF(N318="zákl. přenesená",J318,0)</f>
        <v>0</v>
      </c>
      <c r="BH318" s="229">
        <f>IF(N318="sníž. přenesená",J318,0)</f>
        <v>0</v>
      </c>
      <c r="BI318" s="229">
        <f>IF(N318="nulová",J318,0)</f>
        <v>0</v>
      </c>
      <c r="BJ318" s="17" t="s">
        <v>154</v>
      </c>
      <c r="BK318" s="229">
        <f>ROUND(I318*H318,2)</f>
        <v>0</v>
      </c>
      <c r="BL318" s="17" t="s">
        <v>153</v>
      </c>
      <c r="BM318" s="228" t="s">
        <v>2567</v>
      </c>
    </row>
    <row r="319" s="2" customFormat="1">
      <c r="A319" s="38"/>
      <c r="B319" s="39"/>
      <c r="C319" s="40"/>
      <c r="D319" s="230" t="s">
        <v>156</v>
      </c>
      <c r="E319" s="40"/>
      <c r="F319" s="231" t="s">
        <v>2568</v>
      </c>
      <c r="G319" s="40"/>
      <c r="H319" s="40"/>
      <c r="I319" s="232"/>
      <c r="J319" s="40"/>
      <c r="K319" s="40"/>
      <c r="L319" s="44"/>
      <c r="M319" s="233"/>
      <c r="N319" s="234"/>
      <c r="O319" s="91"/>
      <c r="P319" s="91"/>
      <c r="Q319" s="91"/>
      <c r="R319" s="91"/>
      <c r="S319" s="91"/>
      <c r="T319" s="91"/>
      <c r="U319" s="92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156</v>
      </c>
      <c r="AU319" s="17" t="s">
        <v>154</v>
      </c>
    </row>
    <row r="320" s="2" customFormat="1">
      <c r="A320" s="38"/>
      <c r="B320" s="39"/>
      <c r="C320" s="40"/>
      <c r="D320" s="235" t="s">
        <v>158</v>
      </c>
      <c r="E320" s="40"/>
      <c r="F320" s="236" t="s">
        <v>2569</v>
      </c>
      <c r="G320" s="40"/>
      <c r="H320" s="40"/>
      <c r="I320" s="232"/>
      <c r="J320" s="40"/>
      <c r="K320" s="40"/>
      <c r="L320" s="44"/>
      <c r="M320" s="233"/>
      <c r="N320" s="234"/>
      <c r="O320" s="91"/>
      <c r="P320" s="91"/>
      <c r="Q320" s="91"/>
      <c r="R320" s="91"/>
      <c r="S320" s="91"/>
      <c r="T320" s="91"/>
      <c r="U320" s="92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158</v>
      </c>
      <c r="AU320" s="17" t="s">
        <v>154</v>
      </c>
    </row>
    <row r="321" s="14" customFormat="1">
      <c r="A321" s="14"/>
      <c r="B321" s="247"/>
      <c r="C321" s="248"/>
      <c r="D321" s="230" t="s">
        <v>160</v>
      </c>
      <c r="E321" s="249" t="s">
        <v>1</v>
      </c>
      <c r="F321" s="250" t="s">
        <v>2564</v>
      </c>
      <c r="G321" s="248"/>
      <c r="H321" s="251">
        <v>2</v>
      </c>
      <c r="I321" s="252"/>
      <c r="J321" s="248"/>
      <c r="K321" s="248"/>
      <c r="L321" s="253"/>
      <c r="M321" s="254"/>
      <c r="N321" s="255"/>
      <c r="O321" s="255"/>
      <c r="P321" s="255"/>
      <c r="Q321" s="255"/>
      <c r="R321" s="255"/>
      <c r="S321" s="255"/>
      <c r="T321" s="255"/>
      <c r="U321" s="256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7" t="s">
        <v>160</v>
      </c>
      <c r="AU321" s="257" t="s">
        <v>154</v>
      </c>
      <c r="AV321" s="14" t="s">
        <v>154</v>
      </c>
      <c r="AW321" s="14" t="s">
        <v>30</v>
      </c>
      <c r="AX321" s="14" t="s">
        <v>81</v>
      </c>
      <c r="AY321" s="257" t="s">
        <v>146</v>
      </c>
    </row>
    <row r="322" s="2" customFormat="1" ht="33" customHeight="1">
      <c r="A322" s="38"/>
      <c r="B322" s="39"/>
      <c r="C322" s="217" t="s">
        <v>434</v>
      </c>
      <c r="D322" s="217" t="s">
        <v>148</v>
      </c>
      <c r="E322" s="218" t="s">
        <v>2570</v>
      </c>
      <c r="F322" s="219" t="s">
        <v>2571</v>
      </c>
      <c r="G322" s="220" t="s">
        <v>268</v>
      </c>
      <c r="H322" s="221">
        <v>2</v>
      </c>
      <c r="I322" s="222"/>
      <c r="J322" s="223">
        <f>ROUND(I322*H322,2)</f>
        <v>0</v>
      </c>
      <c r="K322" s="219" t="s">
        <v>152</v>
      </c>
      <c r="L322" s="44"/>
      <c r="M322" s="224" t="s">
        <v>1</v>
      </c>
      <c r="N322" s="225" t="s">
        <v>39</v>
      </c>
      <c r="O322" s="91"/>
      <c r="P322" s="226">
        <f>O322*H322</f>
        <v>0</v>
      </c>
      <c r="Q322" s="226">
        <v>0.037249999999999998</v>
      </c>
      <c r="R322" s="226">
        <f>Q322*H322</f>
        <v>0.074499999999999997</v>
      </c>
      <c r="S322" s="226">
        <v>0</v>
      </c>
      <c r="T322" s="226">
        <f>S322*H322</f>
        <v>0</v>
      </c>
      <c r="U322" s="227" t="s">
        <v>1</v>
      </c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28" t="s">
        <v>153</v>
      </c>
      <c r="AT322" s="228" t="s">
        <v>148</v>
      </c>
      <c r="AU322" s="228" t="s">
        <v>154</v>
      </c>
      <c r="AY322" s="17" t="s">
        <v>146</v>
      </c>
      <c r="BE322" s="229">
        <f>IF(N322="základní",J322,0)</f>
        <v>0</v>
      </c>
      <c r="BF322" s="229">
        <f>IF(N322="snížená",J322,0)</f>
        <v>0</v>
      </c>
      <c r="BG322" s="229">
        <f>IF(N322="zákl. přenesená",J322,0)</f>
        <v>0</v>
      </c>
      <c r="BH322" s="229">
        <f>IF(N322="sníž. přenesená",J322,0)</f>
        <v>0</v>
      </c>
      <c r="BI322" s="229">
        <f>IF(N322="nulová",J322,0)</f>
        <v>0</v>
      </c>
      <c r="BJ322" s="17" t="s">
        <v>154</v>
      </c>
      <c r="BK322" s="229">
        <f>ROUND(I322*H322,2)</f>
        <v>0</v>
      </c>
      <c r="BL322" s="17" t="s">
        <v>153</v>
      </c>
      <c r="BM322" s="228" t="s">
        <v>2572</v>
      </c>
    </row>
    <row r="323" s="2" customFormat="1">
      <c r="A323" s="38"/>
      <c r="B323" s="39"/>
      <c r="C323" s="40"/>
      <c r="D323" s="230" t="s">
        <v>156</v>
      </c>
      <c r="E323" s="40"/>
      <c r="F323" s="231" t="s">
        <v>2573</v>
      </c>
      <c r="G323" s="40"/>
      <c r="H323" s="40"/>
      <c r="I323" s="232"/>
      <c r="J323" s="40"/>
      <c r="K323" s="40"/>
      <c r="L323" s="44"/>
      <c r="M323" s="233"/>
      <c r="N323" s="234"/>
      <c r="O323" s="91"/>
      <c r="P323" s="91"/>
      <c r="Q323" s="91"/>
      <c r="R323" s="91"/>
      <c r="S323" s="91"/>
      <c r="T323" s="91"/>
      <c r="U323" s="92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156</v>
      </c>
      <c r="AU323" s="17" t="s">
        <v>154</v>
      </c>
    </row>
    <row r="324" s="2" customFormat="1">
      <c r="A324" s="38"/>
      <c r="B324" s="39"/>
      <c r="C324" s="40"/>
      <c r="D324" s="235" t="s">
        <v>158</v>
      </c>
      <c r="E324" s="40"/>
      <c r="F324" s="236" t="s">
        <v>2574</v>
      </c>
      <c r="G324" s="40"/>
      <c r="H324" s="40"/>
      <c r="I324" s="232"/>
      <c r="J324" s="40"/>
      <c r="K324" s="40"/>
      <c r="L324" s="44"/>
      <c r="M324" s="233"/>
      <c r="N324" s="234"/>
      <c r="O324" s="91"/>
      <c r="P324" s="91"/>
      <c r="Q324" s="91"/>
      <c r="R324" s="91"/>
      <c r="S324" s="91"/>
      <c r="T324" s="91"/>
      <c r="U324" s="92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158</v>
      </c>
      <c r="AU324" s="17" t="s">
        <v>154</v>
      </c>
    </row>
    <row r="325" s="14" customFormat="1">
      <c r="A325" s="14"/>
      <c r="B325" s="247"/>
      <c r="C325" s="248"/>
      <c r="D325" s="230" t="s">
        <v>160</v>
      </c>
      <c r="E325" s="249" t="s">
        <v>1</v>
      </c>
      <c r="F325" s="250" t="s">
        <v>2564</v>
      </c>
      <c r="G325" s="248"/>
      <c r="H325" s="251">
        <v>2</v>
      </c>
      <c r="I325" s="252"/>
      <c r="J325" s="248"/>
      <c r="K325" s="248"/>
      <c r="L325" s="253"/>
      <c r="M325" s="254"/>
      <c r="N325" s="255"/>
      <c r="O325" s="255"/>
      <c r="P325" s="255"/>
      <c r="Q325" s="255"/>
      <c r="R325" s="255"/>
      <c r="S325" s="255"/>
      <c r="T325" s="255"/>
      <c r="U325" s="256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7" t="s">
        <v>160</v>
      </c>
      <c r="AU325" s="257" t="s">
        <v>154</v>
      </c>
      <c r="AV325" s="14" t="s">
        <v>154</v>
      </c>
      <c r="AW325" s="14" t="s">
        <v>30</v>
      </c>
      <c r="AX325" s="14" t="s">
        <v>81</v>
      </c>
      <c r="AY325" s="257" t="s">
        <v>146</v>
      </c>
    </row>
    <row r="326" s="2" customFormat="1" ht="24.15" customHeight="1">
      <c r="A326" s="38"/>
      <c r="B326" s="39"/>
      <c r="C326" s="217" t="s">
        <v>441</v>
      </c>
      <c r="D326" s="217" t="s">
        <v>148</v>
      </c>
      <c r="E326" s="218" t="s">
        <v>2575</v>
      </c>
      <c r="F326" s="219" t="s">
        <v>2576</v>
      </c>
      <c r="G326" s="220" t="s">
        <v>260</v>
      </c>
      <c r="H326" s="221">
        <v>37.700000000000003</v>
      </c>
      <c r="I326" s="222"/>
      <c r="J326" s="223">
        <f>ROUND(I326*H326,2)</f>
        <v>0</v>
      </c>
      <c r="K326" s="219" t="s">
        <v>152</v>
      </c>
      <c r="L326" s="44"/>
      <c r="M326" s="224" t="s">
        <v>1</v>
      </c>
      <c r="N326" s="225" t="s">
        <v>39</v>
      </c>
      <c r="O326" s="91"/>
      <c r="P326" s="226">
        <f>O326*H326</f>
        <v>0</v>
      </c>
      <c r="Q326" s="226">
        <v>9.0000000000000006E-05</v>
      </c>
      <c r="R326" s="226">
        <f>Q326*H326</f>
        <v>0.0033930000000000006</v>
      </c>
      <c r="S326" s="226">
        <v>0</v>
      </c>
      <c r="T326" s="226">
        <f>S326*H326</f>
        <v>0</v>
      </c>
      <c r="U326" s="227" t="s">
        <v>1</v>
      </c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8" t="s">
        <v>153</v>
      </c>
      <c r="AT326" s="228" t="s">
        <v>148</v>
      </c>
      <c r="AU326" s="228" t="s">
        <v>154</v>
      </c>
      <c r="AY326" s="17" t="s">
        <v>146</v>
      </c>
      <c r="BE326" s="229">
        <f>IF(N326="základní",J326,0)</f>
        <v>0</v>
      </c>
      <c r="BF326" s="229">
        <f>IF(N326="snížená",J326,0)</f>
        <v>0</v>
      </c>
      <c r="BG326" s="229">
        <f>IF(N326="zákl. přenesená",J326,0)</f>
        <v>0</v>
      </c>
      <c r="BH326" s="229">
        <f>IF(N326="sníž. přenesená",J326,0)</f>
        <v>0</v>
      </c>
      <c r="BI326" s="229">
        <f>IF(N326="nulová",J326,0)</f>
        <v>0</v>
      </c>
      <c r="BJ326" s="17" t="s">
        <v>154</v>
      </c>
      <c r="BK326" s="229">
        <f>ROUND(I326*H326,2)</f>
        <v>0</v>
      </c>
      <c r="BL326" s="17" t="s">
        <v>153</v>
      </c>
      <c r="BM326" s="228" t="s">
        <v>2577</v>
      </c>
    </row>
    <row r="327" s="2" customFormat="1">
      <c r="A327" s="38"/>
      <c r="B327" s="39"/>
      <c r="C327" s="40"/>
      <c r="D327" s="230" t="s">
        <v>156</v>
      </c>
      <c r="E327" s="40"/>
      <c r="F327" s="231" t="s">
        <v>2578</v>
      </c>
      <c r="G327" s="40"/>
      <c r="H327" s="40"/>
      <c r="I327" s="232"/>
      <c r="J327" s="40"/>
      <c r="K327" s="40"/>
      <c r="L327" s="44"/>
      <c r="M327" s="233"/>
      <c r="N327" s="234"/>
      <c r="O327" s="91"/>
      <c r="P327" s="91"/>
      <c r="Q327" s="91"/>
      <c r="R327" s="91"/>
      <c r="S327" s="91"/>
      <c r="T327" s="91"/>
      <c r="U327" s="92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156</v>
      </c>
      <c r="AU327" s="17" t="s">
        <v>154</v>
      </c>
    </row>
    <row r="328" s="2" customFormat="1">
      <c r="A328" s="38"/>
      <c r="B328" s="39"/>
      <c r="C328" s="40"/>
      <c r="D328" s="235" t="s">
        <v>158</v>
      </c>
      <c r="E328" s="40"/>
      <c r="F328" s="236" t="s">
        <v>2579</v>
      </c>
      <c r="G328" s="40"/>
      <c r="H328" s="40"/>
      <c r="I328" s="232"/>
      <c r="J328" s="40"/>
      <c r="K328" s="40"/>
      <c r="L328" s="44"/>
      <c r="M328" s="233"/>
      <c r="N328" s="234"/>
      <c r="O328" s="91"/>
      <c r="P328" s="91"/>
      <c r="Q328" s="91"/>
      <c r="R328" s="91"/>
      <c r="S328" s="91"/>
      <c r="T328" s="91"/>
      <c r="U328" s="92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158</v>
      </c>
      <c r="AU328" s="17" t="s">
        <v>154</v>
      </c>
    </row>
    <row r="329" s="12" customFormat="1" ht="22.8" customHeight="1">
      <c r="A329" s="12"/>
      <c r="B329" s="201"/>
      <c r="C329" s="202"/>
      <c r="D329" s="203" t="s">
        <v>72</v>
      </c>
      <c r="E329" s="215" t="s">
        <v>212</v>
      </c>
      <c r="F329" s="215" t="s">
        <v>584</v>
      </c>
      <c r="G329" s="202"/>
      <c r="H329" s="202"/>
      <c r="I329" s="205"/>
      <c r="J329" s="216">
        <f>BK329</f>
        <v>0</v>
      </c>
      <c r="K329" s="202"/>
      <c r="L329" s="207"/>
      <c r="M329" s="208"/>
      <c r="N329" s="209"/>
      <c r="O329" s="209"/>
      <c r="P329" s="210">
        <f>SUM(P330:P362)</f>
        <v>0</v>
      </c>
      <c r="Q329" s="209"/>
      <c r="R329" s="210">
        <f>SUM(R330:R362)</f>
        <v>0.0012800000000000001</v>
      </c>
      <c r="S329" s="209"/>
      <c r="T329" s="210">
        <f>SUM(T330:T362)</f>
        <v>8.6080000000000005</v>
      </c>
      <c r="U329" s="211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12" t="s">
        <v>81</v>
      </c>
      <c r="AT329" s="213" t="s">
        <v>72</v>
      </c>
      <c r="AU329" s="213" t="s">
        <v>81</v>
      </c>
      <c r="AY329" s="212" t="s">
        <v>146</v>
      </c>
      <c r="BK329" s="214">
        <f>SUM(BK330:BK362)</f>
        <v>0</v>
      </c>
    </row>
    <row r="330" s="2" customFormat="1" ht="24.15" customHeight="1">
      <c r="A330" s="38"/>
      <c r="B330" s="39"/>
      <c r="C330" s="217" t="s">
        <v>447</v>
      </c>
      <c r="D330" s="217" t="s">
        <v>148</v>
      </c>
      <c r="E330" s="218" t="s">
        <v>2580</v>
      </c>
      <c r="F330" s="219" t="s">
        <v>2581</v>
      </c>
      <c r="G330" s="220" t="s">
        <v>260</v>
      </c>
      <c r="H330" s="221">
        <v>64</v>
      </c>
      <c r="I330" s="222"/>
      <c r="J330" s="223">
        <f>ROUND(I330*H330,2)</f>
        <v>0</v>
      </c>
      <c r="K330" s="219" t="s">
        <v>152</v>
      </c>
      <c r="L330" s="44"/>
      <c r="M330" s="224" t="s">
        <v>1</v>
      </c>
      <c r="N330" s="225" t="s">
        <v>39</v>
      </c>
      <c r="O330" s="91"/>
      <c r="P330" s="226">
        <f>O330*H330</f>
        <v>0</v>
      </c>
      <c r="Q330" s="226">
        <v>0</v>
      </c>
      <c r="R330" s="226">
        <f>Q330*H330</f>
        <v>0</v>
      </c>
      <c r="S330" s="226">
        <v>0</v>
      </c>
      <c r="T330" s="226">
        <f>S330*H330</f>
        <v>0</v>
      </c>
      <c r="U330" s="227" t="s">
        <v>1</v>
      </c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28" t="s">
        <v>153</v>
      </c>
      <c r="AT330" s="228" t="s">
        <v>148</v>
      </c>
      <c r="AU330" s="228" t="s">
        <v>154</v>
      </c>
      <c r="AY330" s="17" t="s">
        <v>146</v>
      </c>
      <c r="BE330" s="229">
        <f>IF(N330="základní",J330,0)</f>
        <v>0</v>
      </c>
      <c r="BF330" s="229">
        <f>IF(N330="snížená",J330,0)</f>
        <v>0</v>
      </c>
      <c r="BG330" s="229">
        <f>IF(N330="zákl. přenesená",J330,0)</f>
        <v>0</v>
      </c>
      <c r="BH330" s="229">
        <f>IF(N330="sníž. přenesená",J330,0)</f>
        <v>0</v>
      </c>
      <c r="BI330" s="229">
        <f>IF(N330="nulová",J330,0)</f>
        <v>0</v>
      </c>
      <c r="BJ330" s="17" t="s">
        <v>154</v>
      </c>
      <c r="BK330" s="229">
        <f>ROUND(I330*H330,2)</f>
        <v>0</v>
      </c>
      <c r="BL330" s="17" t="s">
        <v>153</v>
      </c>
      <c r="BM330" s="228" t="s">
        <v>2582</v>
      </c>
    </row>
    <row r="331" s="2" customFormat="1">
      <c r="A331" s="38"/>
      <c r="B331" s="39"/>
      <c r="C331" s="40"/>
      <c r="D331" s="230" t="s">
        <v>156</v>
      </c>
      <c r="E331" s="40"/>
      <c r="F331" s="231" t="s">
        <v>2583</v>
      </c>
      <c r="G331" s="40"/>
      <c r="H331" s="40"/>
      <c r="I331" s="232"/>
      <c r="J331" s="40"/>
      <c r="K331" s="40"/>
      <c r="L331" s="44"/>
      <c r="M331" s="233"/>
      <c r="N331" s="234"/>
      <c r="O331" s="91"/>
      <c r="P331" s="91"/>
      <c r="Q331" s="91"/>
      <c r="R331" s="91"/>
      <c r="S331" s="91"/>
      <c r="T331" s="91"/>
      <c r="U331" s="92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7" t="s">
        <v>156</v>
      </c>
      <c r="AU331" s="17" t="s">
        <v>154</v>
      </c>
    </row>
    <row r="332" s="2" customFormat="1">
      <c r="A332" s="38"/>
      <c r="B332" s="39"/>
      <c r="C332" s="40"/>
      <c r="D332" s="235" t="s">
        <v>158</v>
      </c>
      <c r="E332" s="40"/>
      <c r="F332" s="236" t="s">
        <v>2584</v>
      </c>
      <c r="G332" s="40"/>
      <c r="H332" s="40"/>
      <c r="I332" s="232"/>
      <c r="J332" s="40"/>
      <c r="K332" s="40"/>
      <c r="L332" s="44"/>
      <c r="M332" s="233"/>
      <c r="N332" s="234"/>
      <c r="O332" s="91"/>
      <c r="P332" s="91"/>
      <c r="Q332" s="91"/>
      <c r="R332" s="91"/>
      <c r="S332" s="91"/>
      <c r="T332" s="91"/>
      <c r="U332" s="92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158</v>
      </c>
      <c r="AU332" s="17" t="s">
        <v>154</v>
      </c>
    </row>
    <row r="333" s="13" customFormat="1">
      <c r="A333" s="13"/>
      <c r="B333" s="237"/>
      <c r="C333" s="238"/>
      <c r="D333" s="230" t="s">
        <v>160</v>
      </c>
      <c r="E333" s="239" t="s">
        <v>1</v>
      </c>
      <c r="F333" s="240" t="s">
        <v>2382</v>
      </c>
      <c r="G333" s="238"/>
      <c r="H333" s="239" t="s">
        <v>1</v>
      </c>
      <c r="I333" s="241"/>
      <c r="J333" s="238"/>
      <c r="K333" s="238"/>
      <c r="L333" s="242"/>
      <c r="M333" s="243"/>
      <c r="N333" s="244"/>
      <c r="O333" s="244"/>
      <c r="P333" s="244"/>
      <c r="Q333" s="244"/>
      <c r="R333" s="244"/>
      <c r="S333" s="244"/>
      <c r="T333" s="244"/>
      <c r="U333" s="245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6" t="s">
        <v>160</v>
      </c>
      <c r="AU333" s="246" t="s">
        <v>154</v>
      </c>
      <c r="AV333" s="13" t="s">
        <v>81</v>
      </c>
      <c r="AW333" s="13" t="s">
        <v>30</v>
      </c>
      <c r="AX333" s="13" t="s">
        <v>73</v>
      </c>
      <c r="AY333" s="246" t="s">
        <v>146</v>
      </c>
    </row>
    <row r="334" s="14" customFormat="1">
      <c r="A334" s="14"/>
      <c r="B334" s="247"/>
      <c r="C334" s="248"/>
      <c r="D334" s="230" t="s">
        <v>160</v>
      </c>
      <c r="E334" s="249" t="s">
        <v>1</v>
      </c>
      <c r="F334" s="250" t="s">
        <v>2585</v>
      </c>
      <c r="G334" s="248"/>
      <c r="H334" s="251">
        <v>64</v>
      </c>
      <c r="I334" s="252"/>
      <c r="J334" s="248"/>
      <c r="K334" s="248"/>
      <c r="L334" s="253"/>
      <c r="M334" s="254"/>
      <c r="N334" s="255"/>
      <c r="O334" s="255"/>
      <c r="P334" s="255"/>
      <c r="Q334" s="255"/>
      <c r="R334" s="255"/>
      <c r="S334" s="255"/>
      <c r="T334" s="255"/>
      <c r="U334" s="256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7" t="s">
        <v>160</v>
      </c>
      <c r="AU334" s="257" t="s">
        <v>154</v>
      </c>
      <c r="AV334" s="14" t="s">
        <v>154</v>
      </c>
      <c r="AW334" s="14" t="s">
        <v>30</v>
      </c>
      <c r="AX334" s="14" t="s">
        <v>73</v>
      </c>
      <c r="AY334" s="257" t="s">
        <v>146</v>
      </c>
    </row>
    <row r="335" s="15" customFormat="1">
      <c r="A335" s="15"/>
      <c r="B335" s="258"/>
      <c r="C335" s="259"/>
      <c r="D335" s="230" t="s">
        <v>160</v>
      </c>
      <c r="E335" s="260" t="s">
        <v>1</v>
      </c>
      <c r="F335" s="261" t="s">
        <v>163</v>
      </c>
      <c r="G335" s="259"/>
      <c r="H335" s="262">
        <v>64</v>
      </c>
      <c r="I335" s="263"/>
      <c r="J335" s="259"/>
      <c r="K335" s="259"/>
      <c r="L335" s="264"/>
      <c r="M335" s="265"/>
      <c r="N335" s="266"/>
      <c r="O335" s="266"/>
      <c r="P335" s="266"/>
      <c r="Q335" s="266"/>
      <c r="R335" s="266"/>
      <c r="S335" s="266"/>
      <c r="T335" s="266"/>
      <c r="U335" s="267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68" t="s">
        <v>160</v>
      </c>
      <c r="AU335" s="268" t="s">
        <v>154</v>
      </c>
      <c r="AV335" s="15" t="s">
        <v>153</v>
      </c>
      <c r="AW335" s="15" t="s">
        <v>30</v>
      </c>
      <c r="AX335" s="15" t="s">
        <v>81</v>
      </c>
      <c r="AY335" s="268" t="s">
        <v>146</v>
      </c>
    </row>
    <row r="336" s="2" customFormat="1" ht="24.15" customHeight="1">
      <c r="A336" s="38"/>
      <c r="B336" s="39"/>
      <c r="C336" s="217" t="s">
        <v>452</v>
      </c>
      <c r="D336" s="217" t="s">
        <v>148</v>
      </c>
      <c r="E336" s="218" t="s">
        <v>2586</v>
      </c>
      <c r="F336" s="219" t="s">
        <v>2587</v>
      </c>
      <c r="G336" s="220" t="s">
        <v>260</v>
      </c>
      <c r="H336" s="221">
        <v>64</v>
      </c>
      <c r="I336" s="222"/>
      <c r="J336" s="223">
        <f>ROUND(I336*H336,2)</f>
        <v>0</v>
      </c>
      <c r="K336" s="219" t="s">
        <v>152</v>
      </c>
      <c r="L336" s="44"/>
      <c r="M336" s="224" t="s">
        <v>1</v>
      </c>
      <c r="N336" s="225" t="s">
        <v>39</v>
      </c>
      <c r="O336" s="91"/>
      <c r="P336" s="226">
        <f>O336*H336</f>
        <v>0</v>
      </c>
      <c r="Q336" s="226">
        <v>2.0000000000000002E-05</v>
      </c>
      <c r="R336" s="226">
        <f>Q336*H336</f>
        <v>0.0012800000000000001</v>
      </c>
      <c r="S336" s="226">
        <v>0</v>
      </c>
      <c r="T336" s="226">
        <f>S336*H336</f>
        <v>0</v>
      </c>
      <c r="U336" s="227" t="s">
        <v>1</v>
      </c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28" t="s">
        <v>153</v>
      </c>
      <c r="AT336" s="228" t="s">
        <v>148</v>
      </c>
      <c r="AU336" s="228" t="s">
        <v>154</v>
      </c>
      <c r="AY336" s="17" t="s">
        <v>146</v>
      </c>
      <c r="BE336" s="229">
        <f>IF(N336="základní",J336,0)</f>
        <v>0</v>
      </c>
      <c r="BF336" s="229">
        <f>IF(N336="snížená",J336,0)</f>
        <v>0</v>
      </c>
      <c r="BG336" s="229">
        <f>IF(N336="zákl. přenesená",J336,0)</f>
        <v>0</v>
      </c>
      <c r="BH336" s="229">
        <f>IF(N336="sníž. přenesená",J336,0)</f>
        <v>0</v>
      </c>
      <c r="BI336" s="229">
        <f>IF(N336="nulová",J336,0)</f>
        <v>0</v>
      </c>
      <c r="BJ336" s="17" t="s">
        <v>154</v>
      </c>
      <c r="BK336" s="229">
        <f>ROUND(I336*H336,2)</f>
        <v>0</v>
      </c>
      <c r="BL336" s="17" t="s">
        <v>153</v>
      </c>
      <c r="BM336" s="228" t="s">
        <v>2588</v>
      </c>
    </row>
    <row r="337" s="2" customFormat="1">
      <c r="A337" s="38"/>
      <c r="B337" s="39"/>
      <c r="C337" s="40"/>
      <c r="D337" s="230" t="s">
        <v>156</v>
      </c>
      <c r="E337" s="40"/>
      <c r="F337" s="231" t="s">
        <v>2589</v>
      </c>
      <c r="G337" s="40"/>
      <c r="H337" s="40"/>
      <c r="I337" s="232"/>
      <c r="J337" s="40"/>
      <c r="K337" s="40"/>
      <c r="L337" s="44"/>
      <c r="M337" s="233"/>
      <c r="N337" s="234"/>
      <c r="O337" s="91"/>
      <c r="P337" s="91"/>
      <c r="Q337" s="91"/>
      <c r="R337" s="91"/>
      <c r="S337" s="91"/>
      <c r="T337" s="91"/>
      <c r="U337" s="92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7" t="s">
        <v>156</v>
      </c>
      <c r="AU337" s="17" t="s">
        <v>154</v>
      </c>
    </row>
    <row r="338" s="2" customFormat="1">
      <c r="A338" s="38"/>
      <c r="B338" s="39"/>
      <c r="C338" s="40"/>
      <c r="D338" s="235" t="s">
        <v>158</v>
      </c>
      <c r="E338" s="40"/>
      <c r="F338" s="236" t="s">
        <v>2590</v>
      </c>
      <c r="G338" s="40"/>
      <c r="H338" s="40"/>
      <c r="I338" s="232"/>
      <c r="J338" s="40"/>
      <c r="K338" s="40"/>
      <c r="L338" s="44"/>
      <c r="M338" s="233"/>
      <c r="N338" s="234"/>
      <c r="O338" s="91"/>
      <c r="P338" s="91"/>
      <c r="Q338" s="91"/>
      <c r="R338" s="91"/>
      <c r="S338" s="91"/>
      <c r="T338" s="91"/>
      <c r="U338" s="92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7" t="s">
        <v>158</v>
      </c>
      <c r="AU338" s="17" t="s">
        <v>154</v>
      </c>
    </row>
    <row r="339" s="13" customFormat="1">
      <c r="A339" s="13"/>
      <c r="B339" s="237"/>
      <c r="C339" s="238"/>
      <c r="D339" s="230" t="s">
        <v>160</v>
      </c>
      <c r="E339" s="239" t="s">
        <v>1</v>
      </c>
      <c r="F339" s="240" t="s">
        <v>2402</v>
      </c>
      <c r="G339" s="238"/>
      <c r="H339" s="239" t="s">
        <v>1</v>
      </c>
      <c r="I339" s="241"/>
      <c r="J339" s="238"/>
      <c r="K339" s="238"/>
      <c r="L339" s="242"/>
      <c r="M339" s="243"/>
      <c r="N339" s="244"/>
      <c r="O339" s="244"/>
      <c r="P339" s="244"/>
      <c r="Q339" s="244"/>
      <c r="R339" s="244"/>
      <c r="S339" s="244"/>
      <c r="T339" s="244"/>
      <c r="U339" s="245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6" t="s">
        <v>160</v>
      </c>
      <c r="AU339" s="246" t="s">
        <v>154</v>
      </c>
      <c r="AV339" s="13" t="s">
        <v>81</v>
      </c>
      <c r="AW339" s="13" t="s">
        <v>30</v>
      </c>
      <c r="AX339" s="13" t="s">
        <v>73</v>
      </c>
      <c r="AY339" s="246" t="s">
        <v>146</v>
      </c>
    </row>
    <row r="340" s="14" customFormat="1">
      <c r="A340" s="14"/>
      <c r="B340" s="247"/>
      <c r="C340" s="248"/>
      <c r="D340" s="230" t="s">
        <v>160</v>
      </c>
      <c r="E340" s="249" t="s">
        <v>1</v>
      </c>
      <c r="F340" s="250" t="s">
        <v>2591</v>
      </c>
      <c r="G340" s="248"/>
      <c r="H340" s="251">
        <v>64</v>
      </c>
      <c r="I340" s="252"/>
      <c r="J340" s="248"/>
      <c r="K340" s="248"/>
      <c r="L340" s="253"/>
      <c r="M340" s="254"/>
      <c r="N340" s="255"/>
      <c r="O340" s="255"/>
      <c r="P340" s="255"/>
      <c r="Q340" s="255"/>
      <c r="R340" s="255"/>
      <c r="S340" s="255"/>
      <c r="T340" s="255"/>
      <c r="U340" s="256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7" t="s">
        <v>160</v>
      </c>
      <c r="AU340" s="257" t="s">
        <v>154</v>
      </c>
      <c r="AV340" s="14" t="s">
        <v>154</v>
      </c>
      <c r="AW340" s="14" t="s">
        <v>30</v>
      </c>
      <c r="AX340" s="14" t="s">
        <v>73</v>
      </c>
      <c r="AY340" s="257" t="s">
        <v>146</v>
      </c>
    </row>
    <row r="341" s="15" customFormat="1">
      <c r="A341" s="15"/>
      <c r="B341" s="258"/>
      <c r="C341" s="259"/>
      <c r="D341" s="230" t="s">
        <v>160</v>
      </c>
      <c r="E341" s="260" t="s">
        <v>1</v>
      </c>
      <c r="F341" s="261" t="s">
        <v>163</v>
      </c>
      <c r="G341" s="259"/>
      <c r="H341" s="262">
        <v>64</v>
      </c>
      <c r="I341" s="263"/>
      <c r="J341" s="259"/>
      <c r="K341" s="259"/>
      <c r="L341" s="264"/>
      <c r="M341" s="265"/>
      <c r="N341" s="266"/>
      <c r="O341" s="266"/>
      <c r="P341" s="266"/>
      <c r="Q341" s="266"/>
      <c r="R341" s="266"/>
      <c r="S341" s="266"/>
      <c r="T341" s="266"/>
      <c r="U341" s="267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8" t="s">
        <v>160</v>
      </c>
      <c r="AU341" s="268" t="s">
        <v>154</v>
      </c>
      <c r="AV341" s="15" t="s">
        <v>153</v>
      </c>
      <c r="AW341" s="15" t="s">
        <v>30</v>
      </c>
      <c r="AX341" s="15" t="s">
        <v>81</v>
      </c>
      <c r="AY341" s="268" t="s">
        <v>146</v>
      </c>
    </row>
    <row r="342" s="2" customFormat="1" ht="16.5" customHeight="1">
      <c r="A342" s="38"/>
      <c r="B342" s="39"/>
      <c r="C342" s="217" t="s">
        <v>458</v>
      </c>
      <c r="D342" s="217" t="s">
        <v>148</v>
      </c>
      <c r="E342" s="218" t="s">
        <v>2592</v>
      </c>
      <c r="F342" s="219" t="s">
        <v>2593</v>
      </c>
      <c r="G342" s="220" t="s">
        <v>2043</v>
      </c>
      <c r="H342" s="221">
        <v>16</v>
      </c>
      <c r="I342" s="222"/>
      <c r="J342" s="223">
        <f>ROUND(I342*H342,2)</f>
        <v>0</v>
      </c>
      <c r="K342" s="219" t="s">
        <v>152</v>
      </c>
      <c r="L342" s="44"/>
      <c r="M342" s="224" t="s">
        <v>1</v>
      </c>
      <c r="N342" s="225" t="s">
        <v>39</v>
      </c>
      <c r="O342" s="91"/>
      <c r="P342" s="226">
        <f>O342*H342</f>
        <v>0</v>
      </c>
      <c r="Q342" s="226">
        <v>0</v>
      </c>
      <c r="R342" s="226">
        <f>Q342*H342</f>
        <v>0</v>
      </c>
      <c r="S342" s="226">
        <v>0</v>
      </c>
      <c r="T342" s="226">
        <f>S342*H342</f>
        <v>0</v>
      </c>
      <c r="U342" s="227" t="s">
        <v>1</v>
      </c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28" t="s">
        <v>153</v>
      </c>
      <c r="AT342" s="228" t="s">
        <v>148</v>
      </c>
      <c r="AU342" s="228" t="s">
        <v>154</v>
      </c>
      <c r="AY342" s="17" t="s">
        <v>146</v>
      </c>
      <c r="BE342" s="229">
        <f>IF(N342="základní",J342,0)</f>
        <v>0</v>
      </c>
      <c r="BF342" s="229">
        <f>IF(N342="snížená",J342,0)</f>
        <v>0</v>
      </c>
      <c r="BG342" s="229">
        <f>IF(N342="zákl. přenesená",J342,0)</f>
        <v>0</v>
      </c>
      <c r="BH342" s="229">
        <f>IF(N342="sníž. přenesená",J342,0)</f>
        <v>0</v>
      </c>
      <c r="BI342" s="229">
        <f>IF(N342="nulová",J342,0)</f>
        <v>0</v>
      </c>
      <c r="BJ342" s="17" t="s">
        <v>154</v>
      </c>
      <c r="BK342" s="229">
        <f>ROUND(I342*H342,2)</f>
        <v>0</v>
      </c>
      <c r="BL342" s="17" t="s">
        <v>153</v>
      </c>
      <c r="BM342" s="228" t="s">
        <v>2594</v>
      </c>
    </row>
    <row r="343" s="2" customFormat="1">
      <c r="A343" s="38"/>
      <c r="B343" s="39"/>
      <c r="C343" s="40"/>
      <c r="D343" s="230" t="s">
        <v>156</v>
      </c>
      <c r="E343" s="40"/>
      <c r="F343" s="231" t="s">
        <v>2595</v>
      </c>
      <c r="G343" s="40"/>
      <c r="H343" s="40"/>
      <c r="I343" s="232"/>
      <c r="J343" s="40"/>
      <c r="K343" s="40"/>
      <c r="L343" s="44"/>
      <c r="M343" s="233"/>
      <c r="N343" s="234"/>
      <c r="O343" s="91"/>
      <c r="P343" s="91"/>
      <c r="Q343" s="91"/>
      <c r="R343" s="91"/>
      <c r="S343" s="91"/>
      <c r="T343" s="91"/>
      <c r="U343" s="92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156</v>
      </c>
      <c r="AU343" s="17" t="s">
        <v>154</v>
      </c>
    </row>
    <row r="344" s="2" customFormat="1">
      <c r="A344" s="38"/>
      <c r="B344" s="39"/>
      <c r="C344" s="40"/>
      <c r="D344" s="235" t="s">
        <v>158</v>
      </c>
      <c r="E344" s="40"/>
      <c r="F344" s="236" t="s">
        <v>2596</v>
      </c>
      <c r="G344" s="40"/>
      <c r="H344" s="40"/>
      <c r="I344" s="232"/>
      <c r="J344" s="40"/>
      <c r="K344" s="40"/>
      <c r="L344" s="44"/>
      <c r="M344" s="233"/>
      <c r="N344" s="234"/>
      <c r="O344" s="91"/>
      <c r="P344" s="91"/>
      <c r="Q344" s="91"/>
      <c r="R344" s="91"/>
      <c r="S344" s="91"/>
      <c r="T344" s="91"/>
      <c r="U344" s="92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T344" s="17" t="s">
        <v>158</v>
      </c>
      <c r="AU344" s="17" t="s">
        <v>154</v>
      </c>
    </row>
    <row r="345" s="13" customFormat="1">
      <c r="A345" s="13"/>
      <c r="B345" s="237"/>
      <c r="C345" s="238"/>
      <c r="D345" s="230" t="s">
        <v>160</v>
      </c>
      <c r="E345" s="239" t="s">
        <v>1</v>
      </c>
      <c r="F345" s="240" t="s">
        <v>2597</v>
      </c>
      <c r="G345" s="238"/>
      <c r="H345" s="239" t="s">
        <v>1</v>
      </c>
      <c r="I345" s="241"/>
      <c r="J345" s="238"/>
      <c r="K345" s="238"/>
      <c r="L345" s="242"/>
      <c r="M345" s="243"/>
      <c r="N345" s="244"/>
      <c r="O345" s="244"/>
      <c r="P345" s="244"/>
      <c r="Q345" s="244"/>
      <c r="R345" s="244"/>
      <c r="S345" s="244"/>
      <c r="T345" s="244"/>
      <c r="U345" s="245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6" t="s">
        <v>160</v>
      </c>
      <c r="AU345" s="246" t="s">
        <v>154</v>
      </c>
      <c r="AV345" s="13" t="s">
        <v>81</v>
      </c>
      <c r="AW345" s="13" t="s">
        <v>30</v>
      </c>
      <c r="AX345" s="13" t="s">
        <v>73</v>
      </c>
      <c r="AY345" s="246" t="s">
        <v>146</v>
      </c>
    </row>
    <row r="346" s="14" customFormat="1">
      <c r="A346" s="14"/>
      <c r="B346" s="247"/>
      <c r="C346" s="248"/>
      <c r="D346" s="230" t="s">
        <v>160</v>
      </c>
      <c r="E346" s="249" t="s">
        <v>1</v>
      </c>
      <c r="F346" s="250" t="s">
        <v>2598</v>
      </c>
      <c r="G346" s="248"/>
      <c r="H346" s="251">
        <v>16</v>
      </c>
      <c r="I346" s="252"/>
      <c r="J346" s="248"/>
      <c r="K346" s="248"/>
      <c r="L346" s="253"/>
      <c r="M346" s="254"/>
      <c r="N346" s="255"/>
      <c r="O346" s="255"/>
      <c r="P346" s="255"/>
      <c r="Q346" s="255"/>
      <c r="R346" s="255"/>
      <c r="S346" s="255"/>
      <c r="T346" s="255"/>
      <c r="U346" s="256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7" t="s">
        <v>160</v>
      </c>
      <c r="AU346" s="257" t="s">
        <v>154</v>
      </c>
      <c r="AV346" s="14" t="s">
        <v>154</v>
      </c>
      <c r="AW346" s="14" t="s">
        <v>30</v>
      </c>
      <c r="AX346" s="14" t="s">
        <v>73</v>
      </c>
      <c r="AY346" s="257" t="s">
        <v>146</v>
      </c>
    </row>
    <row r="347" s="15" customFormat="1">
      <c r="A347" s="15"/>
      <c r="B347" s="258"/>
      <c r="C347" s="259"/>
      <c r="D347" s="230" t="s">
        <v>160</v>
      </c>
      <c r="E347" s="260" t="s">
        <v>1</v>
      </c>
      <c r="F347" s="261" t="s">
        <v>163</v>
      </c>
      <c r="G347" s="259"/>
      <c r="H347" s="262">
        <v>16</v>
      </c>
      <c r="I347" s="263"/>
      <c r="J347" s="259"/>
      <c r="K347" s="259"/>
      <c r="L347" s="264"/>
      <c r="M347" s="265"/>
      <c r="N347" s="266"/>
      <c r="O347" s="266"/>
      <c r="P347" s="266"/>
      <c r="Q347" s="266"/>
      <c r="R347" s="266"/>
      <c r="S347" s="266"/>
      <c r="T347" s="266"/>
      <c r="U347" s="267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68" t="s">
        <v>160</v>
      </c>
      <c r="AU347" s="268" t="s">
        <v>154</v>
      </c>
      <c r="AV347" s="15" t="s">
        <v>153</v>
      </c>
      <c r="AW347" s="15" t="s">
        <v>30</v>
      </c>
      <c r="AX347" s="15" t="s">
        <v>81</v>
      </c>
      <c r="AY347" s="268" t="s">
        <v>146</v>
      </c>
    </row>
    <row r="348" s="2" customFormat="1" ht="37.8" customHeight="1">
      <c r="A348" s="38"/>
      <c r="B348" s="39"/>
      <c r="C348" s="217" t="s">
        <v>465</v>
      </c>
      <c r="D348" s="217" t="s">
        <v>148</v>
      </c>
      <c r="E348" s="218" t="s">
        <v>2599</v>
      </c>
      <c r="F348" s="219" t="s">
        <v>2600</v>
      </c>
      <c r="G348" s="220" t="s">
        <v>151</v>
      </c>
      <c r="H348" s="221">
        <v>2.8799999999999999</v>
      </c>
      <c r="I348" s="222"/>
      <c r="J348" s="223">
        <f>ROUND(I348*H348,2)</f>
        <v>0</v>
      </c>
      <c r="K348" s="219" t="s">
        <v>152</v>
      </c>
      <c r="L348" s="44"/>
      <c r="M348" s="224" t="s">
        <v>1</v>
      </c>
      <c r="N348" s="225" t="s">
        <v>39</v>
      </c>
      <c r="O348" s="91"/>
      <c r="P348" s="226">
        <f>O348*H348</f>
        <v>0</v>
      </c>
      <c r="Q348" s="226">
        <v>0</v>
      </c>
      <c r="R348" s="226">
        <f>Q348*H348</f>
        <v>0</v>
      </c>
      <c r="S348" s="226">
        <v>2.2000000000000002</v>
      </c>
      <c r="T348" s="226">
        <f>S348*H348</f>
        <v>6.3360000000000003</v>
      </c>
      <c r="U348" s="227" t="s">
        <v>1</v>
      </c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28" t="s">
        <v>153</v>
      </c>
      <c r="AT348" s="228" t="s">
        <v>148</v>
      </c>
      <c r="AU348" s="228" t="s">
        <v>154</v>
      </c>
      <c r="AY348" s="17" t="s">
        <v>146</v>
      </c>
      <c r="BE348" s="229">
        <f>IF(N348="základní",J348,0)</f>
        <v>0</v>
      </c>
      <c r="BF348" s="229">
        <f>IF(N348="snížená",J348,0)</f>
        <v>0</v>
      </c>
      <c r="BG348" s="229">
        <f>IF(N348="zákl. přenesená",J348,0)</f>
        <v>0</v>
      </c>
      <c r="BH348" s="229">
        <f>IF(N348="sníž. přenesená",J348,0)</f>
        <v>0</v>
      </c>
      <c r="BI348" s="229">
        <f>IF(N348="nulová",J348,0)</f>
        <v>0</v>
      </c>
      <c r="BJ348" s="17" t="s">
        <v>154</v>
      </c>
      <c r="BK348" s="229">
        <f>ROUND(I348*H348,2)</f>
        <v>0</v>
      </c>
      <c r="BL348" s="17" t="s">
        <v>153</v>
      </c>
      <c r="BM348" s="228" t="s">
        <v>2601</v>
      </c>
    </row>
    <row r="349" s="2" customFormat="1">
      <c r="A349" s="38"/>
      <c r="B349" s="39"/>
      <c r="C349" s="40"/>
      <c r="D349" s="230" t="s">
        <v>156</v>
      </c>
      <c r="E349" s="40"/>
      <c r="F349" s="231" t="s">
        <v>2602</v>
      </c>
      <c r="G349" s="40"/>
      <c r="H349" s="40"/>
      <c r="I349" s="232"/>
      <c r="J349" s="40"/>
      <c r="K349" s="40"/>
      <c r="L349" s="44"/>
      <c r="M349" s="233"/>
      <c r="N349" s="234"/>
      <c r="O349" s="91"/>
      <c r="P349" s="91"/>
      <c r="Q349" s="91"/>
      <c r="R349" s="91"/>
      <c r="S349" s="91"/>
      <c r="T349" s="91"/>
      <c r="U349" s="92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T349" s="17" t="s">
        <v>156</v>
      </c>
      <c r="AU349" s="17" t="s">
        <v>154</v>
      </c>
    </row>
    <row r="350" s="2" customFormat="1">
      <c r="A350" s="38"/>
      <c r="B350" s="39"/>
      <c r="C350" s="40"/>
      <c r="D350" s="235" t="s">
        <v>158</v>
      </c>
      <c r="E350" s="40"/>
      <c r="F350" s="236" t="s">
        <v>2603</v>
      </c>
      <c r="G350" s="40"/>
      <c r="H350" s="40"/>
      <c r="I350" s="232"/>
      <c r="J350" s="40"/>
      <c r="K350" s="40"/>
      <c r="L350" s="44"/>
      <c r="M350" s="233"/>
      <c r="N350" s="234"/>
      <c r="O350" s="91"/>
      <c r="P350" s="91"/>
      <c r="Q350" s="91"/>
      <c r="R350" s="91"/>
      <c r="S350" s="91"/>
      <c r="T350" s="91"/>
      <c r="U350" s="92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158</v>
      </c>
      <c r="AU350" s="17" t="s">
        <v>154</v>
      </c>
    </row>
    <row r="351" s="13" customFormat="1">
      <c r="A351" s="13"/>
      <c r="B351" s="237"/>
      <c r="C351" s="238"/>
      <c r="D351" s="230" t="s">
        <v>160</v>
      </c>
      <c r="E351" s="239" t="s">
        <v>1</v>
      </c>
      <c r="F351" s="240" t="s">
        <v>2402</v>
      </c>
      <c r="G351" s="238"/>
      <c r="H351" s="239" t="s">
        <v>1</v>
      </c>
      <c r="I351" s="241"/>
      <c r="J351" s="238"/>
      <c r="K351" s="238"/>
      <c r="L351" s="242"/>
      <c r="M351" s="243"/>
      <c r="N351" s="244"/>
      <c r="O351" s="244"/>
      <c r="P351" s="244"/>
      <c r="Q351" s="244"/>
      <c r="R351" s="244"/>
      <c r="S351" s="244"/>
      <c r="T351" s="244"/>
      <c r="U351" s="245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6" t="s">
        <v>160</v>
      </c>
      <c r="AU351" s="246" t="s">
        <v>154</v>
      </c>
      <c r="AV351" s="13" t="s">
        <v>81</v>
      </c>
      <c r="AW351" s="13" t="s">
        <v>30</v>
      </c>
      <c r="AX351" s="13" t="s">
        <v>73</v>
      </c>
      <c r="AY351" s="246" t="s">
        <v>146</v>
      </c>
    </row>
    <row r="352" s="14" customFormat="1">
      <c r="A352" s="14"/>
      <c r="B352" s="247"/>
      <c r="C352" s="248"/>
      <c r="D352" s="230" t="s">
        <v>160</v>
      </c>
      <c r="E352" s="249" t="s">
        <v>1</v>
      </c>
      <c r="F352" s="250" t="s">
        <v>2483</v>
      </c>
      <c r="G352" s="248"/>
      <c r="H352" s="251">
        <v>2.8799999999999999</v>
      </c>
      <c r="I352" s="252"/>
      <c r="J352" s="248"/>
      <c r="K352" s="248"/>
      <c r="L352" s="253"/>
      <c r="M352" s="254"/>
      <c r="N352" s="255"/>
      <c r="O352" s="255"/>
      <c r="P352" s="255"/>
      <c r="Q352" s="255"/>
      <c r="R352" s="255"/>
      <c r="S352" s="255"/>
      <c r="T352" s="255"/>
      <c r="U352" s="256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7" t="s">
        <v>160</v>
      </c>
      <c r="AU352" s="257" t="s">
        <v>154</v>
      </c>
      <c r="AV352" s="14" t="s">
        <v>154</v>
      </c>
      <c r="AW352" s="14" t="s">
        <v>30</v>
      </c>
      <c r="AX352" s="14" t="s">
        <v>73</v>
      </c>
      <c r="AY352" s="257" t="s">
        <v>146</v>
      </c>
    </row>
    <row r="353" s="15" customFormat="1">
      <c r="A353" s="15"/>
      <c r="B353" s="258"/>
      <c r="C353" s="259"/>
      <c r="D353" s="230" t="s">
        <v>160</v>
      </c>
      <c r="E353" s="260" t="s">
        <v>1</v>
      </c>
      <c r="F353" s="261" t="s">
        <v>163</v>
      </c>
      <c r="G353" s="259"/>
      <c r="H353" s="262">
        <v>2.8799999999999999</v>
      </c>
      <c r="I353" s="263"/>
      <c r="J353" s="259"/>
      <c r="K353" s="259"/>
      <c r="L353" s="264"/>
      <c r="M353" s="265"/>
      <c r="N353" s="266"/>
      <c r="O353" s="266"/>
      <c r="P353" s="266"/>
      <c r="Q353" s="266"/>
      <c r="R353" s="266"/>
      <c r="S353" s="266"/>
      <c r="T353" s="266"/>
      <c r="U353" s="267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68" t="s">
        <v>160</v>
      </c>
      <c r="AU353" s="268" t="s">
        <v>154</v>
      </c>
      <c r="AV353" s="15" t="s">
        <v>153</v>
      </c>
      <c r="AW353" s="15" t="s">
        <v>30</v>
      </c>
      <c r="AX353" s="15" t="s">
        <v>81</v>
      </c>
      <c r="AY353" s="268" t="s">
        <v>146</v>
      </c>
    </row>
    <row r="354" s="2" customFormat="1" ht="33" customHeight="1">
      <c r="A354" s="38"/>
      <c r="B354" s="39"/>
      <c r="C354" s="217" t="s">
        <v>470</v>
      </c>
      <c r="D354" s="217" t="s">
        <v>148</v>
      </c>
      <c r="E354" s="218" t="s">
        <v>2604</v>
      </c>
      <c r="F354" s="219" t="s">
        <v>2605</v>
      </c>
      <c r="G354" s="220" t="s">
        <v>268</v>
      </c>
      <c r="H354" s="221">
        <v>4</v>
      </c>
      <c r="I354" s="222"/>
      <c r="J354" s="223">
        <f>ROUND(I354*H354,2)</f>
        <v>0</v>
      </c>
      <c r="K354" s="219" t="s">
        <v>152</v>
      </c>
      <c r="L354" s="44"/>
      <c r="M354" s="224" t="s">
        <v>1</v>
      </c>
      <c r="N354" s="225" t="s">
        <v>39</v>
      </c>
      <c r="O354" s="91"/>
      <c r="P354" s="226">
        <f>O354*H354</f>
        <v>0</v>
      </c>
      <c r="Q354" s="226">
        <v>0</v>
      </c>
      <c r="R354" s="226">
        <f>Q354*H354</f>
        <v>0</v>
      </c>
      <c r="S354" s="226">
        <v>0.52300000000000002</v>
      </c>
      <c r="T354" s="226">
        <f>S354*H354</f>
        <v>2.0920000000000001</v>
      </c>
      <c r="U354" s="227" t="s">
        <v>1</v>
      </c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28" t="s">
        <v>153</v>
      </c>
      <c r="AT354" s="228" t="s">
        <v>148</v>
      </c>
      <c r="AU354" s="228" t="s">
        <v>154</v>
      </c>
      <c r="AY354" s="17" t="s">
        <v>146</v>
      </c>
      <c r="BE354" s="229">
        <f>IF(N354="základní",J354,0)</f>
        <v>0</v>
      </c>
      <c r="BF354" s="229">
        <f>IF(N354="snížená",J354,0)</f>
        <v>0</v>
      </c>
      <c r="BG354" s="229">
        <f>IF(N354="zákl. přenesená",J354,0)</f>
        <v>0</v>
      </c>
      <c r="BH354" s="229">
        <f>IF(N354="sníž. přenesená",J354,0)</f>
        <v>0</v>
      </c>
      <c r="BI354" s="229">
        <f>IF(N354="nulová",J354,0)</f>
        <v>0</v>
      </c>
      <c r="BJ354" s="17" t="s">
        <v>154</v>
      </c>
      <c r="BK354" s="229">
        <f>ROUND(I354*H354,2)</f>
        <v>0</v>
      </c>
      <c r="BL354" s="17" t="s">
        <v>153</v>
      </c>
      <c r="BM354" s="228" t="s">
        <v>2606</v>
      </c>
    </row>
    <row r="355" s="2" customFormat="1">
      <c r="A355" s="38"/>
      <c r="B355" s="39"/>
      <c r="C355" s="40"/>
      <c r="D355" s="230" t="s">
        <v>156</v>
      </c>
      <c r="E355" s="40"/>
      <c r="F355" s="231" t="s">
        <v>2607</v>
      </c>
      <c r="G355" s="40"/>
      <c r="H355" s="40"/>
      <c r="I355" s="232"/>
      <c r="J355" s="40"/>
      <c r="K355" s="40"/>
      <c r="L355" s="44"/>
      <c r="M355" s="233"/>
      <c r="N355" s="234"/>
      <c r="O355" s="91"/>
      <c r="P355" s="91"/>
      <c r="Q355" s="91"/>
      <c r="R355" s="91"/>
      <c r="S355" s="91"/>
      <c r="T355" s="91"/>
      <c r="U355" s="92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T355" s="17" t="s">
        <v>156</v>
      </c>
      <c r="AU355" s="17" t="s">
        <v>154</v>
      </c>
    </row>
    <row r="356" s="2" customFormat="1">
      <c r="A356" s="38"/>
      <c r="B356" s="39"/>
      <c r="C356" s="40"/>
      <c r="D356" s="235" t="s">
        <v>158</v>
      </c>
      <c r="E356" s="40"/>
      <c r="F356" s="236" t="s">
        <v>2608</v>
      </c>
      <c r="G356" s="40"/>
      <c r="H356" s="40"/>
      <c r="I356" s="232"/>
      <c r="J356" s="40"/>
      <c r="K356" s="40"/>
      <c r="L356" s="44"/>
      <c r="M356" s="233"/>
      <c r="N356" s="234"/>
      <c r="O356" s="91"/>
      <c r="P356" s="91"/>
      <c r="Q356" s="91"/>
      <c r="R356" s="91"/>
      <c r="S356" s="91"/>
      <c r="T356" s="91"/>
      <c r="U356" s="92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158</v>
      </c>
      <c r="AU356" s="17" t="s">
        <v>154</v>
      </c>
    </row>
    <row r="357" s="13" customFormat="1">
      <c r="A357" s="13"/>
      <c r="B357" s="237"/>
      <c r="C357" s="238"/>
      <c r="D357" s="230" t="s">
        <v>160</v>
      </c>
      <c r="E357" s="239" t="s">
        <v>1</v>
      </c>
      <c r="F357" s="240" t="s">
        <v>2609</v>
      </c>
      <c r="G357" s="238"/>
      <c r="H357" s="239" t="s">
        <v>1</v>
      </c>
      <c r="I357" s="241"/>
      <c r="J357" s="238"/>
      <c r="K357" s="238"/>
      <c r="L357" s="242"/>
      <c r="M357" s="243"/>
      <c r="N357" s="244"/>
      <c r="O357" s="244"/>
      <c r="P357" s="244"/>
      <c r="Q357" s="244"/>
      <c r="R357" s="244"/>
      <c r="S357" s="244"/>
      <c r="T357" s="244"/>
      <c r="U357" s="245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6" t="s">
        <v>160</v>
      </c>
      <c r="AU357" s="246" t="s">
        <v>154</v>
      </c>
      <c r="AV357" s="13" t="s">
        <v>81</v>
      </c>
      <c r="AW357" s="13" t="s">
        <v>30</v>
      </c>
      <c r="AX357" s="13" t="s">
        <v>73</v>
      </c>
      <c r="AY357" s="246" t="s">
        <v>146</v>
      </c>
    </row>
    <row r="358" s="14" customFormat="1">
      <c r="A358" s="14"/>
      <c r="B358" s="247"/>
      <c r="C358" s="248"/>
      <c r="D358" s="230" t="s">
        <v>160</v>
      </c>
      <c r="E358" s="249" t="s">
        <v>1</v>
      </c>
      <c r="F358" s="250" t="s">
        <v>153</v>
      </c>
      <c r="G358" s="248"/>
      <c r="H358" s="251">
        <v>4</v>
      </c>
      <c r="I358" s="252"/>
      <c r="J358" s="248"/>
      <c r="K358" s="248"/>
      <c r="L358" s="253"/>
      <c r="M358" s="254"/>
      <c r="N358" s="255"/>
      <c r="O358" s="255"/>
      <c r="P358" s="255"/>
      <c r="Q358" s="255"/>
      <c r="R358" s="255"/>
      <c r="S358" s="255"/>
      <c r="T358" s="255"/>
      <c r="U358" s="256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7" t="s">
        <v>160</v>
      </c>
      <c r="AU358" s="257" t="s">
        <v>154</v>
      </c>
      <c r="AV358" s="14" t="s">
        <v>154</v>
      </c>
      <c r="AW358" s="14" t="s">
        <v>30</v>
      </c>
      <c r="AX358" s="14" t="s">
        <v>73</v>
      </c>
      <c r="AY358" s="257" t="s">
        <v>146</v>
      </c>
    </row>
    <row r="359" s="15" customFormat="1">
      <c r="A359" s="15"/>
      <c r="B359" s="258"/>
      <c r="C359" s="259"/>
      <c r="D359" s="230" t="s">
        <v>160</v>
      </c>
      <c r="E359" s="260" t="s">
        <v>1</v>
      </c>
      <c r="F359" s="261" t="s">
        <v>163</v>
      </c>
      <c r="G359" s="259"/>
      <c r="H359" s="262">
        <v>4</v>
      </c>
      <c r="I359" s="263"/>
      <c r="J359" s="259"/>
      <c r="K359" s="259"/>
      <c r="L359" s="264"/>
      <c r="M359" s="265"/>
      <c r="N359" s="266"/>
      <c r="O359" s="266"/>
      <c r="P359" s="266"/>
      <c r="Q359" s="266"/>
      <c r="R359" s="266"/>
      <c r="S359" s="266"/>
      <c r="T359" s="266"/>
      <c r="U359" s="267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68" t="s">
        <v>160</v>
      </c>
      <c r="AU359" s="268" t="s">
        <v>154</v>
      </c>
      <c r="AV359" s="15" t="s">
        <v>153</v>
      </c>
      <c r="AW359" s="15" t="s">
        <v>30</v>
      </c>
      <c r="AX359" s="15" t="s">
        <v>81</v>
      </c>
      <c r="AY359" s="268" t="s">
        <v>146</v>
      </c>
    </row>
    <row r="360" s="2" customFormat="1" ht="24.15" customHeight="1">
      <c r="A360" s="38"/>
      <c r="B360" s="39"/>
      <c r="C360" s="217" t="s">
        <v>480</v>
      </c>
      <c r="D360" s="217" t="s">
        <v>148</v>
      </c>
      <c r="E360" s="218" t="s">
        <v>2610</v>
      </c>
      <c r="F360" s="219" t="s">
        <v>2611</v>
      </c>
      <c r="G360" s="220" t="s">
        <v>260</v>
      </c>
      <c r="H360" s="221">
        <v>10</v>
      </c>
      <c r="I360" s="222"/>
      <c r="J360" s="223">
        <f>ROUND(I360*H360,2)</f>
        <v>0</v>
      </c>
      <c r="K360" s="219" t="s">
        <v>152</v>
      </c>
      <c r="L360" s="44"/>
      <c r="M360" s="224" t="s">
        <v>1</v>
      </c>
      <c r="N360" s="225" t="s">
        <v>39</v>
      </c>
      <c r="O360" s="91"/>
      <c r="P360" s="226">
        <f>O360*H360</f>
        <v>0</v>
      </c>
      <c r="Q360" s="226">
        <v>0</v>
      </c>
      <c r="R360" s="226">
        <f>Q360*H360</f>
        <v>0</v>
      </c>
      <c r="S360" s="226">
        <v>0.017999999999999999</v>
      </c>
      <c r="T360" s="226">
        <f>S360*H360</f>
        <v>0.17999999999999999</v>
      </c>
      <c r="U360" s="227" t="s">
        <v>1</v>
      </c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28" t="s">
        <v>153</v>
      </c>
      <c r="AT360" s="228" t="s">
        <v>148</v>
      </c>
      <c r="AU360" s="228" t="s">
        <v>154</v>
      </c>
      <c r="AY360" s="17" t="s">
        <v>146</v>
      </c>
      <c r="BE360" s="229">
        <f>IF(N360="základní",J360,0)</f>
        <v>0</v>
      </c>
      <c r="BF360" s="229">
        <f>IF(N360="snížená",J360,0)</f>
        <v>0</v>
      </c>
      <c r="BG360" s="229">
        <f>IF(N360="zákl. přenesená",J360,0)</f>
        <v>0</v>
      </c>
      <c r="BH360" s="229">
        <f>IF(N360="sníž. přenesená",J360,0)</f>
        <v>0</v>
      </c>
      <c r="BI360" s="229">
        <f>IF(N360="nulová",J360,0)</f>
        <v>0</v>
      </c>
      <c r="BJ360" s="17" t="s">
        <v>154</v>
      </c>
      <c r="BK360" s="229">
        <f>ROUND(I360*H360,2)</f>
        <v>0</v>
      </c>
      <c r="BL360" s="17" t="s">
        <v>153</v>
      </c>
      <c r="BM360" s="228" t="s">
        <v>2612</v>
      </c>
    </row>
    <row r="361" s="2" customFormat="1">
      <c r="A361" s="38"/>
      <c r="B361" s="39"/>
      <c r="C361" s="40"/>
      <c r="D361" s="230" t="s">
        <v>156</v>
      </c>
      <c r="E361" s="40"/>
      <c r="F361" s="231" t="s">
        <v>2613</v>
      </c>
      <c r="G361" s="40"/>
      <c r="H361" s="40"/>
      <c r="I361" s="232"/>
      <c r="J361" s="40"/>
      <c r="K361" s="40"/>
      <c r="L361" s="44"/>
      <c r="M361" s="233"/>
      <c r="N361" s="234"/>
      <c r="O361" s="91"/>
      <c r="P361" s="91"/>
      <c r="Q361" s="91"/>
      <c r="R361" s="91"/>
      <c r="S361" s="91"/>
      <c r="T361" s="91"/>
      <c r="U361" s="92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T361" s="17" t="s">
        <v>156</v>
      </c>
      <c r="AU361" s="17" t="s">
        <v>154</v>
      </c>
    </row>
    <row r="362" s="2" customFormat="1">
      <c r="A362" s="38"/>
      <c r="B362" s="39"/>
      <c r="C362" s="40"/>
      <c r="D362" s="235" t="s">
        <v>158</v>
      </c>
      <c r="E362" s="40"/>
      <c r="F362" s="236" t="s">
        <v>2614</v>
      </c>
      <c r="G362" s="40"/>
      <c r="H362" s="40"/>
      <c r="I362" s="232"/>
      <c r="J362" s="40"/>
      <c r="K362" s="40"/>
      <c r="L362" s="44"/>
      <c r="M362" s="233"/>
      <c r="N362" s="234"/>
      <c r="O362" s="91"/>
      <c r="P362" s="91"/>
      <c r="Q362" s="91"/>
      <c r="R362" s="91"/>
      <c r="S362" s="91"/>
      <c r="T362" s="91"/>
      <c r="U362" s="92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T362" s="17" t="s">
        <v>158</v>
      </c>
      <c r="AU362" s="17" t="s">
        <v>154</v>
      </c>
    </row>
    <row r="363" s="12" customFormat="1" ht="22.8" customHeight="1">
      <c r="A363" s="12"/>
      <c r="B363" s="201"/>
      <c r="C363" s="202"/>
      <c r="D363" s="203" t="s">
        <v>72</v>
      </c>
      <c r="E363" s="215" t="s">
        <v>786</v>
      </c>
      <c r="F363" s="215" t="s">
        <v>787</v>
      </c>
      <c r="G363" s="202"/>
      <c r="H363" s="202"/>
      <c r="I363" s="205"/>
      <c r="J363" s="216">
        <f>BK363</f>
        <v>0</v>
      </c>
      <c r="K363" s="202"/>
      <c r="L363" s="207"/>
      <c r="M363" s="208"/>
      <c r="N363" s="209"/>
      <c r="O363" s="209"/>
      <c r="P363" s="210">
        <f>SUM(P364:P395)</f>
        <v>0</v>
      </c>
      <c r="Q363" s="209"/>
      <c r="R363" s="210">
        <f>SUM(R364:R395)</f>
        <v>0</v>
      </c>
      <c r="S363" s="209"/>
      <c r="T363" s="210">
        <f>SUM(T364:T395)</f>
        <v>0</v>
      </c>
      <c r="U363" s="211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212" t="s">
        <v>81</v>
      </c>
      <c r="AT363" s="213" t="s">
        <v>72</v>
      </c>
      <c r="AU363" s="213" t="s">
        <v>81</v>
      </c>
      <c r="AY363" s="212" t="s">
        <v>146</v>
      </c>
      <c r="BK363" s="214">
        <f>SUM(BK364:BK395)</f>
        <v>0</v>
      </c>
    </row>
    <row r="364" s="2" customFormat="1" ht="24.15" customHeight="1">
      <c r="A364" s="38"/>
      <c r="B364" s="39"/>
      <c r="C364" s="217" t="s">
        <v>485</v>
      </c>
      <c r="D364" s="217" t="s">
        <v>148</v>
      </c>
      <c r="E364" s="218" t="s">
        <v>797</v>
      </c>
      <c r="F364" s="219" t="s">
        <v>798</v>
      </c>
      <c r="G364" s="220" t="s">
        <v>207</v>
      </c>
      <c r="H364" s="221">
        <v>42.582999999999998</v>
      </c>
      <c r="I364" s="222"/>
      <c r="J364" s="223">
        <f>ROUND(I364*H364,2)</f>
        <v>0</v>
      </c>
      <c r="K364" s="219" t="s">
        <v>152</v>
      </c>
      <c r="L364" s="44"/>
      <c r="M364" s="224" t="s">
        <v>1</v>
      </c>
      <c r="N364" s="225" t="s">
        <v>39</v>
      </c>
      <c r="O364" s="91"/>
      <c r="P364" s="226">
        <f>O364*H364</f>
        <v>0</v>
      </c>
      <c r="Q364" s="226">
        <v>0</v>
      </c>
      <c r="R364" s="226">
        <f>Q364*H364</f>
        <v>0</v>
      </c>
      <c r="S364" s="226">
        <v>0</v>
      </c>
      <c r="T364" s="226">
        <f>S364*H364</f>
        <v>0</v>
      </c>
      <c r="U364" s="227" t="s">
        <v>1</v>
      </c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28" t="s">
        <v>153</v>
      </c>
      <c r="AT364" s="228" t="s">
        <v>148</v>
      </c>
      <c r="AU364" s="228" t="s">
        <v>154</v>
      </c>
      <c r="AY364" s="17" t="s">
        <v>146</v>
      </c>
      <c r="BE364" s="229">
        <f>IF(N364="základní",J364,0)</f>
        <v>0</v>
      </c>
      <c r="BF364" s="229">
        <f>IF(N364="snížená",J364,0)</f>
        <v>0</v>
      </c>
      <c r="BG364" s="229">
        <f>IF(N364="zákl. přenesená",J364,0)</f>
        <v>0</v>
      </c>
      <c r="BH364" s="229">
        <f>IF(N364="sníž. přenesená",J364,0)</f>
        <v>0</v>
      </c>
      <c r="BI364" s="229">
        <f>IF(N364="nulová",J364,0)</f>
        <v>0</v>
      </c>
      <c r="BJ364" s="17" t="s">
        <v>154</v>
      </c>
      <c r="BK364" s="229">
        <f>ROUND(I364*H364,2)</f>
        <v>0</v>
      </c>
      <c r="BL364" s="17" t="s">
        <v>153</v>
      </c>
      <c r="BM364" s="228" t="s">
        <v>2615</v>
      </c>
    </row>
    <row r="365" s="2" customFormat="1">
      <c r="A365" s="38"/>
      <c r="B365" s="39"/>
      <c r="C365" s="40"/>
      <c r="D365" s="230" t="s">
        <v>156</v>
      </c>
      <c r="E365" s="40"/>
      <c r="F365" s="231" t="s">
        <v>800</v>
      </c>
      <c r="G365" s="40"/>
      <c r="H365" s="40"/>
      <c r="I365" s="232"/>
      <c r="J365" s="40"/>
      <c r="K365" s="40"/>
      <c r="L365" s="44"/>
      <c r="M365" s="233"/>
      <c r="N365" s="234"/>
      <c r="O365" s="91"/>
      <c r="P365" s="91"/>
      <c r="Q365" s="91"/>
      <c r="R365" s="91"/>
      <c r="S365" s="91"/>
      <c r="T365" s="91"/>
      <c r="U365" s="92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T365" s="17" t="s">
        <v>156</v>
      </c>
      <c r="AU365" s="17" t="s">
        <v>154</v>
      </c>
    </row>
    <row r="366" s="2" customFormat="1">
      <c r="A366" s="38"/>
      <c r="B366" s="39"/>
      <c r="C366" s="40"/>
      <c r="D366" s="235" t="s">
        <v>158</v>
      </c>
      <c r="E366" s="40"/>
      <c r="F366" s="236" t="s">
        <v>801</v>
      </c>
      <c r="G366" s="40"/>
      <c r="H366" s="40"/>
      <c r="I366" s="232"/>
      <c r="J366" s="40"/>
      <c r="K366" s="40"/>
      <c r="L366" s="44"/>
      <c r="M366" s="233"/>
      <c r="N366" s="234"/>
      <c r="O366" s="91"/>
      <c r="P366" s="91"/>
      <c r="Q366" s="91"/>
      <c r="R366" s="91"/>
      <c r="S366" s="91"/>
      <c r="T366" s="91"/>
      <c r="U366" s="92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158</v>
      </c>
      <c r="AU366" s="17" t="s">
        <v>154</v>
      </c>
    </row>
    <row r="367" s="2" customFormat="1" ht="33" customHeight="1">
      <c r="A367" s="38"/>
      <c r="B367" s="39"/>
      <c r="C367" s="217" t="s">
        <v>490</v>
      </c>
      <c r="D367" s="217" t="s">
        <v>148</v>
      </c>
      <c r="E367" s="218" t="s">
        <v>803</v>
      </c>
      <c r="F367" s="219" t="s">
        <v>804</v>
      </c>
      <c r="G367" s="220" t="s">
        <v>207</v>
      </c>
      <c r="H367" s="221">
        <v>170.33199999999999</v>
      </c>
      <c r="I367" s="222"/>
      <c r="J367" s="223">
        <f>ROUND(I367*H367,2)</f>
        <v>0</v>
      </c>
      <c r="K367" s="219" t="s">
        <v>152</v>
      </c>
      <c r="L367" s="44"/>
      <c r="M367" s="224" t="s">
        <v>1</v>
      </c>
      <c r="N367" s="225" t="s">
        <v>39</v>
      </c>
      <c r="O367" s="91"/>
      <c r="P367" s="226">
        <f>O367*H367</f>
        <v>0</v>
      </c>
      <c r="Q367" s="226">
        <v>0</v>
      </c>
      <c r="R367" s="226">
        <f>Q367*H367</f>
        <v>0</v>
      </c>
      <c r="S367" s="226">
        <v>0</v>
      </c>
      <c r="T367" s="226">
        <f>S367*H367</f>
        <v>0</v>
      </c>
      <c r="U367" s="227" t="s">
        <v>1</v>
      </c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28" t="s">
        <v>153</v>
      </c>
      <c r="AT367" s="228" t="s">
        <v>148</v>
      </c>
      <c r="AU367" s="228" t="s">
        <v>154</v>
      </c>
      <c r="AY367" s="17" t="s">
        <v>146</v>
      </c>
      <c r="BE367" s="229">
        <f>IF(N367="základní",J367,0)</f>
        <v>0</v>
      </c>
      <c r="BF367" s="229">
        <f>IF(N367="snížená",J367,0)</f>
        <v>0</v>
      </c>
      <c r="BG367" s="229">
        <f>IF(N367="zákl. přenesená",J367,0)</f>
        <v>0</v>
      </c>
      <c r="BH367" s="229">
        <f>IF(N367="sníž. přenesená",J367,0)</f>
        <v>0</v>
      </c>
      <c r="BI367" s="229">
        <f>IF(N367="nulová",J367,0)</f>
        <v>0</v>
      </c>
      <c r="BJ367" s="17" t="s">
        <v>154</v>
      </c>
      <c r="BK367" s="229">
        <f>ROUND(I367*H367,2)</f>
        <v>0</v>
      </c>
      <c r="BL367" s="17" t="s">
        <v>153</v>
      </c>
      <c r="BM367" s="228" t="s">
        <v>2616</v>
      </c>
    </row>
    <row r="368" s="2" customFormat="1">
      <c r="A368" s="38"/>
      <c r="B368" s="39"/>
      <c r="C368" s="40"/>
      <c r="D368" s="230" t="s">
        <v>156</v>
      </c>
      <c r="E368" s="40"/>
      <c r="F368" s="231" t="s">
        <v>806</v>
      </c>
      <c r="G368" s="40"/>
      <c r="H368" s="40"/>
      <c r="I368" s="232"/>
      <c r="J368" s="40"/>
      <c r="K368" s="40"/>
      <c r="L368" s="44"/>
      <c r="M368" s="233"/>
      <c r="N368" s="234"/>
      <c r="O368" s="91"/>
      <c r="P368" s="91"/>
      <c r="Q368" s="91"/>
      <c r="R368" s="91"/>
      <c r="S368" s="91"/>
      <c r="T368" s="91"/>
      <c r="U368" s="92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T368" s="17" t="s">
        <v>156</v>
      </c>
      <c r="AU368" s="17" t="s">
        <v>154</v>
      </c>
    </row>
    <row r="369" s="2" customFormat="1">
      <c r="A369" s="38"/>
      <c r="B369" s="39"/>
      <c r="C369" s="40"/>
      <c r="D369" s="235" t="s">
        <v>158</v>
      </c>
      <c r="E369" s="40"/>
      <c r="F369" s="236" t="s">
        <v>807</v>
      </c>
      <c r="G369" s="40"/>
      <c r="H369" s="40"/>
      <c r="I369" s="232"/>
      <c r="J369" s="40"/>
      <c r="K369" s="40"/>
      <c r="L369" s="44"/>
      <c r="M369" s="233"/>
      <c r="N369" s="234"/>
      <c r="O369" s="91"/>
      <c r="P369" s="91"/>
      <c r="Q369" s="91"/>
      <c r="R369" s="91"/>
      <c r="S369" s="91"/>
      <c r="T369" s="91"/>
      <c r="U369" s="92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17" t="s">
        <v>158</v>
      </c>
      <c r="AU369" s="17" t="s">
        <v>154</v>
      </c>
    </row>
    <row r="370" s="14" customFormat="1">
      <c r="A370" s="14"/>
      <c r="B370" s="247"/>
      <c r="C370" s="248"/>
      <c r="D370" s="230" t="s">
        <v>160</v>
      </c>
      <c r="E370" s="248"/>
      <c r="F370" s="250" t="s">
        <v>2617</v>
      </c>
      <c r="G370" s="248"/>
      <c r="H370" s="251">
        <v>170.33199999999999</v>
      </c>
      <c r="I370" s="252"/>
      <c r="J370" s="248"/>
      <c r="K370" s="248"/>
      <c r="L370" s="253"/>
      <c r="M370" s="254"/>
      <c r="N370" s="255"/>
      <c r="O370" s="255"/>
      <c r="P370" s="255"/>
      <c r="Q370" s="255"/>
      <c r="R370" s="255"/>
      <c r="S370" s="255"/>
      <c r="T370" s="255"/>
      <c r="U370" s="256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7" t="s">
        <v>160</v>
      </c>
      <c r="AU370" s="257" t="s">
        <v>154</v>
      </c>
      <c r="AV370" s="14" t="s">
        <v>154</v>
      </c>
      <c r="AW370" s="14" t="s">
        <v>4</v>
      </c>
      <c r="AX370" s="14" t="s">
        <v>81</v>
      </c>
      <c r="AY370" s="257" t="s">
        <v>146</v>
      </c>
    </row>
    <row r="371" s="2" customFormat="1" ht="24.15" customHeight="1">
      <c r="A371" s="38"/>
      <c r="B371" s="39"/>
      <c r="C371" s="217" t="s">
        <v>496</v>
      </c>
      <c r="D371" s="217" t="s">
        <v>148</v>
      </c>
      <c r="E371" s="218" t="s">
        <v>810</v>
      </c>
      <c r="F371" s="219" t="s">
        <v>811</v>
      </c>
      <c r="G371" s="220" t="s">
        <v>207</v>
      </c>
      <c r="H371" s="221">
        <v>42.582999999999998</v>
      </c>
      <c r="I371" s="222"/>
      <c r="J371" s="223">
        <f>ROUND(I371*H371,2)</f>
        <v>0</v>
      </c>
      <c r="K371" s="219" t="s">
        <v>152</v>
      </c>
      <c r="L371" s="44"/>
      <c r="M371" s="224" t="s">
        <v>1</v>
      </c>
      <c r="N371" s="225" t="s">
        <v>39</v>
      </c>
      <c r="O371" s="91"/>
      <c r="P371" s="226">
        <f>O371*H371</f>
        <v>0</v>
      </c>
      <c r="Q371" s="226">
        <v>0</v>
      </c>
      <c r="R371" s="226">
        <f>Q371*H371</f>
        <v>0</v>
      </c>
      <c r="S371" s="226">
        <v>0</v>
      </c>
      <c r="T371" s="226">
        <f>S371*H371</f>
        <v>0</v>
      </c>
      <c r="U371" s="227" t="s">
        <v>1</v>
      </c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28" t="s">
        <v>153</v>
      </c>
      <c r="AT371" s="228" t="s">
        <v>148</v>
      </c>
      <c r="AU371" s="228" t="s">
        <v>154</v>
      </c>
      <c r="AY371" s="17" t="s">
        <v>146</v>
      </c>
      <c r="BE371" s="229">
        <f>IF(N371="základní",J371,0)</f>
        <v>0</v>
      </c>
      <c r="BF371" s="229">
        <f>IF(N371="snížená",J371,0)</f>
        <v>0</v>
      </c>
      <c r="BG371" s="229">
        <f>IF(N371="zákl. přenesená",J371,0)</f>
        <v>0</v>
      </c>
      <c r="BH371" s="229">
        <f>IF(N371="sníž. přenesená",J371,0)</f>
        <v>0</v>
      </c>
      <c r="BI371" s="229">
        <f>IF(N371="nulová",J371,0)</f>
        <v>0</v>
      </c>
      <c r="BJ371" s="17" t="s">
        <v>154</v>
      </c>
      <c r="BK371" s="229">
        <f>ROUND(I371*H371,2)</f>
        <v>0</v>
      </c>
      <c r="BL371" s="17" t="s">
        <v>153</v>
      </c>
      <c r="BM371" s="228" t="s">
        <v>2618</v>
      </c>
    </row>
    <row r="372" s="2" customFormat="1">
      <c r="A372" s="38"/>
      <c r="B372" s="39"/>
      <c r="C372" s="40"/>
      <c r="D372" s="230" t="s">
        <v>156</v>
      </c>
      <c r="E372" s="40"/>
      <c r="F372" s="231" t="s">
        <v>813</v>
      </c>
      <c r="G372" s="40"/>
      <c r="H372" s="40"/>
      <c r="I372" s="232"/>
      <c r="J372" s="40"/>
      <c r="K372" s="40"/>
      <c r="L372" s="44"/>
      <c r="M372" s="233"/>
      <c r="N372" s="234"/>
      <c r="O372" s="91"/>
      <c r="P372" s="91"/>
      <c r="Q372" s="91"/>
      <c r="R372" s="91"/>
      <c r="S372" s="91"/>
      <c r="T372" s="91"/>
      <c r="U372" s="92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7" t="s">
        <v>156</v>
      </c>
      <c r="AU372" s="17" t="s">
        <v>154</v>
      </c>
    </row>
    <row r="373" s="2" customFormat="1">
      <c r="A373" s="38"/>
      <c r="B373" s="39"/>
      <c r="C373" s="40"/>
      <c r="D373" s="235" t="s">
        <v>158</v>
      </c>
      <c r="E373" s="40"/>
      <c r="F373" s="236" t="s">
        <v>814</v>
      </c>
      <c r="G373" s="40"/>
      <c r="H373" s="40"/>
      <c r="I373" s="232"/>
      <c r="J373" s="40"/>
      <c r="K373" s="40"/>
      <c r="L373" s="44"/>
      <c r="M373" s="233"/>
      <c r="N373" s="234"/>
      <c r="O373" s="91"/>
      <c r="P373" s="91"/>
      <c r="Q373" s="91"/>
      <c r="R373" s="91"/>
      <c r="S373" s="91"/>
      <c r="T373" s="91"/>
      <c r="U373" s="92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T373" s="17" t="s">
        <v>158</v>
      </c>
      <c r="AU373" s="17" t="s">
        <v>154</v>
      </c>
    </row>
    <row r="374" s="2" customFormat="1" ht="24.15" customHeight="1">
      <c r="A374" s="38"/>
      <c r="B374" s="39"/>
      <c r="C374" s="217" t="s">
        <v>502</v>
      </c>
      <c r="D374" s="217" t="s">
        <v>148</v>
      </c>
      <c r="E374" s="218" t="s">
        <v>816</v>
      </c>
      <c r="F374" s="219" t="s">
        <v>817</v>
      </c>
      <c r="G374" s="220" t="s">
        <v>207</v>
      </c>
      <c r="H374" s="221">
        <v>638.745</v>
      </c>
      <c r="I374" s="222"/>
      <c r="J374" s="223">
        <f>ROUND(I374*H374,2)</f>
        <v>0</v>
      </c>
      <c r="K374" s="219" t="s">
        <v>152</v>
      </c>
      <c r="L374" s="44"/>
      <c r="M374" s="224" t="s">
        <v>1</v>
      </c>
      <c r="N374" s="225" t="s">
        <v>39</v>
      </c>
      <c r="O374" s="91"/>
      <c r="P374" s="226">
        <f>O374*H374</f>
        <v>0</v>
      </c>
      <c r="Q374" s="226">
        <v>0</v>
      </c>
      <c r="R374" s="226">
        <f>Q374*H374</f>
        <v>0</v>
      </c>
      <c r="S374" s="226">
        <v>0</v>
      </c>
      <c r="T374" s="226">
        <f>S374*H374</f>
        <v>0</v>
      </c>
      <c r="U374" s="227" t="s">
        <v>1</v>
      </c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28" t="s">
        <v>153</v>
      </c>
      <c r="AT374" s="228" t="s">
        <v>148</v>
      </c>
      <c r="AU374" s="228" t="s">
        <v>154</v>
      </c>
      <c r="AY374" s="17" t="s">
        <v>146</v>
      </c>
      <c r="BE374" s="229">
        <f>IF(N374="základní",J374,0)</f>
        <v>0</v>
      </c>
      <c r="BF374" s="229">
        <f>IF(N374="snížená",J374,0)</f>
        <v>0</v>
      </c>
      <c r="BG374" s="229">
        <f>IF(N374="zákl. přenesená",J374,0)</f>
        <v>0</v>
      </c>
      <c r="BH374" s="229">
        <f>IF(N374="sníž. přenesená",J374,0)</f>
        <v>0</v>
      </c>
      <c r="BI374" s="229">
        <f>IF(N374="nulová",J374,0)</f>
        <v>0</v>
      </c>
      <c r="BJ374" s="17" t="s">
        <v>154</v>
      </c>
      <c r="BK374" s="229">
        <f>ROUND(I374*H374,2)</f>
        <v>0</v>
      </c>
      <c r="BL374" s="17" t="s">
        <v>153</v>
      </c>
      <c r="BM374" s="228" t="s">
        <v>2619</v>
      </c>
    </row>
    <row r="375" s="2" customFormat="1">
      <c r="A375" s="38"/>
      <c r="B375" s="39"/>
      <c r="C375" s="40"/>
      <c r="D375" s="230" t="s">
        <v>156</v>
      </c>
      <c r="E375" s="40"/>
      <c r="F375" s="231" t="s">
        <v>819</v>
      </c>
      <c r="G375" s="40"/>
      <c r="H375" s="40"/>
      <c r="I375" s="232"/>
      <c r="J375" s="40"/>
      <c r="K375" s="40"/>
      <c r="L375" s="44"/>
      <c r="M375" s="233"/>
      <c r="N375" s="234"/>
      <c r="O375" s="91"/>
      <c r="P375" s="91"/>
      <c r="Q375" s="91"/>
      <c r="R375" s="91"/>
      <c r="S375" s="91"/>
      <c r="T375" s="91"/>
      <c r="U375" s="92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T375" s="17" t="s">
        <v>156</v>
      </c>
      <c r="AU375" s="17" t="s">
        <v>154</v>
      </c>
    </row>
    <row r="376" s="2" customFormat="1">
      <c r="A376" s="38"/>
      <c r="B376" s="39"/>
      <c r="C376" s="40"/>
      <c r="D376" s="235" t="s">
        <v>158</v>
      </c>
      <c r="E376" s="40"/>
      <c r="F376" s="236" t="s">
        <v>820</v>
      </c>
      <c r="G376" s="40"/>
      <c r="H376" s="40"/>
      <c r="I376" s="232"/>
      <c r="J376" s="40"/>
      <c r="K376" s="40"/>
      <c r="L376" s="44"/>
      <c r="M376" s="233"/>
      <c r="N376" s="234"/>
      <c r="O376" s="91"/>
      <c r="P376" s="91"/>
      <c r="Q376" s="91"/>
      <c r="R376" s="91"/>
      <c r="S376" s="91"/>
      <c r="T376" s="91"/>
      <c r="U376" s="92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7" t="s">
        <v>158</v>
      </c>
      <c r="AU376" s="17" t="s">
        <v>154</v>
      </c>
    </row>
    <row r="377" s="14" customFormat="1">
      <c r="A377" s="14"/>
      <c r="B377" s="247"/>
      <c r="C377" s="248"/>
      <c r="D377" s="230" t="s">
        <v>160</v>
      </c>
      <c r="E377" s="248"/>
      <c r="F377" s="250" t="s">
        <v>2620</v>
      </c>
      <c r="G377" s="248"/>
      <c r="H377" s="251">
        <v>638.745</v>
      </c>
      <c r="I377" s="252"/>
      <c r="J377" s="248"/>
      <c r="K377" s="248"/>
      <c r="L377" s="253"/>
      <c r="M377" s="254"/>
      <c r="N377" s="255"/>
      <c r="O377" s="255"/>
      <c r="P377" s="255"/>
      <c r="Q377" s="255"/>
      <c r="R377" s="255"/>
      <c r="S377" s="255"/>
      <c r="T377" s="255"/>
      <c r="U377" s="256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7" t="s">
        <v>160</v>
      </c>
      <c r="AU377" s="257" t="s">
        <v>154</v>
      </c>
      <c r="AV377" s="14" t="s">
        <v>154</v>
      </c>
      <c r="AW377" s="14" t="s">
        <v>4</v>
      </c>
      <c r="AX377" s="14" t="s">
        <v>81</v>
      </c>
      <c r="AY377" s="257" t="s">
        <v>146</v>
      </c>
    </row>
    <row r="378" s="2" customFormat="1" ht="24.15" customHeight="1">
      <c r="A378" s="38"/>
      <c r="B378" s="39"/>
      <c r="C378" s="269" t="s">
        <v>509</v>
      </c>
      <c r="D378" s="269" t="s">
        <v>289</v>
      </c>
      <c r="E378" s="270" t="s">
        <v>823</v>
      </c>
      <c r="F378" s="271" t="s">
        <v>824</v>
      </c>
      <c r="G378" s="272" t="s">
        <v>207</v>
      </c>
      <c r="H378" s="273">
        <v>0.68200000000000005</v>
      </c>
      <c r="I378" s="274"/>
      <c r="J378" s="275">
        <f>ROUND(I378*H378,2)</f>
        <v>0</v>
      </c>
      <c r="K378" s="271" t="s">
        <v>152</v>
      </c>
      <c r="L378" s="276"/>
      <c r="M378" s="277" t="s">
        <v>1</v>
      </c>
      <c r="N378" s="278" t="s">
        <v>39</v>
      </c>
      <c r="O378" s="91"/>
      <c r="P378" s="226">
        <f>O378*H378</f>
        <v>0</v>
      </c>
      <c r="Q378" s="226">
        <v>0</v>
      </c>
      <c r="R378" s="226">
        <f>Q378*H378</f>
        <v>0</v>
      </c>
      <c r="S378" s="226">
        <v>0</v>
      </c>
      <c r="T378" s="226">
        <f>S378*H378</f>
        <v>0</v>
      </c>
      <c r="U378" s="227" t="s">
        <v>1</v>
      </c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28" t="s">
        <v>204</v>
      </c>
      <c r="AT378" s="228" t="s">
        <v>289</v>
      </c>
      <c r="AU378" s="228" t="s">
        <v>154</v>
      </c>
      <c r="AY378" s="17" t="s">
        <v>146</v>
      </c>
      <c r="BE378" s="229">
        <f>IF(N378="základní",J378,0)</f>
        <v>0</v>
      </c>
      <c r="BF378" s="229">
        <f>IF(N378="snížená",J378,0)</f>
        <v>0</v>
      </c>
      <c r="BG378" s="229">
        <f>IF(N378="zákl. přenesená",J378,0)</f>
        <v>0</v>
      </c>
      <c r="BH378" s="229">
        <f>IF(N378="sníž. přenesená",J378,0)</f>
        <v>0</v>
      </c>
      <c r="BI378" s="229">
        <f>IF(N378="nulová",J378,0)</f>
        <v>0</v>
      </c>
      <c r="BJ378" s="17" t="s">
        <v>154</v>
      </c>
      <c r="BK378" s="229">
        <f>ROUND(I378*H378,2)</f>
        <v>0</v>
      </c>
      <c r="BL378" s="17" t="s">
        <v>153</v>
      </c>
      <c r="BM378" s="228" t="s">
        <v>2621</v>
      </c>
    </row>
    <row r="379" s="2" customFormat="1">
      <c r="A379" s="38"/>
      <c r="B379" s="39"/>
      <c r="C379" s="40"/>
      <c r="D379" s="230" t="s">
        <v>156</v>
      </c>
      <c r="E379" s="40"/>
      <c r="F379" s="231" t="s">
        <v>824</v>
      </c>
      <c r="G379" s="40"/>
      <c r="H379" s="40"/>
      <c r="I379" s="232"/>
      <c r="J379" s="40"/>
      <c r="K379" s="40"/>
      <c r="L379" s="44"/>
      <c r="M379" s="233"/>
      <c r="N379" s="234"/>
      <c r="O379" s="91"/>
      <c r="P379" s="91"/>
      <c r="Q379" s="91"/>
      <c r="R379" s="91"/>
      <c r="S379" s="91"/>
      <c r="T379" s="91"/>
      <c r="U379" s="92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T379" s="17" t="s">
        <v>156</v>
      </c>
      <c r="AU379" s="17" t="s">
        <v>154</v>
      </c>
    </row>
    <row r="380" s="14" customFormat="1">
      <c r="A380" s="14"/>
      <c r="B380" s="247"/>
      <c r="C380" s="248"/>
      <c r="D380" s="230" t="s">
        <v>160</v>
      </c>
      <c r="E380" s="248"/>
      <c r="F380" s="250" t="s">
        <v>2622</v>
      </c>
      <c r="G380" s="248"/>
      <c r="H380" s="251">
        <v>0.68200000000000005</v>
      </c>
      <c r="I380" s="252"/>
      <c r="J380" s="248"/>
      <c r="K380" s="248"/>
      <c r="L380" s="253"/>
      <c r="M380" s="254"/>
      <c r="N380" s="255"/>
      <c r="O380" s="255"/>
      <c r="P380" s="255"/>
      <c r="Q380" s="255"/>
      <c r="R380" s="255"/>
      <c r="S380" s="255"/>
      <c r="T380" s="255"/>
      <c r="U380" s="256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7" t="s">
        <v>160</v>
      </c>
      <c r="AU380" s="257" t="s">
        <v>154</v>
      </c>
      <c r="AV380" s="14" t="s">
        <v>154</v>
      </c>
      <c r="AW380" s="14" t="s">
        <v>4</v>
      </c>
      <c r="AX380" s="14" t="s">
        <v>81</v>
      </c>
      <c r="AY380" s="257" t="s">
        <v>146</v>
      </c>
    </row>
    <row r="381" s="2" customFormat="1" ht="24.15" customHeight="1">
      <c r="A381" s="38"/>
      <c r="B381" s="39"/>
      <c r="C381" s="269" t="s">
        <v>515</v>
      </c>
      <c r="D381" s="269" t="s">
        <v>289</v>
      </c>
      <c r="E381" s="270" t="s">
        <v>2623</v>
      </c>
      <c r="F381" s="271" t="s">
        <v>2624</v>
      </c>
      <c r="G381" s="272" t="s">
        <v>207</v>
      </c>
      <c r="H381" s="273">
        <v>6.4800000000000004</v>
      </c>
      <c r="I381" s="274"/>
      <c r="J381" s="275">
        <f>ROUND(I381*H381,2)</f>
        <v>0</v>
      </c>
      <c r="K381" s="271" t="s">
        <v>152</v>
      </c>
      <c r="L381" s="276"/>
      <c r="M381" s="277" t="s">
        <v>1</v>
      </c>
      <c r="N381" s="278" t="s">
        <v>39</v>
      </c>
      <c r="O381" s="91"/>
      <c r="P381" s="226">
        <f>O381*H381</f>
        <v>0</v>
      </c>
      <c r="Q381" s="226">
        <v>0</v>
      </c>
      <c r="R381" s="226">
        <f>Q381*H381</f>
        <v>0</v>
      </c>
      <c r="S381" s="226">
        <v>0</v>
      </c>
      <c r="T381" s="226">
        <f>S381*H381</f>
        <v>0</v>
      </c>
      <c r="U381" s="227" t="s">
        <v>1</v>
      </c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28" t="s">
        <v>204</v>
      </c>
      <c r="AT381" s="228" t="s">
        <v>289</v>
      </c>
      <c r="AU381" s="228" t="s">
        <v>154</v>
      </c>
      <c r="AY381" s="17" t="s">
        <v>146</v>
      </c>
      <c r="BE381" s="229">
        <f>IF(N381="základní",J381,0)</f>
        <v>0</v>
      </c>
      <c r="BF381" s="229">
        <f>IF(N381="snížená",J381,0)</f>
        <v>0</v>
      </c>
      <c r="BG381" s="229">
        <f>IF(N381="zákl. přenesená",J381,0)</f>
        <v>0</v>
      </c>
      <c r="BH381" s="229">
        <f>IF(N381="sníž. přenesená",J381,0)</f>
        <v>0</v>
      </c>
      <c r="BI381" s="229">
        <f>IF(N381="nulová",J381,0)</f>
        <v>0</v>
      </c>
      <c r="BJ381" s="17" t="s">
        <v>154</v>
      </c>
      <c r="BK381" s="229">
        <f>ROUND(I381*H381,2)</f>
        <v>0</v>
      </c>
      <c r="BL381" s="17" t="s">
        <v>153</v>
      </c>
      <c r="BM381" s="228" t="s">
        <v>2625</v>
      </c>
    </row>
    <row r="382" s="2" customFormat="1">
      <c r="A382" s="38"/>
      <c r="B382" s="39"/>
      <c r="C382" s="40"/>
      <c r="D382" s="230" t="s">
        <v>156</v>
      </c>
      <c r="E382" s="40"/>
      <c r="F382" s="231" t="s">
        <v>2624</v>
      </c>
      <c r="G382" s="40"/>
      <c r="H382" s="40"/>
      <c r="I382" s="232"/>
      <c r="J382" s="40"/>
      <c r="K382" s="40"/>
      <c r="L382" s="44"/>
      <c r="M382" s="233"/>
      <c r="N382" s="234"/>
      <c r="O382" s="91"/>
      <c r="P382" s="91"/>
      <c r="Q382" s="91"/>
      <c r="R382" s="91"/>
      <c r="S382" s="91"/>
      <c r="T382" s="91"/>
      <c r="U382" s="92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T382" s="17" t="s">
        <v>156</v>
      </c>
      <c r="AU382" s="17" t="s">
        <v>154</v>
      </c>
    </row>
    <row r="383" s="14" customFormat="1">
      <c r="A383" s="14"/>
      <c r="B383" s="247"/>
      <c r="C383" s="248"/>
      <c r="D383" s="230" t="s">
        <v>160</v>
      </c>
      <c r="E383" s="248"/>
      <c r="F383" s="250" t="s">
        <v>2626</v>
      </c>
      <c r="G383" s="248"/>
      <c r="H383" s="251">
        <v>6.4800000000000004</v>
      </c>
      <c r="I383" s="252"/>
      <c r="J383" s="248"/>
      <c r="K383" s="248"/>
      <c r="L383" s="253"/>
      <c r="M383" s="254"/>
      <c r="N383" s="255"/>
      <c r="O383" s="255"/>
      <c r="P383" s="255"/>
      <c r="Q383" s="255"/>
      <c r="R383" s="255"/>
      <c r="S383" s="255"/>
      <c r="T383" s="255"/>
      <c r="U383" s="256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7" t="s">
        <v>160</v>
      </c>
      <c r="AU383" s="257" t="s">
        <v>154</v>
      </c>
      <c r="AV383" s="14" t="s">
        <v>154</v>
      </c>
      <c r="AW383" s="14" t="s">
        <v>4</v>
      </c>
      <c r="AX383" s="14" t="s">
        <v>81</v>
      </c>
      <c r="AY383" s="257" t="s">
        <v>146</v>
      </c>
    </row>
    <row r="384" s="2" customFormat="1" ht="37.8" customHeight="1">
      <c r="A384" s="38"/>
      <c r="B384" s="39"/>
      <c r="C384" s="269" t="s">
        <v>524</v>
      </c>
      <c r="D384" s="269" t="s">
        <v>289</v>
      </c>
      <c r="E384" s="270" t="s">
        <v>2627</v>
      </c>
      <c r="F384" s="271" t="s">
        <v>2628</v>
      </c>
      <c r="G384" s="272" t="s">
        <v>207</v>
      </c>
      <c r="H384" s="273">
        <v>15.119999999999999</v>
      </c>
      <c r="I384" s="274"/>
      <c r="J384" s="275">
        <f>ROUND(I384*H384,2)</f>
        <v>0</v>
      </c>
      <c r="K384" s="271" t="s">
        <v>152</v>
      </c>
      <c r="L384" s="276"/>
      <c r="M384" s="277" t="s">
        <v>1</v>
      </c>
      <c r="N384" s="278" t="s">
        <v>39</v>
      </c>
      <c r="O384" s="91"/>
      <c r="P384" s="226">
        <f>O384*H384</f>
        <v>0</v>
      </c>
      <c r="Q384" s="226">
        <v>0</v>
      </c>
      <c r="R384" s="226">
        <f>Q384*H384</f>
        <v>0</v>
      </c>
      <c r="S384" s="226">
        <v>0</v>
      </c>
      <c r="T384" s="226">
        <f>S384*H384</f>
        <v>0</v>
      </c>
      <c r="U384" s="227" t="s">
        <v>1</v>
      </c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28" t="s">
        <v>204</v>
      </c>
      <c r="AT384" s="228" t="s">
        <v>289</v>
      </c>
      <c r="AU384" s="228" t="s">
        <v>154</v>
      </c>
      <c r="AY384" s="17" t="s">
        <v>146</v>
      </c>
      <c r="BE384" s="229">
        <f>IF(N384="základní",J384,0)</f>
        <v>0</v>
      </c>
      <c r="BF384" s="229">
        <f>IF(N384="snížená",J384,0)</f>
        <v>0</v>
      </c>
      <c r="BG384" s="229">
        <f>IF(N384="zákl. přenesená",J384,0)</f>
        <v>0</v>
      </c>
      <c r="BH384" s="229">
        <f>IF(N384="sníž. přenesená",J384,0)</f>
        <v>0</v>
      </c>
      <c r="BI384" s="229">
        <f>IF(N384="nulová",J384,0)</f>
        <v>0</v>
      </c>
      <c r="BJ384" s="17" t="s">
        <v>154</v>
      </c>
      <c r="BK384" s="229">
        <f>ROUND(I384*H384,2)</f>
        <v>0</v>
      </c>
      <c r="BL384" s="17" t="s">
        <v>153</v>
      </c>
      <c r="BM384" s="228" t="s">
        <v>2629</v>
      </c>
    </row>
    <row r="385" s="2" customFormat="1">
      <c r="A385" s="38"/>
      <c r="B385" s="39"/>
      <c r="C385" s="40"/>
      <c r="D385" s="230" t="s">
        <v>156</v>
      </c>
      <c r="E385" s="40"/>
      <c r="F385" s="231" t="s">
        <v>2628</v>
      </c>
      <c r="G385" s="40"/>
      <c r="H385" s="40"/>
      <c r="I385" s="232"/>
      <c r="J385" s="40"/>
      <c r="K385" s="40"/>
      <c r="L385" s="44"/>
      <c r="M385" s="233"/>
      <c r="N385" s="234"/>
      <c r="O385" s="91"/>
      <c r="P385" s="91"/>
      <c r="Q385" s="91"/>
      <c r="R385" s="91"/>
      <c r="S385" s="91"/>
      <c r="T385" s="91"/>
      <c r="U385" s="92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T385" s="17" t="s">
        <v>156</v>
      </c>
      <c r="AU385" s="17" t="s">
        <v>154</v>
      </c>
    </row>
    <row r="386" s="14" customFormat="1">
      <c r="A386" s="14"/>
      <c r="B386" s="247"/>
      <c r="C386" s="248"/>
      <c r="D386" s="230" t="s">
        <v>160</v>
      </c>
      <c r="E386" s="248"/>
      <c r="F386" s="250" t="s">
        <v>2630</v>
      </c>
      <c r="G386" s="248"/>
      <c r="H386" s="251">
        <v>15.119999999999999</v>
      </c>
      <c r="I386" s="252"/>
      <c r="J386" s="248"/>
      <c r="K386" s="248"/>
      <c r="L386" s="253"/>
      <c r="M386" s="254"/>
      <c r="N386" s="255"/>
      <c r="O386" s="255"/>
      <c r="P386" s="255"/>
      <c r="Q386" s="255"/>
      <c r="R386" s="255"/>
      <c r="S386" s="255"/>
      <c r="T386" s="255"/>
      <c r="U386" s="256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7" t="s">
        <v>160</v>
      </c>
      <c r="AU386" s="257" t="s">
        <v>154</v>
      </c>
      <c r="AV386" s="14" t="s">
        <v>154</v>
      </c>
      <c r="AW386" s="14" t="s">
        <v>4</v>
      </c>
      <c r="AX386" s="14" t="s">
        <v>81</v>
      </c>
      <c r="AY386" s="257" t="s">
        <v>146</v>
      </c>
    </row>
    <row r="387" s="2" customFormat="1" ht="37.8" customHeight="1">
      <c r="A387" s="38"/>
      <c r="B387" s="39"/>
      <c r="C387" s="269" t="s">
        <v>532</v>
      </c>
      <c r="D387" s="269" t="s">
        <v>289</v>
      </c>
      <c r="E387" s="270" t="s">
        <v>828</v>
      </c>
      <c r="F387" s="271" t="s">
        <v>829</v>
      </c>
      <c r="G387" s="272" t="s">
        <v>207</v>
      </c>
      <c r="H387" s="273">
        <v>1.5900000000000001</v>
      </c>
      <c r="I387" s="274"/>
      <c r="J387" s="275">
        <f>ROUND(I387*H387,2)</f>
        <v>0</v>
      </c>
      <c r="K387" s="271" t="s">
        <v>152</v>
      </c>
      <c r="L387" s="276"/>
      <c r="M387" s="277" t="s">
        <v>1</v>
      </c>
      <c r="N387" s="278" t="s">
        <v>39</v>
      </c>
      <c r="O387" s="91"/>
      <c r="P387" s="226">
        <f>O387*H387</f>
        <v>0</v>
      </c>
      <c r="Q387" s="226">
        <v>0</v>
      </c>
      <c r="R387" s="226">
        <f>Q387*H387</f>
        <v>0</v>
      </c>
      <c r="S387" s="226">
        <v>0</v>
      </c>
      <c r="T387" s="226">
        <f>S387*H387</f>
        <v>0</v>
      </c>
      <c r="U387" s="227" t="s">
        <v>1</v>
      </c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28" t="s">
        <v>204</v>
      </c>
      <c r="AT387" s="228" t="s">
        <v>289</v>
      </c>
      <c r="AU387" s="228" t="s">
        <v>154</v>
      </c>
      <c r="AY387" s="17" t="s">
        <v>146</v>
      </c>
      <c r="BE387" s="229">
        <f>IF(N387="základní",J387,0)</f>
        <v>0</v>
      </c>
      <c r="BF387" s="229">
        <f>IF(N387="snížená",J387,0)</f>
        <v>0</v>
      </c>
      <c r="BG387" s="229">
        <f>IF(N387="zákl. přenesená",J387,0)</f>
        <v>0</v>
      </c>
      <c r="BH387" s="229">
        <f>IF(N387="sníž. přenesená",J387,0)</f>
        <v>0</v>
      </c>
      <c r="BI387" s="229">
        <f>IF(N387="nulová",J387,0)</f>
        <v>0</v>
      </c>
      <c r="BJ387" s="17" t="s">
        <v>154</v>
      </c>
      <c r="BK387" s="229">
        <f>ROUND(I387*H387,2)</f>
        <v>0</v>
      </c>
      <c r="BL387" s="17" t="s">
        <v>153</v>
      </c>
      <c r="BM387" s="228" t="s">
        <v>2631</v>
      </c>
    </row>
    <row r="388" s="2" customFormat="1">
      <c r="A388" s="38"/>
      <c r="B388" s="39"/>
      <c r="C388" s="40"/>
      <c r="D388" s="230" t="s">
        <v>156</v>
      </c>
      <c r="E388" s="40"/>
      <c r="F388" s="231" t="s">
        <v>829</v>
      </c>
      <c r="G388" s="40"/>
      <c r="H388" s="40"/>
      <c r="I388" s="232"/>
      <c r="J388" s="40"/>
      <c r="K388" s="40"/>
      <c r="L388" s="44"/>
      <c r="M388" s="233"/>
      <c r="N388" s="234"/>
      <c r="O388" s="91"/>
      <c r="P388" s="91"/>
      <c r="Q388" s="91"/>
      <c r="R388" s="91"/>
      <c r="S388" s="91"/>
      <c r="T388" s="91"/>
      <c r="U388" s="92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T388" s="17" t="s">
        <v>156</v>
      </c>
      <c r="AU388" s="17" t="s">
        <v>154</v>
      </c>
    </row>
    <row r="389" s="14" customFormat="1">
      <c r="A389" s="14"/>
      <c r="B389" s="247"/>
      <c r="C389" s="248"/>
      <c r="D389" s="230" t="s">
        <v>160</v>
      </c>
      <c r="E389" s="248"/>
      <c r="F389" s="250" t="s">
        <v>2632</v>
      </c>
      <c r="G389" s="248"/>
      <c r="H389" s="251">
        <v>1.5900000000000001</v>
      </c>
      <c r="I389" s="252"/>
      <c r="J389" s="248"/>
      <c r="K389" s="248"/>
      <c r="L389" s="253"/>
      <c r="M389" s="254"/>
      <c r="N389" s="255"/>
      <c r="O389" s="255"/>
      <c r="P389" s="255"/>
      <c r="Q389" s="255"/>
      <c r="R389" s="255"/>
      <c r="S389" s="255"/>
      <c r="T389" s="255"/>
      <c r="U389" s="256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7" t="s">
        <v>160</v>
      </c>
      <c r="AU389" s="257" t="s">
        <v>154</v>
      </c>
      <c r="AV389" s="14" t="s">
        <v>154</v>
      </c>
      <c r="AW389" s="14" t="s">
        <v>4</v>
      </c>
      <c r="AX389" s="14" t="s">
        <v>81</v>
      </c>
      <c r="AY389" s="257" t="s">
        <v>146</v>
      </c>
    </row>
    <row r="390" s="2" customFormat="1" ht="24.15" customHeight="1">
      <c r="A390" s="38"/>
      <c r="B390" s="39"/>
      <c r="C390" s="269" t="s">
        <v>539</v>
      </c>
      <c r="D390" s="269" t="s">
        <v>289</v>
      </c>
      <c r="E390" s="270" t="s">
        <v>2633</v>
      </c>
      <c r="F390" s="271" t="s">
        <v>2634</v>
      </c>
      <c r="G390" s="272" t="s">
        <v>207</v>
      </c>
      <c r="H390" s="273">
        <v>1.901</v>
      </c>
      <c r="I390" s="274"/>
      <c r="J390" s="275">
        <f>ROUND(I390*H390,2)</f>
        <v>0</v>
      </c>
      <c r="K390" s="271" t="s">
        <v>152</v>
      </c>
      <c r="L390" s="276"/>
      <c r="M390" s="277" t="s">
        <v>1</v>
      </c>
      <c r="N390" s="278" t="s">
        <v>39</v>
      </c>
      <c r="O390" s="91"/>
      <c r="P390" s="226">
        <f>O390*H390</f>
        <v>0</v>
      </c>
      <c r="Q390" s="226">
        <v>0</v>
      </c>
      <c r="R390" s="226">
        <f>Q390*H390</f>
        <v>0</v>
      </c>
      <c r="S390" s="226">
        <v>0</v>
      </c>
      <c r="T390" s="226">
        <f>S390*H390</f>
        <v>0</v>
      </c>
      <c r="U390" s="227" t="s">
        <v>1</v>
      </c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28" t="s">
        <v>204</v>
      </c>
      <c r="AT390" s="228" t="s">
        <v>289</v>
      </c>
      <c r="AU390" s="228" t="s">
        <v>154</v>
      </c>
      <c r="AY390" s="17" t="s">
        <v>146</v>
      </c>
      <c r="BE390" s="229">
        <f>IF(N390="základní",J390,0)</f>
        <v>0</v>
      </c>
      <c r="BF390" s="229">
        <f>IF(N390="snížená",J390,0)</f>
        <v>0</v>
      </c>
      <c r="BG390" s="229">
        <f>IF(N390="zákl. přenesená",J390,0)</f>
        <v>0</v>
      </c>
      <c r="BH390" s="229">
        <f>IF(N390="sníž. přenesená",J390,0)</f>
        <v>0</v>
      </c>
      <c r="BI390" s="229">
        <f>IF(N390="nulová",J390,0)</f>
        <v>0</v>
      </c>
      <c r="BJ390" s="17" t="s">
        <v>154</v>
      </c>
      <c r="BK390" s="229">
        <f>ROUND(I390*H390,2)</f>
        <v>0</v>
      </c>
      <c r="BL390" s="17" t="s">
        <v>153</v>
      </c>
      <c r="BM390" s="228" t="s">
        <v>2635</v>
      </c>
    </row>
    <row r="391" s="2" customFormat="1">
      <c r="A391" s="38"/>
      <c r="B391" s="39"/>
      <c r="C391" s="40"/>
      <c r="D391" s="230" t="s">
        <v>156</v>
      </c>
      <c r="E391" s="40"/>
      <c r="F391" s="231" t="s">
        <v>2634</v>
      </c>
      <c r="G391" s="40"/>
      <c r="H391" s="40"/>
      <c r="I391" s="232"/>
      <c r="J391" s="40"/>
      <c r="K391" s="40"/>
      <c r="L391" s="44"/>
      <c r="M391" s="233"/>
      <c r="N391" s="234"/>
      <c r="O391" s="91"/>
      <c r="P391" s="91"/>
      <c r="Q391" s="91"/>
      <c r="R391" s="91"/>
      <c r="S391" s="91"/>
      <c r="T391" s="91"/>
      <c r="U391" s="92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T391" s="17" t="s">
        <v>156</v>
      </c>
      <c r="AU391" s="17" t="s">
        <v>154</v>
      </c>
    </row>
    <row r="392" s="14" customFormat="1">
      <c r="A392" s="14"/>
      <c r="B392" s="247"/>
      <c r="C392" s="248"/>
      <c r="D392" s="230" t="s">
        <v>160</v>
      </c>
      <c r="E392" s="248"/>
      <c r="F392" s="250" t="s">
        <v>2636</v>
      </c>
      <c r="G392" s="248"/>
      <c r="H392" s="251">
        <v>1.901</v>
      </c>
      <c r="I392" s="252"/>
      <c r="J392" s="248"/>
      <c r="K392" s="248"/>
      <c r="L392" s="253"/>
      <c r="M392" s="254"/>
      <c r="N392" s="255"/>
      <c r="O392" s="255"/>
      <c r="P392" s="255"/>
      <c r="Q392" s="255"/>
      <c r="R392" s="255"/>
      <c r="S392" s="255"/>
      <c r="T392" s="255"/>
      <c r="U392" s="256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7" t="s">
        <v>160</v>
      </c>
      <c r="AU392" s="257" t="s">
        <v>154</v>
      </c>
      <c r="AV392" s="14" t="s">
        <v>154</v>
      </c>
      <c r="AW392" s="14" t="s">
        <v>4</v>
      </c>
      <c r="AX392" s="14" t="s">
        <v>81</v>
      </c>
      <c r="AY392" s="257" t="s">
        <v>146</v>
      </c>
    </row>
    <row r="393" s="2" customFormat="1" ht="33" customHeight="1">
      <c r="A393" s="38"/>
      <c r="B393" s="39"/>
      <c r="C393" s="269" t="s">
        <v>545</v>
      </c>
      <c r="D393" s="269" t="s">
        <v>289</v>
      </c>
      <c r="E393" s="270" t="s">
        <v>2637</v>
      </c>
      <c r="F393" s="271" t="s">
        <v>2638</v>
      </c>
      <c r="G393" s="272" t="s">
        <v>207</v>
      </c>
      <c r="H393" s="273">
        <v>4.4349999999999996</v>
      </c>
      <c r="I393" s="274"/>
      <c r="J393" s="275">
        <f>ROUND(I393*H393,2)</f>
        <v>0</v>
      </c>
      <c r="K393" s="271" t="s">
        <v>152</v>
      </c>
      <c r="L393" s="276"/>
      <c r="M393" s="277" t="s">
        <v>1</v>
      </c>
      <c r="N393" s="278" t="s">
        <v>39</v>
      </c>
      <c r="O393" s="91"/>
      <c r="P393" s="226">
        <f>O393*H393</f>
        <v>0</v>
      </c>
      <c r="Q393" s="226">
        <v>0</v>
      </c>
      <c r="R393" s="226">
        <f>Q393*H393</f>
        <v>0</v>
      </c>
      <c r="S393" s="226">
        <v>0</v>
      </c>
      <c r="T393" s="226">
        <f>S393*H393</f>
        <v>0</v>
      </c>
      <c r="U393" s="227" t="s">
        <v>1</v>
      </c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28" t="s">
        <v>204</v>
      </c>
      <c r="AT393" s="228" t="s">
        <v>289</v>
      </c>
      <c r="AU393" s="228" t="s">
        <v>154</v>
      </c>
      <c r="AY393" s="17" t="s">
        <v>146</v>
      </c>
      <c r="BE393" s="229">
        <f>IF(N393="základní",J393,0)</f>
        <v>0</v>
      </c>
      <c r="BF393" s="229">
        <f>IF(N393="snížená",J393,0)</f>
        <v>0</v>
      </c>
      <c r="BG393" s="229">
        <f>IF(N393="zákl. přenesená",J393,0)</f>
        <v>0</v>
      </c>
      <c r="BH393" s="229">
        <f>IF(N393="sníž. přenesená",J393,0)</f>
        <v>0</v>
      </c>
      <c r="BI393" s="229">
        <f>IF(N393="nulová",J393,0)</f>
        <v>0</v>
      </c>
      <c r="BJ393" s="17" t="s">
        <v>154</v>
      </c>
      <c r="BK393" s="229">
        <f>ROUND(I393*H393,2)</f>
        <v>0</v>
      </c>
      <c r="BL393" s="17" t="s">
        <v>153</v>
      </c>
      <c r="BM393" s="228" t="s">
        <v>2639</v>
      </c>
    </row>
    <row r="394" s="2" customFormat="1">
      <c r="A394" s="38"/>
      <c r="B394" s="39"/>
      <c r="C394" s="40"/>
      <c r="D394" s="230" t="s">
        <v>156</v>
      </c>
      <c r="E394" s="40"/>
      <c r="F394" s="231" t="s">
        <v>2638</v>
      </c>
      <c r="G394" s="40"/>
      <c r="H394" s="40"/>
      <c r="I394" s="232"/>
      <c r="J394" s="40"/>
      <c r="K394" s="40"/>
      <c r="L394" s="44"/>
      <c r="M394" s="233"/>
      <c r="N394" s="234"/>
      <c r="O394" s="91"/>
      <c r="P394" s="91"/>
      <c r="Q394" s="91"/>
      <c r="R394" s="91"/>
      <c r="S394" s="91"/>
      <c r="T394" s="91"/>
      <c r="U394" s="92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17" t="s">
        <v>156</v>
      </c>
      <c r="AU394" s="17" t="s">
        <v>154</v>
      </c>
    </row>
    <row r="395" s="14" customFormat="1">
      <c r="A395" s="14"/>
      <c r="B395" s="247"/>
      <c r="C395" s="248"/>
      <c r="D395" s="230" t="s">
        <v>160</v>
      </c>
      <c r="E395" s="248"/>
      <c r="F395" s="250" t="s">
        <v>2640</v>
      </c>
      <c r="G395" s="248"/>
      <c r="H395" s="251">
        <v>4.4349999999999996</v>
      </c>
      <c r="I395" s="252"/>
      <c r="J395" s="248"/>
      <c r="K395" s="248"/>
      <c r="L395" s="253"/>
      <c r="M395" s="254"/>
      <c r="N395" s="255"/>
      <c r="O395" s="255"/>
      <c r="P395" s="255"/>
      <c r="Q395" s="255"/>
      <c r="R395" s="255"/>
      <c r="S395" s="255"/>
      <c r="T395" s="255"/>
      <c r="U395" s="256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7" t="s">
        <v>160</v>
      </c>
      <c r="AU395" s="257" t="s">
        <v>154</v>
      </c>
      <c r="AV395" s="14" t="s">
        <v>154</v>
      </c>
      <c r="AW395" s="14" t="s">
        <v>4</v>
      </c>
      <c r="AX395" s="14" t="s">
        <v>81</v>
      </c>
      <c r="AY395" s="257" t="s">
        <v>146</v>
      </c>
    </row>
    <row r="396" s="12" customFormat="1" ht="22.8" customHeight="1">
      <c r="A396" s="12"/>
      <c r="B396" s="201"/>
      <c r="C396" s="202"/>
      <c r="D396" s="203" t="s">
        <v>72</v>
      </c>
      <c r="E396" s="215" t="s">
        <v>849</v>
      </c>
      <c r="F396" s="215" t="s">
        <v>850</v>
      </c>
      <c r="G396" s="202"/>
      <c r="H396" s="202"/>
      <c r="I396" s="205"/>
      <c r="J396" s="216">
        <f>BK396</f>
        <v>0</v>
      </c>
      <c r="K396" s="202"/>
      <c r="L396" s="207"/>
      <c r="M396" s="208"/>
      <c r="N396" s="209"/>
      <c r="O396" s="209"/>
      <c r="P396" s="210">
        <f>SUM(P397:P399)</f>
        <v>0</v>
      </c>
      <c r="Q396" s="209"/>
      <c r="R396" s="210">
        <f>SUM(R397:R399)</f>
        <v>0</v>
      </c>
      <c r="S396" s="209"/>
      <c r="T396" s="210">
        <f>SUM(T397:T399)</f>
        <v>0</v>
      </c>
      <c r="U396" s="211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R396" s="212" t="s">
        <v>81</v>
      </c>
      <c r="AT396" s="213" t="s">
        <v>72</v>
      </c>
      <c r="AU396" s="213" t="s">
        <v>81</v>
      </c>
      <c r="AY396" s="212" t="s">
        <v>146</v>
      </c>
      <c r="BK396" s="214">
        <f>SUM(BK397:BK399)</f>
        <v>0</v>
      </c>
    </row>
    <row r="397" s="2" customFormat="1" ht="24.15" customHeight="1">
      <c r="A397" s="38"/>
      <c r="B397" s="39"/>
      <c r="C397" s="217" t="s">
        <v>552</v>
      </c>
      <c r="D397" s="217" t="s">
        <v>148</v>
      </c>
      <c r="E397" s="218" t="s">
        <v>2641</v>
      </c>
      <c r="F397" s="219" t="s">
        <v>2642</v>
      </c>
      <c r="G397" s="220" t="s">
        <v>207</v>
      </c>
      <c r="H397" s="221">
        <v>138.81700000000001</v>
      </c>
      <c r="I397" s="222"/>
      <c r="J397" s="223">
        <f>ROUND(I397*H397,2)</f>
        <v>0</v>
      </c>
      <c r="K397" s="219" t="s">
        <v>2078</v>
      </c>
      <c r="L397" s="44"/>
      <c r="M397" s="224" t="s">
        <v>1</v>
      </c>
      <c r="N397" s="225" t="s">
        <v>39</v>
      </c>
      <c r="O397" s="91"/>
      <c r="P397" s="226">
        <f>O397*H397</f>
        <v>0</v>
      </c>
      <c r="Q397" s="226">
        <v>0</v>
      </c>
      <c r="R397" s="226">
        <f>Q397*H397</f>
        <v>0</v>
      </c>
      <c r="S397" s="226">
        <v>0</v>
      </c>
      <c r="T397" s="226">
        <f>S397*H397</f>
        <v>0</v>
      </c>
      <c r="U397" s="227" t="s">
        <v>1</v>
      </c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28" t="s">
        <v>153</v>
      </c>
      <c r="AT397" s="228" t="s">
        <v>148</v>
      </c>
      <c r="AU397" s="228" t="s">
        <v>154</v>
      </c>
      <c r="AY397" s="17" t="s">
        <v>146</v>
      </c>
      <c r="BE397" s="229">
        <f>IF(N397="základní",J397,0)</f>
        <v>0</v>
      </c>
      <c r="BF397" s="229">
        <f>IF(N397="snížená",J397,0)</f>
        <v>0</v>
      </c>
      <c r="BG397" s="229">
        <f>IF(N397="zákl. přenesená",J397,0)</f>
        <v>0</v>
      </c>
      <c r="BH397" s="229">
        <f>IF(N397="sníž. přenesená",J397,0)</f>
        <v>0</v>
      </c>
      <c r="BI397" s="229">
        <f>IF(N397="nulová",J397,0)</f>
        <v>0</v>
      </c>
      <c r="BJ397" s="17" t="s">
        <v>154</v>
      </c>
      <c r="BK397" s="229">
        <f>ROUND(I397*H397,2)</f>
        <v>0</v>
      </c>
      <c r="BL397" s="17" t="s">
        <v>153</v>
      </c>
      <c r="BM397" s="228" t="s">
        <v>2643</v>
      </c>
    </row>
    <row r="398" s="2" customFormat="1">
      <c r="A398" s="38"/>
      <c r="B398" s="39"/>
      <c r="C398" s="40"/>
      <c r="D398" s="230" t="s">
        <v>156</v>
      </c>
      <c r="E398" s="40"/>
      <c r="F398" s="231" t="s">
        <v>2644</v>
      </c>
      <c r="G398" s="40"/>
      <c r="H398" s="40"/>
      <c r="I398" s="232"/>
      <c r="J398" s="40"/>
      <c r="K398" s="40"/>
      <c r="L398" s="44"/>
      <c r="M398" s="233"/>
      <c r="N398" s="234"/>
      <c r="O398" s="91"/>
      <c r="P398" s="91"/>
      <c r="Q398" s="91"/>
      <c r="R398" s="91"/>
      <c r="S398" s="91"/>
      <c r="T398" s="91"/>
      <c r="U398" s="92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T398" s="17" t="s">
        <v>156</v>
      </c>
      <c r="AU398" s="17" t="s">
        <v>154</v>
      </c>
    </row>
    <row r="399" s="2" customFormat="1">
      <c r="A399" s="38"/>
      <c r="B399" s="39"/>
      <c r="C399" s="40"/>
      <c r="D399" s="235" t="s">
        <v>158</v>
      </c>
      <c r="E399" s="40"/>
      <c r="F399" s="236" t="s">
        <v>2645</v>
      </c>
      <c r="G399" s="40"/>
      <c r="H399" s="40"/>
      <c r="I399" s="232"/>
      <c r="J399" s="40"/>
      <c r="K399" s="40"/>
      <c r="L399" s="44"/>
      <c r="M399" s="233"/>
      <c r="N399" s="234"/>
      <c r="O399" s="91"/>
      <c r="P399" s="91"/>
      <c r="Q399" s="91"/>
      <c r="R399" s="91"/>
      <c r="S399" s="91"/>
      <c r="T399" s="91"/>
      <c r="U399" s="92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T399" s="17" t="s">
        <v>158</v>
      </c>
      <c r="AU399" s="17" t="s">
        <v>154</v>
      </c>
    </row>
    <row r="400" s="12" customFormat="1" ht="25.92" customHeight="1">
      <c r="A400" s="12"/>
      <c r="B400" s="201"/>
      <c r="C400" s="202"/>
      <c r="D400" s="203" t="s">
        <v>72</v>
      </c>
      <c r="E400" s="204" t="s">
        <v>863</v>
      </c>
      <c r="F400" s="204" t="s">
        <v>864</v>
      </c>
      <c r="G400" s="202"/>
      <c r="H400" s="202"/>
      <c r="I400" s="205"/>
      <c r="J400" s="206">
        <f>BK400</f>
        <v>0</v>
      </c>
      <c r="K400" s="202"/>
      <c r="L400" s="207"/>
      <c r="M400" s="208"/>
      <c r="N400" s="209"/>
      <c r="O400" s="209"/>
      <c r="P400" s="210">
        <f>P401+P414+P598+P740+P779+P783+P845+P855</f>
        <v>0</v>
      </c>
      <c r="Q400" s="209"/>
      <c r="R400" s="210">
        <f>R401+R414+R598+R740+R779+R783+R845+R855</f>
        <v>0.67799100000000012</v>
      </c>
      <c r="S400" s="209"/>
      <c r="T400" s="210">
        <f>T401+T414+T598+T740+T779+T783+T845+T855</f>
        <v>0</v>
      </c>
      <c r="U400" s="211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R400" s="212" t="s">
        <v>154</v>
      </c>
      <c r="AT400" s="213" t="s">
        <v>72</v>
      </c>
      <c r="AU400" s="213" t="s">
        <v>73</v>
      </c>
      <c r="AY400" s="212" t="s">
        <v>146</v>
      </c>
      <c r="BK400" s="214">
        <f>BK401+BK414+BK598+BK740+BK779+BK783+BK845+BK855</f>
        <v>0</v>
      </c>
    </row>
    <row r="401" s="12" customFormat="1" ht="22.8" customHeight="1">
      <c r="A401" s="12"/>
      <c r="B401" s="201"/>
      <c r="C401" s="202"/>
      <c r="D401" s="203" t="s">
        <v>72</v>
      </c>
      <c r="E401" s="215" t="s">
        <v>894</v>
      </c>
      <c r="F401" s="215" t="s">
        <v>895</v>
      </c>
      <c r="G401" s="202"/>
      <c r="H401" s="202"/>
      <c r="I401" s="205"/>
      <c r="J401" s="216">
        <f>BK401</f>
        <v>0</v>
      </c>
      <c r="K401" s="202"/>
      <c r="L401" s="207"/>
      <c r="M401" s="208"/>
      <c r="N401" s="209"/>
      <c r="O401" s="209"/>
      <c r="P401" s="210">
        <f>SUM(P402:P413)</f>
        <v>0</v>
      </c>
      <c r="Q401" s="209"/>
      <c r="R401" s="210">
        <f>SUM(R402:R413)</f>
        <v>0.0115</v>
      </c>
      <c r="S401" s="209"/>
      <c r="T401" s="210">
        <f>SUM(T402:T413)</f>
        <v>0</v>
      </c>
      <c r="U401" s="211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R401" s="212" t="s">
        <v>154</v>
      </c>
      <c r="AT401" s="213" t="s">
        <v>72</v>
      </c>
      <c r="AU401" s="213" t="s">
        <v>81</v>
      </c>
      <c r="AY401" s="212" t="s">
        <v>146</v>
      </c>
      <c r="BK401" s="214">
        <f>SUM(BK402:BK413)</f>
        <v>0</v>
      </c>
    </row>
    <row r="402" s="2" customFormat="1" ht="33" customHeight="1">
      <c r="A402" s="38"/>
      <c r="B402" s="39"/>
      <c r="C402" s="217" t="s">
        <v>561</v>
      </c>
      <c r="D402" s="217" t="s">
        <v>148</v>
      </c>
      <c r="E402" s="218" t="s">
        <v>2646</v>
      </c>
      <c r="F402" s="219" t="s">
        <v>2647</v>
      </c>
      <c r="G402" s="220" t="s">
        <v>260</v>
      </c>
      <c r="H402" s="221">
        <v>25</v>
      </c>
      <c r="I402" s="222"/>
      <c r="J402" s="223">
        <f>ROUND(I402*H402,2)</f>
        <v>0</v>
      </c>
      <c r="K402" s="219" t="s">
        <v>152</v>
      </c>
      <c r="L402" s="44"/>
      <c r="M402" s="224" t="s">
        <v>1</v>
      </c>
      <c r="N402" s="225" t="s">
        <v>39</v>
      </c>
      <c r="O402" s="91"/>
      <c r="P402" s="226">
        <f>O402*H402</f>
        <v>0</v>
      </c>
      <c r="Q402" s="226">
        <v>9.0000000000000006E-05</v>
      </c>
      <c r="R402" s="226">
        <f>Q402*H402</f>
        <v>0.0022500000000000003</v>
      </c>
      <c r="S402" s="226">
        <v>0</v>
      </c>
      <c r="T402" s="226">
        <f>S402*H402</f>
        <v>0</v>
      </c>
      <c r="U402" s="227" t="s">
        <v>1</v>
      </c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28" t="s">
        <v>265</v>
      </c>
      <c r="AT402" s="228" t="s">
        <v>148</v>
      </c>
      <c r="AU402" s="228" t="s">
        <v>154</v>
      </c>
      <c r="AY402" s="17" t="s">
        <v>146</v>
      </c>
      <c r="BE402" s="229">
        <f>IF(N402="základní",J402,0)</f>
        <v>0</v>
      </c>
      <c r="BF402" s="229">
        <f>IF(N402="snížená",J402,0)</f>
        <v>0</v>
      </c>
      <c r="BG402" s="229">
        <f>IF(N402="zákl. přenesená",J402,0)</f>
        <v>0</v>
      </c>
      <c r="BH402" s="229">
        <f>IF(N402="sníž. přenesená",J402,0)</f>
        <v>0</v>
      </c>
      <c r="BI402" s="229">
        <f>IF(N402="nulová",J402,0)</f>
        <v>0</v>
      </c>
      <c r="BJ402" s="17" t="s">
        <v>154</v>
      </c>
      <c r="BK402" s="229">
        <f>ROUND(I402*H402,2)</f>
        <v>0</v>
      </c>
      <c r="BL402" s="17" t="s">
        <v>265</v>
      </c>
      <c r="BM402" s="228" t="s">
        <v>2648</v>
      </c>
    </row>
    <row r="403" s="2" customFormat="1">
      <c r="A403" s="38"/>
      <c r="B403" s="39"/>
      <c r="C403" s="40"/>
      <c r="D403" s="230" t="s">
        <v>156</v>
      </c>
      <c r="E403" s="40"/>
      <c r="F403" s="231" t="s">
        <v>2649</v>
      </c>
      <c r="G403" s="40"/>
      <c r="H403" s="40"/>
      <c r="I403" s="232"/>
      <c r="J403" s="40"/>
      <c r="K403" s="40"/>
      <c r="L403" s="44"/>
      <c r="M403" s="233"/>
      <c r="N403" s="234"/>
      <c r="O403" s="91"/>
      <c r="P403" s="91"/>
      <c r="Q403" s="91"/>
      <c r="R403" s="91"/>
      <c r="S403" s="91"/>
      <c r="T403" s="91"/>
      <c r="U403" s="92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T403" s="17" t="s">
        <v>156</v>
      </c>
      <c r="AU403" s="17" t="s">
        <v>154</v>
      </c>
    </row>
    <row r="404" s="2" customFormat="1">
      <c r="A404" s="38"/>
      <c r="B404" s="39"/>
      <c r="C404" s="40"/>
      <c r="D404" s="235" t="s">
        <v>158</v>
      </c>
      <c r="E404" s="40"/>
      <c r="F404" s="236" t="s">
        <v>2650</v>
      </c>
      <c r="G404" s="40"/>
      <c r="H404" s="40"/>
      <c r="I404" s="232"/>
      <c r="J404" s="40"/>
      <c r="K404" s="40"/>
      <c r="L404" s="44"/>
      <c r="M404" s="233"/>
      <c r="N404" s="234"/>
      <c r="O404" s="91"/>
      <c r="P404" s="91"/>
      <c r="Q404" s="91"/>
      <c r="R404" s="91"/>
      <c r="S404" s="91"/>
      <c r="T404" s="91"/>
      <c r="U404" s="92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T404" s="17" t="s">
        <v>158</v>
      </c>
      <c r="AU404" s="17" t="s">
        <v>154</v>
      </c>
    </row>
    <row r="405" s="14" customFormat="1">
      <c r="A405" s="14"/>
      <c r="B405" s="247"/>
      <c r="C405" s="248"/>
      <c r="D405" s="230" t="s">
        <v>160</v>
      </c>
      <c r="E405" s="249" t="s">
        <v>1</v>
      </c>
      <c r="F405" s="250" t="s">
        <v>2651</v>
      </c>
      <c r="G405" s="248"/>
      <c r="H405" s="251">
        <v>25</v>
      </c>
      <c r="I405" s="252"/>
      <c r="J405" s="248"/>
      <c r="K405" s="248"/>
      <c r="L405" s="253"/>
      <c r="M405" s="254"/>
      <c r="N405" s="255"/>
      <c r="O405" s="255"/>
      <c r="P405" s="255"/>
      <c r="Q405" s="255"/>
      <c r="R405" s="255"/>
      <c r="S405" s="255"/>
      <c r="T405" s="255"/>
      <c r="U405" s="256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7" t="s">
        <v>160</v>
      </c>
      <c r="AU405" s="257" t="s">
        <v>154</v>
      </c>
      <c r="AV405" s="14" t="s">
        <v>154</v>
      </c>
      <c r="AW405" s="14" t="s">
        <v>30</v>
      </c>
      <c r="AX405" s="14" t="s">
        <v>73</v>
      </c>
      <c r="AY405" s="257" t="s">
        <v>146</v>
      </c>
    </row>
    <row r="406" s="15" customFormat="1">
      <c r="A406" s="15"/>
      <c r="B406" s="258"/>
      <c r="C406" s="259"/>
      <c r="D406" s="230" t="s">
        <v>160</v>
      </c>
      <c r="E406" s="260" t="s">
        <v>1</v>
      </c>
      <c r="F406" s="261" t="s">
        <v>163</v>
      </c>
      <c r="G406" s="259"/>
      <c r="H406" s="262">
        <v>25</v>
      </c>
      <c r="I406" s="263"/>
      <c r="J406" s="259"/>
      <c r="K406" s="259"/>
      <c r="L406" s="264"/>
      <c r="M406" s="265"/>
      <c r="N406" s="266"/>
      <c r="O406" s="266"/>
      <c r="P406" s="266"/>
      <c r="Q406" s="266"/>
      <c r="R406" s="266"/>
      <c r="S406" s="266"/>
      <c r="T406" s="266"/>
      <c r="U406" s="267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68" t="s">
        <v>160</v>
      </c>
      <c r="AU406" s="268" t="s">
        <v>154</v>
      </c>
      <c r="AV406" s="15" t="s">
        <v>153</v>
      </c>
      <c r="AW406" s="15" t="s">
        <v>30</v>
      </c>
      <c r="AX406" s="15" t="s">
        <v>81</v>
      </c>
      <c r="AY406" s="268" t="s">
        <v>146</v>
      </c>
    </row>
    <row r="407" s="2" customFormat="1" ht="24.15" customHeight="1">
      <c r="A407" s="38"/>
      <c r="B407" s="39"/>
      <c r="C407" s="269" t="s">
        <v>568</v>
      </c>
      <c r="D407" s="269" t="s">
        <v>289</v>
      </c>
      <c r="E407" s="270" t="s">
        <v>2652</v>
      </c>
      <c r="F407" s="271" t="s">
        <v>2653</v>
      </c>
      <c r="G407" s="272" t="s">
        <v>260</v>
      </c>
      <c r="H407" s="273">
        <v>20</v>
      </c>
      <c r="I407" s="274"/>
      <c r="J407" s="275">
        <f>ROUND(I407*H407,2)</f>
        <v>0</v>
      </c>
      <c r="K407" s="271" t="s">
        <v>152</v>
      </c>
      <c r="L407" s="276"/>
      <c r="M407" s="277" t="s">
        <v>1</v>
      </c>
      <c r="N407" s="278" t="s">
        <v>39</v>
      </c>
      <c r="O407" s="91"/>
      <c r="P407" s="226">
        <f>O407*H407</f>
        <v>0</v>
      </c>
      <c r="Q407" s="226">
        <v>0.00036999999999999999</v>
      </c>
      <c r="R407" s="226">
        <f>Q407*H407</f>
        <v>0.0074000000000000003</v>
      </c>
      <c r="S407" s="226">
        <v>0</v>
      </c>
      <c r="T407" s="226">
        <f>S407*H407</f>
        <v>0</v>
      </c>
      <c r="U407" s="227" t="s">
        <v>1</v>
      </c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28" t="s">
        <v>384</v>
      </c>
      <c r="AT407" s="228" t="s">
        <v>289</v>
      </c>
      <c r="AU407" s="228" t="s">
        <v>154</v>
      </c>
      <c r="AY407" s="17" t="s">
        <v>146</v>
      </c>
      <c r="BE407" s="229">
        <f>IF(N407="základní",J407,0)</f>
        <v>0</v>
      </c>
      <c r="BF407" s="229">
        <f>IF(N407="snížená",J407,0)</f>
        <v>0</v>
      </c>
      <c r="BG407" s="229">
        <f>IF(N407="zákl. přenesená",J407,0)</f>
        <v>0</v>
      </c>
      <c r="BH407" s="229">
        <f>IF(N407="sníž. přenesená",J407,0)</f>
        <v>0</v>
      </c>
      <c r="BI407" s="229">
        <f>IF(N407="nulová",J407,0)</f>
        <v>0</v>
      </c>
      <c r="BJ407" s="17" t="s">
        <v>154</v>
      </c>
      <c r="BK407" s="229">
        <f>ROUND(I407*H407,2)</f>
        <v>0</v>
      </c>
      <c r="BL407" s="17" t="s">
        <v>265</v>
      </c>
      <c r="BM407" s="228" t="s">
        <v>2654</v>
      </c>
    </row>
    <row r="408" s="2" customFormat="1">
      <c r="A408" s="38"/>
      <c r="B408" s="39"/>
      <c r="C408" s="40"/>
      <c r="D408" s="230" t="s">
        <v>156</v>
      </c>
      <c r="E408" s="40"/>
      <c r="F408" s="231" t="s">
        <v>2653</v>
      </c>
      <c r="G408" s="40"/>
      <c r="H408" s="40"/>
      <c r="I408" s="232"/>
      <c r="J408" s="40"/>
      <c r="K408" s="40"/>
      <c r="L408" s="44"/>
      <c r="M408" s="233"/>
      <c r="N408" s="234"/>
      <c r="O408" s="91"/>
      <c r="P408" s="91"/>
      <c r="Q408" s="91"/>
      <c r="R408" s="91"/>
      <c r="S408" s="91"/>
      <c r="T408" s="91"/>
      <c r="U408" s="92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7" t="s">
        <v>156</v>
      </c>
      <c r="AU408" s="17" t="s">
        <v>154</v>
      </c>
    </row>
    <row r="409" s="2" customFormat="1" ht="24.15" customHeight="1">
      <c r="A409" s="38"/>
      <c r="B409" s="39"/>
      <c r="C409" s="269" t="s">
        <v>572</v>
      </c>
      <c r="D409" s="269" t="s">
        <v>289</v>
      </c>
      <c r="E409" s="270" t="s">
        <v>2655</v>
      </c>
      <c r="F409" s="271" t="s">
        <v>2656</v>
      </c>
      <c r="G409" s="272" t="s">
        <v>260</v>
      </c>
      <c r="H409" s="273">
        <v>5</v>
      </c>
      <c r="I409" s="274"/>
      <c r="J409" s="275">
        <f>ROUND(I409*H409,2)</f>
        <v>0</v>
      </c>
      <c r="K409" s="271" t="s">
        <v>152</v>
      </c>
      <c r="L409" s="276"/>
      <c r="M409" s="277" t="s">
        <v>1</v>
      </c>
      <c r="N409" s="278" t="s">
        <v>39</v>
      </c>
      <c r="O409" s="91"/>
      <c r="P409" s="226">
        <f>O409*H409</f>
        <v>0</v>
      </c>
      <c r="Q409" s="226">
        <v>0.00036999999999999999</v>
      </c>
      <c r="R409" s="226">
        <f>Q409*H409</f>
        <v>0.0018500000000000001</v>
      </c>
      <c r="S409" s="226">
        <v>0</v>
      </c>
      <c r="T409" s="226">
        <f>S409*H409</f>
        <v>0</v>
      </c>
      <c r="U409" s="227" t="s">
        <v>1</v>
      </c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228" t="s">
        <v>384</v>
      </c>
      <c r="AT409" s="228" t="s">
        <v>289</v>
      </c>
      <c r="AU409" s="228" t="s">
        <v>154</v>
      </c>
      <c r="AY409" s="17" t="s">
        <v>146</v>
      </c>
      <c r="BE409" s="229">
        <f>IF(N409="základní",J409,0)</f>
        <v>0</v>
      </c>
      <c r="BF409" s="229">
        <f>IF(N409="snížená",J409,0)</f>
        <v>0</v>
      </c>
      <c r="BG409" s="229">
        <f>IF(N409="zákl. přenesená",J409,0)</f>
        <v>0</v>
      </c>
      <c r="BH409" s="229">
        <f>IF(N409="sníž. přenesená",J409,0)</f>
        <v>0</v>
      </c>
      <c r="BI409" s="229">
        <f>IF(N409="nulová",J409,0)</f>
        <v>0</v>
      </c>
      <c r="BJ409" s="17" t="s">
        <v>154</v>
      </c>
      <c r="BK409" s="229">
        <f>ROUND(I409*H409,2)</f>
        <v>0</v>
      </c>
      <c r="BL409" s="17" t="s">
        <v>265</v>
      </c>
      <c r="BM409" s="228" t="s">
        <v>2657</v>
      </c>
    </row>
    <row r="410" s="2" customFormat="1">
      <c r="A410" s="38"/>
      <c r="B410" s="39"/>
      <c r="C410" s="40"/>
      <c r="D410" s="230" t="s">
        <v>156</v>
      </c>
      <c r="E410" s="40"/>
      <c r="F410" s="231" t="s">
        <v>2656</v>
      </c>
      <c r="G410" s="40"/>
      <c r="H410" s="40"/>
      <c r="I410" s="232"/>
      <c r="J410" s="40"/>
      <c r="K410" s="40"/>
      <c r="L410" s="44"/>
      <c r="M410" s="233"/>
      <c r="N410" s="234"/>
      <c r="O410" s="91"/>
      <c r="P410" s="91"/>
      <c r="Q410" s="91"/>
      <c r="R410" s="91"/>
      <c r="S410" s="91"/>
      <c r="T410" s="91"/>
      <c r="U410" s="92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T410" s="17" t="s">
        <v>156</v>
      </c>
      <c r="AU410" s="17" t="s">
        <v>154</v>
      </c>
    </row>
    <row r="411" s="2" customFormat="1" ht="24.15" customHeight="1">
      <c r="A411" s="38"/>
      <c r="B411" s="39"/>
      <c r="C411" s="217" t="s">
        <v>580</v>
      </c>
      <c r="D411" s="217" t="s">
        <v>148</v>
      </c>
      <c r="E411" s="218" t="s">
        <v>2658</v>
      </c>
      <c r="F411" s="219" t="s">
        <v>2659</v>
      </c>
      <c r="G411" s="220" t="s">
        <v>207</v>
      </c>
      <c r="H411" s="221">
        <v>0.012</v>
      </c>
      <c r="I411" s="222"/>
      <c r="J411" s="223">
        <f>ROUND(I411*H411,2)</f>
        <v>0</v>
      </c>
      <c r="K411" s="219" t="s">
        <v>152</v>
      </c>
      <c r="L411" s="44"/>
      <c r="M411" s="224" t="s">
        <v>1</v>
      </c>
      <c r="N411" s="225" t="s">
        <v>39</v>
      </c>
      <c r="O411" s="91"/>
      <c r="P411" s="226">
        <f>O411*H411</f>
        <v>0</v>
      </c>
      <c r="Q411" s="226">
        <v>0</v>
      </c>
      <c r="R411" s="226">
        <f>Q411*H411</f>
        <v>0</v>
      </c>
      <c r="S411" s="226">
        <v>0</v>
      </c>
      <c r="T411" s="226">
        <f>S411*H411</f>
        <v>0</v>
      </c>
      <c r="U411" s="227" t="s">
        <v>1</v>
      </c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28" t="s">
        <v>265</v>
      </c>
      <c r="AT411" s="228" t="s">
        <v>148</v>
      </c>
      <c r="AU411" s="228" t="s">
        <v>154</v>
      </c>
      <c r="AY411" s="17" t="s">
        <v>146</v>
      </c>
      <c r="BE411" s="229">
        <f>IF(N411="základní",J411,0)</f>
        <v>0</v>
      </c>
      <c r="BF411" s="229">
        <f>IF(N411="snížená",J411,0)</f>
        <v>0</v>
      </c>
      <c r="BG411" s="229">
        <f>IF(N411="zákl. přenesená",J411,0)</f>
        <v>0</v>
      </c>
      <c r="BH411" s="229">
        <f>IF(N411="sníž. přenesená",J411,0)</f>
        <v>0</v>
      </c>
      <c r="BI411" s="229">
        <f>IF(N411="nulová",J411,0)</f>
        <v>0</v>
      </c>
      <c r="BJ411" s="17" t="s">
        <v>154</v>
      </c>
      <c r="BK411" s="229">
        <f>ROUND(I411*H411,2)</f>
        <v>0</v>
      </c>
      <c r="BL411" s="17" t="s">
        <v>265</v>
      </c>
      <c r="BM411" s="228" t="s">
        <v>2660</v>
      </c>
    </row>
    <row r="412" s="2" customFormat="1">
      <c r="A412" s="38"/>
      <c r="B412" s="39"/>
      <c r="C412" s="40"/>
      <c r="D412" s="230" t="s">
        <v>156</v>
      </c>
      <c r="E412" s="40"/>
      <c r="F412" s="231" t="s">
        <v>2661</v>
      </c>
      <c r="G412" s="40"/>
      <c r="H412" s="40"/>
      <c r="I412" s="232"/>
      <c r="J412" s="40"/>
      <c r="K412" s="40"/>
      <c r="L412" s="44"/>
      <c r="M412" s="233"/>
      <c r="N412" s="234"/>
      <c r="O412" s="91"/>
      <c r="P412" s="91"/>
      <c r="Q412" s="91"/>
      <c r="R412" s="91"/>
      <c r="S412" s="91"/>
      <c r="T412" s="91"/>
      <c r="U412" s="92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T412" s="17" t="s">
        <v>156</v>
      </c>
      <c r="AU412" s="17" t="s">
        <v>154</v>
      </c>
    </row>
    <row r="413" s="2" customFormat="1">
      <c r="A413" s="38"/>
      <c r="B413" s="39"/>
      <c r="C413" s="40"/>
      <c r="D413" s="235" t="s">
        <v>158</v>
      </c>
      <c r="E413" s="40"/>
      <c r="F413" s="236" t="s">
        <v>2662</v>
      </c>
      <c r="G413" s="40"/>
      <c r="H413" s="40"/>
      <c r="I413" s="232"/>
      <c r="J413" s="40"/>
      <c r="K413" s="40"/>
      <c r="L413" s="44"/>
      <c r="M413" s="233"/>
      <c r="N413" s="234"/>
      <c r="O413" s="91"/>
      <c r="P413" s="91"/>
      <c r="Q413" s="91"/>
      <c r="R413" s="91"/>
      <c r="S413" s="91"/>
      <c r="T413" s="91"/>
      <c r="U413" s="92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T413" s="17" t="s">
        <v>158</v>
      </c>
      <c r="AU413" s="17" t="s">
        <v>154</v>
      </c>
    </row>
    <row r="414" s="12" customFormat="1" ht="22.8" customHeight="1">
      <c r="A414" s="12"/>
      <c r="B414" s="201"/>
      <c r="C414" s="202"/>
      <c r="D414" s="203" t="s">
        <v>72</v>
      </c>
      <c r="E414" s="215" t="s">
        <v>2663</v>
      </c>
      <c r="F414" s="215" t="s">
        <v>2664</v>
      </c>
      <c r="G414" s="202"/>
      <c r="H414" s="202"/>
      <c r="I414" s="205"/>
      <c r="J414" s="216">
        <f>BK414</f>
        <v>0</v>
      </c>
      <c r="K414" s="202"/>
      <c r="L414" s="207"/>
      <c r="M414" s="208"/>
      <c r="N414" s="209"/>
      <c r="O414" s="209"/>
      <c r="P414" s="210">
        <f>SUM(P415:P597)</f>
        <v>0</v>
      </c>
      <c r="Q414" s="209"/>
      <c r="R414" s="210">
        <f>SUM(R415:R597)</f>
        <v>0.120254</v>
      </c>
      <c r="S414" s="209"/>
      <c r="T414" s="210">
        <f>SUM(T415:T597)</f>
        <v>0</v>
      </c>
      <c r="U414" s="211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212" t="s">
        <v>154</v>
      </c>
      <c r="AT414" s="213" t="s">
        <v>72</v>
      </c>
      <c r="AU414" s="213" t="s">
        <v>81</v>
      </c>
      <c r="AY414" s="212" t="s">
        <v>146</v>
      </c>
      <c r="BK414" s="214">
        <f>SUM(BK415:BK597)</f>
        <v>0</v>
      </c>
    </row>
    <row r="415" s="2" customFormat="1" ht="16.5" customHeight="1">
      <c r="A415" s="38"/>
      <c r="B415" s="39"/>
      <c r="C415" s="217" t="s">
        <v>585</v>
      </c>
      <c r="D415" s="217" t="s">
        <v>148</v>
      </c>
      <c r="E415" s="218" t="s">
        <v>2665</v>
      </c>
      <c r="F415" s="219" t="s">
        <v>2666</v>
      </c>
      <c r="G415" s="220" t="s">
        <v>268</v>
      </c>
      <c r="H415" s="221">
        <v>1</v>
      </c>
      <c r="I415" s="222"/>
      <c r="J415" s="223">
        <f>ROUND(I415*H415,2)</f>
        <v>0</v>
      </c>
      <c r="K415" s="219" t="s">
        <v>152</v>
      </c>
      <c r="L415" s="44"/>
      <c r="M415" s="224" t="s">
        <v>1</v>
      </c>
      <c r="N415" s="225" t="s">
        <v>39</v>
      </c>
      <c r="O415" s="91"/>
      <c r="P415" s="226">
        <f>O415*H415</f>
        <v>0</v>
      </c>
      <c r="Q415" s="226">
        <v>0.0020300000000000001</v>
      </c>
      <c r="R415" s="226">
        <f>Q415*H415</f>
        <v>0.0020300000000000001</v>
      </c>
      <c r="S415" s="226">
        <v>0</v>
      </c>
      <c r="T415" s="226">
        <f>S415*H415</f>
        <v>0</v>
      </c>
      <c r="U415" s="227" t="s">
        <v>1</v>
      </c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28" t="s">
        <v>265</v>
      </c>
      <c r="AT415" s="228" t="s">
        <v>148</v>
      </c>
      <c r="AU415" s="228" t="s">
        <v>154</v>
      </c>
      <c r="AY415" s="17" t="s">
        <v>146</v>
      </c>
      <c r="BE415" s="229">
        <f>IF(N415="základní",J415,0)</f>
        <v>0</v>
      </c>
      <c r="BF415" s="229">
        <f>IF(N415="snížená",J415,0)</f>
        <v>0</v>
      </c>
      <c r="BG415" s="229">
        <f>IF(N415="zákl. přenesená",J415,0)</f>
        <v>0</v>
      </c>
      <c r="BH415" s="229">
        <f>IF(N415="sníž. přenesená",J415,0)</f>
        <v>0</v>
      </c>
      <c r="BI415" s="229">
        <f>IF(N415="nulová",J415,0)</f>
        <v>0</v>
      </c>
      <c r="BJ415" s="17" t="s">
        <v>154</v>
      </c>
      <c r="BK415" s="229">
        <f>ROUND(I415*H415,2)</f>
        <v>0</v>
      </c>
      <c r="BL415" s="17" t="s">
        <v>265</v>
      </c>
      <c r="BM415" s="228" t="s">
        <v>2667</v>
      </c>
    </row>
    <row r="416" s="2" customFormat="1">
      <c r="A416" s="38"/>
      <c r="B416" s="39"/>
      <c r="C416" s="40"/>
      <c r="D416" s="230" t="s">
        <v>156</v>
      </c>
      <c r="E416" s="40"/>
      <c r="F416" s="231" t="s">
        <v>2668</v>
      </c>
      <c r="G416" s="40"/>
      <c r="H416" s="40"/>
      <c r="I416" s="232"/>
      <c r="J416" s="40"/>
      <c r="K416" s="40"/>
      <c r="L416" s="44"/>
      <c r="M416" s="233"/>
      <c r="N416" s="234"/>
      <c r="O416" s="91"/>
      <c r="P416" s="91"/>
      <c r="Q416" s="91"/>
      <c r="R416" s="91"/>
      <c r="S416" s="91"/>
      <c r="T416" s="91"/>
      <c r="U416" s="92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T416" s="17" t="s">
        <v>156</v>
      </c>
      <c r="AU416" s="17" t="s">
        <v>154</v>
      </c>
    </row>
    <row r="417" s="2" customFormat="1">
      <c r="A417" s="38"/>
      <c r="B417" s="39"/>
      <c r="C417" s="40"/>
      <c r="D417" s="235" t="s">
        <v>158</v>
      </c>
      <c r="E417" s="40"/>
      <c r="F417" s="236" t="s">
        <v>2669</v>
      </c>
      <c r="G417" s="40"/>
      <c r="H417" s="40"/>
      <c r="I417" s="232"/>
      <c r="J417" s="40"/>
      <c r="K417" s="40"/>
      <c r="L417" s="44"/>
      <c r="M417" s="233"/>
      <c r="N417" s="234"/>
      <c r="O417" s="91"/>
      <c r="P417" s="91"/>
      <c r="Q417" s="91"/>
      <c r="R417" s="91"/>
      <c r="S417" s="91"/>
      <c r="T417" s="91"/>
      <c r="U417" s="92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T417" s="17" t="s">
        <v>158</v>
      </c>
      <c r="AU417" s="17" t="s">
        <v>154</v>
      </c>
    </row>
    <row r="418" s="2" customFormat="1" ht="21.75" customHeight="1">
      <c r="A418" s="38"/>
      <c r="B418" s="39"/>
      <c r="C418" s="217" t="s">
        <v>592</v>
      </c>
      <c r="D418" s="217" t="s">
        <v>148</v>
      </c>
      <c r="E418" s="218" t="s">
        <v>2670</v>
      </c>
      <c r="F418" s="219" t="s">
        <v>2671</v>
      </c>
      <c r="G418" s="220" t="s">
        <v>260</v>
      </c>
      <c r="H418" s="221">
        <v>4</v>
      </c>
      <c r="I418" s="222"/>
      <c r="J418" s="223">
        <f>ROUND(I418*H418,2)</f>
        <v>0</v>
      </c>
      <c r="K418" s="219" t="s">
        <v>152</v>
      </c>
      <c r="L418" s="44"/>
      <c r="M418" s="224" t="s">
        <v>1</v>
      </c>
      <c r="N418" s="225" t="s">
        <v>39</v>
      </c>
      <c r="O418" s="91"/>
      <c r="P418" s="226">
        <f>O418*H418</f>
        <v>0</v>
      </c>
      <c r="Q418" s="226">
        <v>0.0014400000000000001</v>
      </c>
      <c r="R418" s="226">
        <f>Q418*H418</f>
        <v>0.0057600000000000004</v>
      </c>
      <c r="S418" s="226">
        <v>0</v>
      </c>
      <c r="T418" s="226">
        <f>S418*H418</f>
        <v>0</v>
      </c>
      <c r="U418" s="227" t="s">
        <v>1</v>
      </c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28" t="s">
        <v>265</v>
      </c>
      <c r="AT418" s="228" t="s">
        <v>148</v>
      </c>
      <c r="AU418" s="228" t="s">
        <v>154</v>
      </c>
      <c r="AY418" s="17" t="s">
        <v>146</v>
      </c>
      <c r="BE418" s="229">
        <f>IF(N418="základní",J418,0)</f>
        <v>0</v>
      </c>
      <c r="BF418" s="229">
        <f>IF(N418="snížená",J418,0)</f>
        <v>0</v>
      </c>
      <c r="BG418" s="229">
        <f>IF(N418="zákl. přenesená",J418,0)</f>
        <v>0</v>
      </c>
      <c r="BH418" s="229">
        <f>IF(N418="sníž. přenesená",J418,0)</f>
        <v>0</v>
      </c>
      <c r="BI418" s="229">
        <f>IF(N418="nulová",J418,0)</f>
        <v>0</v>
      </c>
      <c r="BJ418" s="17" t="s">
        <v>154</v>
      </c>
      <c r="BK418" s="229">
        <f>ROUND(I418*H418,2)</f>
        <v>0</v>
      </c>
      <c r="BL418" s="17" t="s">
        <v>265</v>
      </c>
      <c r="BM418" s="228" t="s">
        <v>2672</v>
      </c>
    </row>
    <row r="419" s="2" customFormat="1">
      <c r="A419" s="38"/>
      <c r="B419" s="39"/>
      <c r="C419" s="40"/>
      <c r="D419" s="230" t="s">
        <v>156</v>
      </c>
      <c r="E419" s="40"/>
      <c r="F419" s="231" t="s">
        <v>2673</v>
      </c>
      <c r="G419" s="40"/>
      <c r="H419" s="40"/>
      <c r="I419" s="232"/>
      <c r="J419" s="40"/>
      <c r="K419" s="40"/>
      <c r="L419" s="44"/>
      <c r="M419" s="233"/>
      <c r="N419" s="234"/>
      <c r="O419" s="91"/>
      <c r="P419" s="91"/>
      <c r="Q419" s="91"/>
      <c r="R419" s="91"/>
      <c r="S419" s="91"/>
      <c r="T419" s="91"/>
      <c r="U419" s="92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T419" s="17" t="s">
        <v>156</v>
      </c>
      <c r="AU419" s="17" t="s">
        <v>154</v>
      </c>
    </row>
    <row r="420" s="2" customFormat="1">
      <c r="A420" s="38"/>
      <c r="B420" s="39"/>
      <c r="C420" s="40"/>
      <c r="D420" s="235" t="s">
        <v>158</v>
      </c>
      <c r="E420" s="40"/>
      <c r="F420" s="236" t="s">
        <v>2674</v>
      </c>
      <c r="G420" s="40"/>
      <c r="H420" s="40"/>
      <c r="I420" s="232"/>
      <c r="J420" s="40"/>
      <c r="K420" s="40"/>
      <c r="L420" s="44"/>
      <c r="M420" s="233"/>
      <c r="N420" s="234"/>
      <c r="O420" s="91"/>
      <c r="P420" s="91"/>
      <c r="Q420" s="91"/>
      <c r="R420" s="91"/>
      <c r="S420" s="91"/>
      <c r="T420" s="91"/>
      <c r="U420" s="92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7" t="s">
        <v>158</v>
      </c>
      <c r="AU420" s="17" t="s">
        <v>154</v>
      </c>
    </row>
    <row r="421" s="13" customFormat="1">
      <c r="A421" s="13"/>
      <c r="B421" s="237"/>
      <c r="C421" s="238"/>
      <c r="D421" s="230" t="s">
        <v>160</v>
      </c>
      <c r="E421" s="239" t="s">
        <v>1</v>
      </c>
      <c r="F421" s="240" t="s">
        <v>2675</v>
      </c>
      <c r="G421" s="238"/>
      <c r="H421" s="239" t="s">
        <v>1</v>
      </c>
      <c r="I421" s="241"/>
      <c r="J421" s="238"/>
      <c r="K421" s="238"/>
      <c r="L421" s="242"/>
      <c r="M421" s="243"/>
      <c r="N421" s="244"/>
      <c r="O421" s="244"/>
      <c r="P421" s="244"/>
      <c r="Q421" s="244"/>
      <c r="R421" s="244"/>
      <c r="S421" s="244"/>
      <c r="T421" s="244"/>
      <c r="U421" s="245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6" t="s">
        <v>160</v>
      </c>
      <c r="AU421" s="246" t="s">
        <v>154</v>
      </c>
      <c r="AV421" s="13" t="s">
        <v>81</v>
      </c>
      <c r="AW421" s="13" t="s">
        <v>30</v>
      </c>
      <c r="AX421" s="13" t="s">
        <v>73</v>
      </c>
      <c r="AY421" s="246" t="s">
        <v>146</v>
      </c>
    </row>
    <row r="422" s="14" customFormat="1">
      <c r="A422" s="14"/>
      <c r="B422" s="247"/>
      <c r="C422" s="248"/>
      <c r="D422" s="230" t="s">
        <v>160</v>
      </c>
      <c r="E422" s="249" t="s">
        <v>1</v>
      </c>
      <c r="F422" s="250" t="s">
        <v>153</v>
      </c>
      <c r="G422" s="248"/>
      <c r="H422" s="251">
        <v>4</v>
      </c>
      <c r="I422" s="252"/>
      <c r="J422" s="248"/>
      <c r="K422" s="248"/>
      <c r="L422" s="253"/>
      <c r="M422" s="254"/>
      <c r="N422" s="255"/>
      <c r="O422" s="255"/>
      <c r="P422" s="255"/>
      <c r="Q422" s="255"/>
      <c r="R422" s="255"/>
      <c r="S422" s="255"/>
      <c r="T422" s="255"/>
      <c r="U422" s="256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7" t="s">
        <v>160</v>
      </c>
      <c r="AU422" s="257" t="s">
        <v>154</v>
      </c>
      <c r="AV422" s="14" t="s">
        <v>154</v>
      </c>
      <c r="AW422" s="14" t="s">
        <v>30</v>
      </c>
      <c r="AX422" s="14" t="s">
        <v>73</v>
      </c>
      <c r="AY422" s="257" t="s">
        <v>146</v>
      </c>
    </row>
    <row r="423" s="15" customFormat="1">
      <c r="A423" s="15"/>
      <c r="B423" s="258"/>
      <c r="C423" s="259"/>
      <c r="D423" s="230" t="s">
        <v>160</v>
      </c>
      <c r="E423" s="260" t="s">
        <v>1</v>
      </c>
      <c r="F423" s="261" t="s">
        <v>163</v>
      </c>
      <c r="G423" s="259"/>
      <c r="H423" s="262">
        <v>4</v>
      </c>
      <c r="I423" s="263"/>
      <c r="J423" s="259"/>
      <c r="K423" s="259"/>
      <c r="L423" s="264"/>
      <c r="M423" s="265"/>
      <c r="N423" s="266"/>
      <c r="O423" s="266"/>
      <c r="P423" s="266"/>
      <c r="Q423" s="266"/>
      <c r="R423" s="266"/>
      <c r="S423" s="266"/>
      <c r="T423" s="266"/>
      <c r="U423" s="267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68" t="s">
        <v>160</v>
      </c>
      <c r="AU423" s="268" t="s">
        <v>154</v>
      </c>
      <c r="AV423" s="15" t="s">
        <v>153</v>
      </c>
      <c r="AW423" s="15" t="s">
        <v>30</v>
      </c>
      <c r="AX423" s="15" t="s">
        <v>81</v>
      </c>
      <c r="AY423" s="268" t="s">
        <v>146</v>
      </c>
    </row>
    <row r="424" s="2" customFormat="1" ht="21.75" customHeight="1">
      <c r="A424" s="38"/>
      <c r="B424" s="39"/>
      <c r="C424" s="217" t="s">
        <v>599</v>
      </c>
      <c r="D424" s="217" t="s">
        <v>148</v>
      </c>
      <c r="E424" s="218" t="s">
        <v>2676</v>
      </c>
      <c r="F424" s="219" t="s">
        <v>2677</v>
      </c>
      <c r="G424" s="220" t="s">
        <v>260</v>
      </c>
      <c r="H424" s="221">
        <v>12.6</v>
      </c>
      <c r="I424" s="222"/>
      <c r="J424" s="223">
        <f>ROUND(I424*H424,2)</f>
        <v>0</v>
      </c>
      <c r="K424" s="219" t="s">
        <v>152</v>
      </c>
      <c r="L424" s="44"/>
      <c r="M424" s="224" t="s">
        <v>1</v>
      </c>
      <c r="N424" s="225" t="s">
        <v>39</v>
      </c>
      <c r="O424" s="91"/>
      <c r="P424" s="226">
        <f>O424*H424</f>
        <v>0</v>
      </c>
      <c r="Q424" s="226">
        <v>0.0030400000000000002</v>
      </c>
      <c r="R424" s="226">
        <f>Q424*H424</f>
        <v>0.038303999999999998</v>
      </c>
      <c r="S424" s="226">
        <v>0</v>
      </c>
      <c r="T424" s="226">
        <f>S424*H424</f>
        <v>0</v>
      </c>
      <c r="U424" s="227" t="s">
        <v>1</v>
      </c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28" t="s">
        <v>265</v>
      </c>
      <c r="AT424" s="228" t="s">
        <v>148</v>
      </c>
      <c r="AU424" s="228" t="s">
        <v>154</v>
      </c>
      <c r="AY424" s="17" t="s">
        <v>146</v>
      </c>
      <c r="BE424" s="229">
        <f>IF(N424="základní",J424,0)</f>
        <v>0</v>
      </c>
      <c r="BF424" s="229">
        <f>IF(N424="snížená",J424,0)</f>
        <v>0</v>
      </c>
      <c r="BG424" s="229">
        <f>IF(N424="zákl. přenesená",J424,0)</f>
        <v>0</v>
      </c>
      <c r="BH424" s="229">
        <f>IF(N424="sníž. přenesená",J424,0)</f>
        <v>0</v>
      </c>
      <c r="BI424" s="229">
        <f>IF(N424="nulová",J424,0)</f>
        <v>0</v>
      </c>
      <c r="BJ424" s="17" t="s">
        <v>154</v>
      </c>
      <c r="BK424" s="229">
        <f>ROUND(I424*H424,2)</f>
        <v>0</v>
      </c>
      <c r="BL424" s="17" t="s">
        <v>265</v>
      </c>
      <c r="BM424" s="228" t="s">
        <v>2678</v>
      </c>
    </row>
    <row r="425" s="2" customFormat="1">
      <c r="A425" s="38"/>
      <c r="B425" s="39"/>
      <c r="C425" s="40"/>
      <c r="D425" s="230" t="s">
        <v>156</v>
      </c>
      <c r="E425" s="40"/>
      <c r="F425" s="231" t="s">
        <v>2679</v>
      </c>
      <c r="G425" s="40"/>
      <c r="H425" s="40"/>
      <c r="I425" s="232"/>
      <c r="J425" s="40"/>
      <c r="K425" s="40"/>
      <c r="L425" s="44"/>
      <c r="M425" s="233"/>
      <c r="N425" s="234"/>
      <c r="O425" s="91"/>
      <c r="P425" s="91"/>
      <c r="Q425" s="91"/>
      <c r="R425" s="91"/>
      <c r="S425" s="91"/>
      <c r="T425" s="91"/>
      <c r="U425" s="92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T425" s="17" t="s">
        <v>156</v>
      </c>
      <c r="AU425" s="17" t="s">
        <v>154</v>
      </c>
    </row>
    <row r="426" s="2" customFormat="1">
      <c r="A426" s="38"/>
      <c r="B426" s="39"/>
      <c r="C426" s="40"/>
      <c r="D426" s="235" t="s">
        <v>158</v>
      </c>
      <c r="E426" s="40"/>
      <c r="F426" s="236" t="s">
        <v>2680</v>
      </c>
      <c r="G426" s="40"/>
      <c r="H426" s="40"/>
      <c r="I426" s="232"/>
      <c r="J426" s="40"/>
      <c r="K426" s="40"/>
      <c r="L426" s="44"/>
      <c r="M426" s="233"/>
      <c r="N426" s="234"/>
      <c r="O426" s="91"/>
      <c r="P426" s="91"/>
      <c r="Q426" s="91"/>
      <c r="R426" s="91"/>
      <c r="S426" s="91"/>
      <c r="T426" s="91"/>
      <c r="U426" s="92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158</v>
      </c>
      <c r="AU426" s="17" t="s">
        <v>154</v>
      </c>
    </row>
    <row r="427" s="13" customFormat="1">
      <c r="A427" s="13"/>
      <c r="B427" s="237"/>
      <c r="C427" s="238"/>
      <c r="D427" s="230" t="s">
        <v>160</v>
      </c>
      <c r="E427" s="239" t="s">
        <v>1</v>
      </c>
      <c r="F427" s="240" t="s">
        <v>2675</v>
      </c>
      <c r="G427" s="238"/>
      <c r="H427" s="239" t="s">
        <v>1</v>
      </c>
      <c r="I427" s="241"/>
      <c r="J427" s="238"/>
      <c r="K427" s="238"/>
      <c r="L427" s="242"/>
      <c r="M427" s="243"/>
      <c r="N427" s="244"/>
      <c r="O427" s="244"/>
      <c r="P427" s="244"/>
      <c r="Q427" s="244"/>
      <c r="R427" s="244"/>
      <c r="S427" s="244"/>
      <c r="T427" s="244"/>
      <c r="U427" s="245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6" t="s">
        <v>160</v>
      </c>
      <c r="AU427" s="246" t="s">
        <v>154</v>
      </c>
      <c r="AV427" s="13" t="s">
        <v>81</v>
      </c>
      <c r="AW427" s="13" t="s">
        <v>30</v>
      </c>
      <c r="AX427" s="13" t="s">
        <v>73</v>
      </c>
      <c r="AY427" s="246" t="s">
        <v>146</v>
      </c>
    </row>
    <row r="428" s="14" customFormat="1">
      <c r="A428" s="14"/>
      <c r="B428" s="247"/>
      <c r="C428" s="248"/>
      <c r="D428" s="230" t="s">
        <v>160</v>
      </c>
      <c r="E428" s="249" t="s">
        <v>1</v>
      </c>
      <c r="F428" s="250" t="s">
        <v>2681</v>
      </c>
      <c r="G428" s="248"/>
      <c r="H428" s="251">
        <v>12.6</v>
      </c>
      <c r="I428" s="252"/>
      <c r="J428" s="248"/>
      <c r="K428" s="248"/>
      <c r="L428" s="253"/>
      <c r="M428" s="254"/>
      <c r="N428" s="255"/>
      <c r="O428" s="255"/>
      <c r="P428" s="255"/>
      <c r="Q428" s="255"/>
      <c r="R428" s="255"/>
      <c r="S428" s="255"/>
      <c r="T428" s="255"/>
      <c r="U428" s="256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7" t="s">
        <v>160</v>
      </c>
      <c r="AU428" s="257" t="s">
        <v>154</v>
      </c>
      <c r="AV428" s="14" t="s">
        <v>154</v>
      </c>
      <c r="AW428" s="14" t="s">
        <v>30</v>
      </c>
      <c r="AX428" s="14" t="s">
        <v>73</v>
      </c>
      <c r="AY428" s="257" t="s">
        <v>146</v>
      </c>
    </row>
    <row r="429" s="15" customFormat="1">
      <c r="A429" s="15"/>
      <c r="B429" s="258"/>
      <c r="C429" s="259"/>
      <c r="D429" s="230" t="s">
        <v>160</v>
      </c>
      <c r="E429" s="260" t="s">
        <v>1</v>
      </c>
      <c r="F429" s="261" t="s">
        <v>163</v>
      </c>
      <c r="G429" s="259"/>
      <c r="H429" s="262">
        <v>12.6</v>
      </c>
      <c r="I429" s="263"/>
      <c r="J429" s="259"/>
      <c r="K429" s="259"/>
      <c r="L429" s="264"/>
      <c r="M429" s="265"/>
      <c r="N429" s="266"/>
      <c r="O429" s="266"/>
      <c r="P429" s="266"/>
      <c r="Q429" s="266"/>
      <c r="R429" s="266"/>
      <c r="S429" s="266"/>
      <c r="T429" s="266"/>
      <c r="U429" s="267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68" t="s">
        <v>160</v>
      </c>
      <c r="AU429" s="268" t="s">
        <v>154</v>
      </c>
      <c r="AV429" s="15" t="s">
        <v>153</v>
      </c>
      <c r="AW429" s="15" t="s">
        <v>30</v>
      </c>
      <c r="AX429" s="15" t="s">
        <v>81</v>
      </c>
      <c r="AY429" s="268" t="s">
        <v>146</v>
      </c>
    </row>
    <row r="430" s="2" customFormat="1" ht="16.5" customHeight="1">
      <c r="A430" s="38"/>
      <c r="B430" s="39"/>
      <c r="C430" s="217" t="s">
        <v>605</v>
      </c>
      <c r="D430" s="217" t="s">
        <v>148</v>
      </c>
      <c r="E430" s="218" t="s">
        <v>2682</v>
      </c>
      <c r="F430" s="219" t="s">
        <v>2683</v>
      </c>
      <c r="G430" s="220" t="s">
        <v>260</v>
      </c>
      <c r="H430" s="221">
        <v>2</v>
      </c>
      <c r="I430" s="222"/>
      <c r="J430" s="223">
        <f>ROUND(I430*H430,2)</f>
        <v>0</v>
      </c>
      <c r="K430" s="219" t="s">
        <v>152</v>
      </c>
      <c r="L430" s="44"/>
      <c r="M430" s="224" t="s">
        <v>1</v>
      </c>
      <c r="N430" s="225" t="s">
        <v>39</v>
      </c>
      <c r="O430" s="91"/>
      <c r="P430" s="226">
        <f>O430*H430</f>
        <v>0</v>
      </c>
      <c r="Q430" s="226">
        <v>0.00076000000000000004</v>
      </c>
      <c r="R430" s="226">
        <f>Q430*H430</f>
        <v>0.0015200000000000001</v>
      </c>
      <c r="S430" s="226">
        <v>0</v>
      </c>
      <c r="T430" s="226">
        <f>S430*H430</f>
        <v>0</v>
      </c>
      <c r="U430" s="227" t="s">
        <v>1</v>
      </c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28" t="s">
        <v>265</v>
      </c>
      <c r="AT430" s="228" t="s">
        <v>148</v>
      </c>
      <c r="AU430" s="228" t="s">
        <v>154</v>
      </c>
      <c r="AY430" s="17" t="s">
        <v>146</v>
      </c>
      <c r="BE430" s="229">
        <f>IF(N430="základní",J430,0)</f>
        <v>0</v>
      </c>
      <c r="BF430" s="229">
        <f>IF(N430="snížená",J430,0)</f>
        <v>0</v>
      </c>
      <c r="BG430" s="229">
        <f>IF(N430="zákl. přenesená",J430,0)</f>
        <v>0</v>
      </c>
      <c r="BH430" s="229">
        <f>IF(N430="sníž. přenesená",J430,0)</f>
        <v>0</v>
      </c>
      <c r="BI430" s="229">
        <f>IF(N430="nulová",J430,0)</f>
        <v>0</v>
      </c>
      <c r="BJ430" s="17" t="s">
        <v>154</v>
      </c>
      <c r="BK430" s="229">
        <f>ROUND(I430*H430,2)</f>
        <v>0</v>
      </c>
      <c r="BL430" s="17" t="s">
        <v>265</v>
      </c>
      <c r="BM430" s="228" t="s">
        <v>2684</v>
      </c>
    </row>
    <row r="431" s="2" customFormat="1">
      <c r="A431" s="38"/>
      <c r="B431" s="39"/>
      <c r="C431" s="40"/>
      <c r="D431" s="230" t="s">
        <v>156</v>
      </c>
      <c r="E431" s="40"/>
      <c r="F431" s="231" t="s">
        <v>2685</v>
      </c>
      <c r="G431" s="40"/>
      <c r="H431" s="40"/>
      <c r="I431" s="232"/>
      <c r="J431" s="40"/>
      <c r="K431" s="40"/>
      <c r="L431" s="44"/>
      <c r="M431" s="233"/>
      <c r="N431" s="234"/>
      <c r="O431" s="91"/>
      <c r="P431" s="91"/>
      <c r="Q431" s="91"/>
      <c r="R431" s="91"/>
      <c r="S431" s="91"/>
      <c r="T431" s="91"/>
      <c r="U431" s="92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T431" s="17" t="s">
        <v>156</v>
      </c>
      <c r="AU431" s="17" t="s">
        <v>154</v>
      </c>
    </row>
    <row r="432" s="2" customFormat="1">
      <c r="A432" s="38"/>
      <c r="B432" s="39"/>
      <c r="C432" s="40"/>
      <c r="D432" s="235" t="s">
        <v>158</v>
      </c>
      <c r="E432" s="40"/>
      <c r="F432" s="236" t="s">
        <v>2686</v>
      </c>
      <c r="G432" s="40"/>
      <c r="H432" s="40"/>
      <c r="I432" s="232"/>
      <c r="J432" s="40"/>
      <c r="K432" s="40"/>
      <c r="L432" s="44"/>
      <c r="M432" s="233"/>
      <c r="N432" s="234"/>
      <c r="O432" s="91"/>
      <c r="P432" s="91"/>
      <c r="Q432" s="91"/>
      <c r="R432" s="91"/>
      <c r="S432" s="91"/>
      <c r="T432" s="91"/>
      <c r="U432" s="92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T432" s="17" t="s">
        <v>158</v>
      </c>
      <c r="AU432" s="17" t="s">
        <v>154</v>
      </c>
    </row>
    <row r="433" s="13" customFormat="1">
      <c r="A433" s="13"/>
      <c r="B433" s="237"/>
      <c r="C433" s="238"/>
      <c r="D433" s="230" t="s">
        <v>160</v>
      </c>
      <c r="E433" s="239" t="s">
        <v>1</v>
      </c>
      <c r="F433" s="240" t="s">
        <v>2675</v>
      </c>
      <c r="G433" s="238"/>
      <c r="H433" s="239" t="s">
        <v>1</v>
      </c>
      <c r="I433" s="241"/>
      <c r="J433" s="238"/>
      <c r="K433" s="238"/>
      <c r="L433" s="242"/>
      <c r="M433" s="243"/>
      <c r="N433" s="244"/>
      <c r="O433" s="244"/>
      <c r="P433" s="244"/>
      <c r="Q433" s="244"/>
      <c r="R433" s="244"/>
      <c r="S433" s="244"/>
      <c r="T433" s="244"/>
      <c r="U433" s="245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6" t="s">
        <v>160</v>
      </c>
      <c r="AU433" s="246" t="s">
        <v>154</v>
      </c>
      <c r="AV433" s="13" t="s">
        <v>81</v>
      </c>
      <c r="AW433" s="13" t="s">
        <v>30</v>
      </c>
      <c r="AX433" s="13" t="s">
        <v>73</v>
      </c>
      <c r="AY433" s="246" t="s">
        <v>146</v>
      </c>
    </row>
    <row r="434" s="14" customFormat="1">
      <c r="A434" s="14"/>
      <c r="B434" s="247"/>
      <c r="C434" s="248"/>
      <c r="D434" s="230" t="s">
        <v>160</v>
      </c>
      <c r="E434" s="249" t="s">
        <v>1</v>
      </c>
      <c r="F434" s="250" t="s">
        <v>2564</v>
      </c>
      <c r="G434" s="248"/>
      <c r="H434" s="251">
        <v>2</v>
      </c>
      <c r="I434" s="252"/>
      <c r="J434" s="248"/>
      <c r="K434" s="248"/>
      <c r="L434" s="253"/>
      <c r="M434" s="254"/>
      <c r="N434" s="255"/>
      <c r="O434" s="255"/>
      <c r="P434" s="255"/>
      <c r="Q434" s="255"/>
      <c r="R434" s="255"/>
      <c r="S434" s="255"/>
      <c r="T434" s="255"/>
      <c r="U434" s="256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7" t="s">
        <v>160</v>
      </c>
      <c r="AU434" s="257" t="s">
        <v>154</v>
      </c>
      <c r="AV434" s="14" t="s">
        <v>154</v>
      </c>
      <c r="AW434" s="14" t="s">
        <v>30</v>
      </c>
      <c r="AX434" s="14" t="s">
        <v>73</v>
      </c>
      <c r="AY434" s="257" t="s">
        <v>146</v>
      </c>
    </row>
    <row r="435" s="15" customFormat="1">
      <c r="A435" s="15"/>
      <c r="B435" s="258"/>
      <c r="C435" s="259"/>
      <c r="D435" s="230" t="s">
        <v>160</v>
      </c>
      <c r="E435" s="260" t="s">
        <v>1</v>
      </c>
      <c r="F435" s="261" t="s">
        <v>163</v>
      </c>
      <c r="G435" s="259"/>
      <c r="H435" s="262">
        <v>2</v>
      </c>
      <c r="I435" s="263"/>
      <c r="J435" s="259"/>
      <c r="K435" s="259"/>
      <c r="L435" s="264"/>
      <c r="M435" s="265"/>
      <c r="N435" s="266"/>
      <c r="O435" s="266"/>
      <c r="P435" s="266"/>
      <c r="Q435" s="266"/>
      <c r="R435" s="266"/>
      <c r="S435" s="266"/>
      <c r="T435" s="266"/>
      <c r="U435" s="267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68" t="s">
        <v>160</v>
      </c>
      <c r="AU435" s="268" t="s">
        <v>154</v>
      </c>
      <c r="AV435" s="15" t="s">
        <v>153</v>
      </c>
      <c r="AW435" s="15" t="s">
        <v>30</v>
      </c>
      <c r="AX435" s="15" t="s">
        <v>81</v>
      </c>
      <c r="AY435" s="268" t="s">
        <v>146</v>
      </c>
    </row>
    <row r="436" s="2" customFormat="1" ht="16.5" customHeight="1">
      <c r="A436" s="38"/>
      <c r="B436" s="39"/>
      <c r="C436" s="217" t="s">
        <v>611</v>
      </c>
      <c r="D436" s="217" t="s">
        <v>148</v>
      </c>
      <c r="E436" s="218" t="s">
        <v>2687</v>
      </c>
      <c r="F436" s="219" t="s">
        <v>2688</v>
      </c>
      <c r="G436" s="220" t="s">
        <v>260</v>
      </c>
      <c r="H436" s="221">
        <v>7</v>
      </c>
      <c r="I436" s="222"/>
      <c r="J436" s="223">
        <f>ROUND(I436*H436,2)</f>
        <v>0</v>
      </c>
      <c r="K436" s="219" t="s">
        <v>152</v>
      </c>
      <c r="L436" s="44"/>
      <c r="M436" s="224" t="s">
        <v>1</v>
      </c>
      <c r="N436" s="225" t="s">
        <v>39</v>
      </c>
      <c r="O436" s="91"/>
      <c r="P436" s="226">
        <f>O436*H436</f>
        <v>0</v>
      </c>
      <c r="Q436" s="226">
        <v>0.00141</v>
      </c>
      <c r="R436" s="226">
        <f>Q436*H436</f>
        <v>0.0098700000000000003</v>
      </c>
      <c r="S436" s="226">
        <v>0</v>
      </c>
      <c r="T436" s="226">
        <f>S436*H436</f>
        <v>0</v>
      </c>
      <c r="U436" s="227" t="s">
        <v>1</v>
      </c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28" t="s">
        <v>265</v>
      </c>
      <c r="AT436" s="228" t="s">
        <v>148</v>
      </c>
      <c r="AU436" s="228" t="s">
        <v>154</v>
      </c>
      <c r="AY436" s="17" t="s">
        <v>146</v>
      </c>
      <c r="BE436" s="229">
        <f>IF(N436="základní",J436,0)</f>
        <v>0</v>
      </c>
      <c r="BF436" s="229">
        <f>IF(N436="snížená",J436,0)</f>
        <v>0</v>
      </c>
      <c r="BG436" s="229">
        <f>IF(N436="zákl. přenesená",J436,0)</f>
        <v>0</v>
      </c>
      <c r="BH436" s="229">
        <f>IF(N436="sníž. přenesená",J436,0)</f>
        <v>0</v>
      </c>
      <c r="BI436" s="229">
        <f>IF(N436="nulová",J436,0)</f>
        <v>0</v>
      </c>
      <c r="BJ436" s="17" t="s">
        <v>154</v>
      </c>
      <c r="BK436" s="229">
        <f>ROUND(I436*H436,2)</f>
        <v>0</v>
      </c>
      <c r="BL436" s="17" t="s">
        <v>265</v>
      </c>
      <c r="BM436" s="228" t="s">
        <v>2689</v>
      </c>
    </row>
    <row r="437" s="2" customFormat="1">
      <c r="A437" s="38"/>
      <c r="B437" s="39"/>
      <c r="C437" s="40"/>
      <c r="D437" s="230" t="s">
        <v>156</v>
      </c>
      <c r="E437" s="40"/>
      <c r="F437" s="231" t="s">
        <v>2690</v>
      </c>
      <c r="G437" s="40"/>
      <c r="H437" s="40"/>
      <c r="I437" s="232"/>
      <c r="J437" s="40"/>
      <c r="K437" s="40"/>
      <c r="L437" s="44"/>
      <c r="M437" s="233"/>
      <c r="N437" s="234"/>
      <c r="O437" s="91"/>
      <c r="P437" s="91"/>
      <c r="Q437" s="91"/>
      <c r="R437" s="91"/>
      <c r="S437" s="91"/>
      <c r="T437" s="91"/>
      <c r="U437" s="92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T437" s="17" t="s">
        <v>156</v>
      </c>
      <c r="AU437" s="17" t="s">
        <v>154</v>
      </c>
    </row>
    <row r="438" s="2" customFormat="1">
      <c r="A438" s="38"/>
      <c r="B438" s="39"/>
      <c r="C438" s="40"/>
      <c r="D438" s="235" t="s">
        <v>158</v>
      </c>
      <c r="E438" s="40"/>
      <c r="F438" s="236" t="s">
        <v>2691</v>
      </c>
      <c r="G438" s="40"/>
      <c r="H438" s="40"/>
      <c r="I438" s="232"/>
      <c r="J438" s="40"/>
      <c r="K438" s="40"/>
      <c r="L438" s="44"/>
      <c r="M438" s="233"/>
      <c r="N438" s="234"/>
      <c r="O438" s="91"/>
      <c r="P438" s="91"/>
      <c r="Q438" s="91"/>
      <c r="R438" s="91"/>
      <c r="S438" s="91"/>
      <c r="T438" s="91"/>
      <c r="U438" s="92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158</v>
      </c>
      <c r="AU438" s="17" t="s">
        <v>154</v>
      </c>
    </row>
    <row r="439" s="13" customFormat="1">
      <c r="A439" s="13"/>
      <c r="B439" s="237"/>
      <c r="C439" s="238"/>
      <c r="D439" s="230" t="s">
        <v>160</v>
      </c>
      <c r="E439" s="239" t="s">
        <v>1</v>
      </c>
      <c r="F439" s="240" t="s">
        <v>2675</v>
      </c>
      <c r="G439" s="238"/>
      <c r="H439" s="239" t="s">
        <v>1</v>
      </c>
      <c r="I439" s="241"/>
      <c r="J439" s="238"/>
      <c r="K439" s="238"/>
      <c r="L439" s="242"/>
      <c r="M439" s="243"/>
      <c r="N439" s="244"/>
      <c r="O439" s="244"/>
      <c r="P439" s="244"/>
      <c r="Q439" s="244"/>
      <c r="R439" s="244"/>
      <c r="S439" s="244"/>
      <c r="T439" s="244"/>
      <c r="U439" s="245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6" t="s">
        <v>160</v>
      </c>
      <c r="AU439" s="246" t="s">
        <v>154</v>
      </c>
      <c r="AV439" s="13" t="s">
        <v>81</v>
      </c>
      <c r="AW439" s="13" t="s">
        <v>30</v>
      </c>
      <c r="AX439" s="13" t="s">
        <v>73</v>
      </c>
      <c r="AY439" s="246" t="s">
        <v>146</v>
      </c>
    </row>
    <row r="440" s="14" customFormat="1">
      <c r="A440" s="14"/>
      <c r="B440" s="247"/>
      <c r="C440" s="248"/>
      <c r="D440" s="230" t="s">
        <v>160</v>
      </c>
      <c r="E440" s="249" t="s">
        <v>1</v>
      </c>
      <c r="F440" s="250" t="s">
        <v>198</v>
      </c>
      <c r="G440" s="248"/>
      <c r="H440" s="251">
        <v>7</v>
      </c>
      <c r="I440" s="252"/>
      <c r="J440" s="248"/>
      <c r="K440" s="248"/>
      <c r="L440" s="253"/>
      <c r="M440" s="254"/>
      <c r="N440" s="255"/>
      <c r="O440" s="255"/>
      <c r="P440" s="255"/>
      <c r="Q440" s="255"/>
      <c r="R440" s="255"/>
      <c r="S440" s="255"/>
      <c r="T440" s="255"/>
      <c r="U440" s="256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7" t="s">
        <v>160</v>
      </c>
      <c r="AU440" s="257" t="s">
        <v>154</v>
      </c>
      <c r="AV440" s="14" t="s">
        <v>154</v>
      </c>
      <c r="AW440" s="14" t="s">
        <v>30</v>
      </c>
      <c r="AX440" s="14" t="s">
        <v>73</v>
      </c>
      <c r="AY440" s="257" t="s">
        <v>146</v>
      </c>
    </row>
    <row r="441" s="15" customFormat="1">
      <c r="A441" s="15"/>
      <c r="B441" s="258"/>
      <c r="C441" s="259"/>
      <c r="D441" s="230" t="s">
        <v>160</v>
      </c>
      <c r="E441" s="260" t="s">
        <v>1</v>
      </c>
      <c r="F441" s="261" t="s">
        <v>163</v>
      </c>
      <c r="G441" s="259"/>
      <c r="H441" s="262">
        <v>7</v>
      </c>
      <c r="I441" s="263"/>
      <c r="J441" s="259"/>
      <c r="K441" s="259"/>
      <c r="L441" s="264"/>
      <c r="M441" s="265"/>
      <c r="N441" s="266"/>
      <c r="O441" s="266"/>
      <c r="P441" s="266"/>
      <c r="Q441" s="266"/>
      <c r="R441" s="266"/>
      <c r="S441" s="266"/>
      <c r="T441" s="266"/>
      <c r="U441" s="267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68" t="s">
        <v>160</v>
      </c>
      <c r="AU441" s="268" t="s">
        <v>154</v>
      </c>
      <c r="AV441" s="15" t="s">
        <v>153</v>
      </c>
      <c r="AW441" s="15" t="s">
        <v>30</v>
      </c>
      <c r="AX441" s="15" t="s">
        <v>81</v>
      </c>
      <c r="AY441" s="268" t="s">
        <v>146</v>
      </c>
    </row>
    <row r="442" s="2" customFormat="1" ht="16.5" customHeight="1">
      <c r="A442" s="38"/>
      <c r="B442" s="39"/>
      <c r="C442" s="217" t="s">
        <v>619</v>
      </c>
      <c r="D442" s="217" t="s">
        <v>148</v>
      </c>
      <c r="E442" s="218" t="s">
        <v>2692</v>
      </c>
      <c r="F442" s="219" t="s">
        <v>2693</v>
      </c>
      <c r="G442" s="220" t="s">
        <v>260</v>
      </c>
      <c r="H442" s="221">
        <v>8</v>
      </c>
      <c r="I442" s="222"/>
      <c r="J442" s="223">
        <f>ROUND(I442*H442,2)</f>
        <v>0</v>
      </c>
      <c r="K442" s="219" t="s">
        <v>152</v>
      </c>
      <c r="L442" s="44"/>
      <c r="M442" s="224" t="s">
        <v>1</v>
      </c>
      <c r="N442" s="225" t="s">
        <v>39</v>
      </c>
      <c r="O442" s="91"/>
      <c r="P442" s="226">
        <f>O442*H442</f>
        <v>0</v>
      </c>
      <c r="Q442" s="226">
        <v>0.00063000000000000003</v>
      </c>
      <c r="R442" s="226">
        <f>Q442*H442</f>
        <v>0.0050400000000000002</v>
      </c>
      <c r="S442" s="226">
        <v>0</v>
      </c>
      <c r="T442" s="226">
        <f>S442*H442</f>
        <v>0</v>
      </c>
      <c r="U442" s="227" t="s">
        <v>1</v>
      </c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228" t="s">
        <v>265</v>
      </c>
      <c r="AT442" s="228" t="s">
        <v>148</v>
      </c>
      <c r="AU442" s="228" t="s">
        <v>154</v>
      </c>
      <c r="AY442" s="17" t="s">
        <v>146</v>
      </c>
      <c r="BE442" s="229">
        <f>IF(N442="základní",J442,0)</f>
        <v>0</v>
      </c>
      <c r="BF442" s="229">
        <f>IF(N442="snížená",J442,0)</f>
        <v>0</v>
      </c>
      <c r="BG442" s="229">
        <f>IF(N442="zákl. přenesená",J442,0)</f>
        <v>0</v>
      </c>
      <c r="BH442" s="229">
        <f>IF(N442="sníž. přenesená",J442,0)</f>
        <v>0</v>
      </c>
      <c r="BI442" s="229">
        <f>IF(N442="nulová",J442,0)</f>
        <v>0</v>
      </c>
      <c r="BJ442" s="17" t="s">
        <v>154</v>
      </c>
      <c r="BK442" s="229">
        <f>ROUND(I442*H442,2)</f>
        <v>0</v>
      </c>
      <c r="BL442" s="17" t="s">
        <v>265</v>
      </c>
      <c r="BM442" s="228" t="s">
        <v>2694</v>
      </c>
    </row>
    <row r="443" s="2" customFormat="1">
      <c r="A443" s="38"/>
      <c r="B443" s="39"/>
      <c r="C443" s="40"/>
      <c r="D443" s="230" t="s">
        <v>156</v>
      </c>
      <c r="E443" s="40"/>
      <c r="F443" s="231" t="s">
        <v>2695</v>
      </c>
      <c r="G443" s="40"/>
      <c r="H443" s="40"/>
      <c r="I443" s="232"/>
      <c r="J443" s="40"/>
      <c r="K443" s="40"/>
      <c r="L443" s="44"/>
      <c r="M443" s="233"/>
      <c r="N443" s="234"/>
      <c r="O443" s="91"/>
      <c r="P443" s="91"/>
      <c r="Q443" s="91"/>
      <c r="R443" s="91"/>
      <c r="S443" s="91"/>
      <c r="T443" s="91"/>
      <c r="U443" s="92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T443" s="17" t="s">
        <v>156</v>
      </c>
      <c r="AU443" s="17" t="s">
        <v>154</v>
      </c>
    </row>
    <row r="444" s="2" customFormat="1">
      <c r="A444" s="38"/>
      <c r="B444" s="39"/>
      <c r="C444" s="40"/>
      <c r="D444" s="235" t="s">
        <v>158</v>
      </c>
      <c r="E444" s="40"/>
      <c r="F444" s="236" t="s">
        <v>2696</v>
      </c>
      <c r="G444" s="40"/>
      <c r="H444" s="40"/>
      <c r="I444" s="232"/>
      <c r="J444" s="40"/>
      <c r="K444" s="40"/>
      <c r="L444" s="44"/>
      <c r="M444" s="233"/>
      <c r="N444" s="234"/>
      <c r="O444" s="91"/>
      <c r="P444" s="91"/>
      <c r="Q444" s="91"/>
      <c r="R444" s="91"/>
      <c r="S444" s="91"/>
      <c r="T444" s="91"/>
      <c r="U444" s="92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T444" s="17" t="s">
        <v>158</v>
      </c>
      <c r="AU444" s="17" t="s">
        <v>154</v>
      </c>
    </row>
    <row r="445" s="13" customFormat="1">
      <c r="A445" s="13"/>
      <c r="B445" s="237"/>
      <c r="C445" s="238"/>
      <c r="D445" s="230" t="s">
        <v>160</v>
      </c>
      <c r="E445" s="239" t="s">
        <v>1</v>
      </c>
      <c r="F445" s="240" t="s">
        <v>2697</v>
      </c>
      <c r="G445" s="238"/>
      <c r="H445" s="239" t="s">
        <v>1</v>
      </c>
      <c r="I445" s="241"/>
      <c r="J445" s="238"/>
      <c r="K445" s="238"/>
      <c r="L445" s="242"/>
      <c r="M445" s="243"/>
      <c r="N445" s="244"/>
      <c r="O445" s="244"/>
      <c r="P445" s="244"/>
      <c r="Q445" s="244"/>
      <c r="R445" s="244"/>
      <c r="S445" s="244"/>
      <c r="T445" s="244"/>
      <c r="U445" s="245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6" t="s">
        <v>160</v>
      </c>
      <c r="AU445" s="246" t="s">
        <v>154</v>
      </c>
      <c r="AV445" s="13" t="s">
        <v>81</v>
      </c>
      <c r="AW445" s="13" t="s">
        <v>30</v>
      </c>
      <c r="AX445" s="13" t="s">
        <v>73</v>
      </c>
      <c r="AY445" s="246" t="s">
        <v>146</v>
      </c>
    </row>
    <row r="446" s="14" customFormat="1">
      <c r="A446" s="14"/>
      <c r="B446" s="247"/>
      <c r="C446" s="248"/>
      <c r="D446" s="230" t="s">
        <v>160</v>
      </c>
      <c r="E446" s="249" t="s">
        <v>1</v>
      </c>
      <c r="F446" s="250" t="s">
        <v>2698</v>
      </c>
      <c r="G446" s="248"/>
      <c r="H446" s="251">
        <v>8</v>
      </c>
      <c r="I446" s="252"/>
      <c r="J446" s="248"/>
      <c r="K446" s="248"/>
      <c r="L446" s="253"/>
      <c r="M446" s="254"/>
      <c r="N446" s="255"/>
      <c r="O446" s="255"/>
      <c r="P446" s="255"/>
      <c r="Q446" s="255"/>
      <c r="R446" s="255"/>
      <c r="S446" s="255"/>
      <c r="T446" s="255"/>
      <c r="U446" s="256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7" t="s">
        <v>160</v>
      </c>
      <c r="AU446" s="257" t="s">
        <v>154</v>
      </c>
      <c r="AV446" s="14" t="s">
        <v>154</v>
      </c>
      <c r="AW446" s="14" t="s">
        <v>30</v>
      </c>
      <c r="AX446" s="14" t="s">
        <v>73</v>
      </c>
      <c r="AY446" s="257" t="s">
        <v>146</v>
      </c>
    </row>
    <row r="447" s="15" customFormat="1">
      <c r="A447" s="15"/>
      <c r="B447" s="258"/>
      <c r="C447" s="259"/>
      <c r="D447" s="230" t="s">
        <v>160</v>
      </c>
      <c r="E447" s="260" t="s">
        <v>1</v>
      </c>
      <c r="F447" s="261" t="s">
        <v>163</v>
      </c>
      <c r="G447" s="259"/>
      <c r="H447" s="262">
        <v>8</v>
      </c>
      <c r="I447" s="263"/>
      <c r="J447" s="259"/>
      <c r="K447" s="259"/>
      <c r="L447" s="264"/>
      <c r="M447" s="265"/>
      <c r="N447" s="266"/>
      <c r="O447" s="266"/>
      <c r="P447" s="266"/>
      <c r="Q447" s="266"/>
      <c r="R447" s="266"/>
      <c r="S447" s="266"/>
      <c r="T447" s="266"/>
      <c r="U447" s="267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68" t="s">
        <v>160</v>
      </c>
      <c r="AU447" s="268" t="s">
        <v>154</v>
      </c>
      <c r="AV447" s="15" t="s">
        <v>153</v>
      </c>
      <c r="AW447" s="15" t="s">
        <v>30</v>
      </c>
      <c r="AX447" s="15" t="s">
        <v>81</v>
      </c>
      <c r="AY447" s="268" t="s">
        <v>146</v>
      </c>
    </row>
    <row r="448" s="2" customFormat="1" ht="16.5" customHeight="1">
      <c r="A448" s="38"/>
      <c r="B448" s="39"/>
      <c r="C448" s="217" t="s">
        <v>626</v>
      </c>
      <c r="D448" s="217" t="s">
        <v>148</v>
      </c>
      <c r="E448" s="218" t="s">
        <v>2699</v>
      </c>
      <c r="F448" s="219" t="s">
        <v>2700</v>
      </c>
      <c r="G448" s="220" t="s">
        <v>260</v>
      </c>
      <c r="H448" s="221">
        <v>10</v>
      </c>
      <c r="I448" s="222"/>
      <c r="J448" s="223">
        <f>ROUND(I448*H448,2)</f>
        <v>0</v>
      </c>
      <c r="K448" s="219" t="s">
        <v>152</v>
      </c>
      <c r="L448" s="44"/>
      <c r="M448" s="224" t="s">
        <v>1</v>
      </c>
      <c r="N448" s="225" t="s">
        <v>39</v>
      </c>
      <c r="O448" s="91"/>
      <c r="P448" s="226">
        <f>O448*H448</f>
        <v>0</v>
      </c>
      <c r="Q448" s="226">
        <v>0.0012999999999999999</v>
      </c>
      <c r="R448" s="226">
        <f>Q448*H448</f>
        <v>0.012999999999999999</v>
      </c>
      <c r="S448" s="226">
        <v>0</v>
      </c>
      <c r="T448" s="226">
        <f>S448*H448</f>
        <v>0</v>
      </c>
      <c r="U448" s="227" t="s">
        <v>1</v>
      </c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28" t="s">
        <v>265</v>
      </c>
      <c r="AT448" s="228" t="s">
        <v>148</v>
      </c>
      <c r="AU448" s="228" t="s">
        <v>154</v>
      </c>
      <c r="AY448" s="17" t="s">
        <v>146</v>
      </c>
      <c r="BE448" s="229">
        <f>IF(N448="základní",J448,0)</f>
        <v>0</v>
      </c>
      <c r="BF448" s="229">
        <f>IF(N448="snížená",J448,0)</f>
        <v>0</v>
      </c>
      <c r="BG448" s="229">
        <f>IF(N448="zákl. přenesená",J448,0)</f>
        <v>0</v>
      </c>
      <c r="BH448" s="229">
        <f>IF(N448="sníž. přenesená",J448,0)</f>
        <v>0</v>
      </c>
      <c r="BI448" s="229">
        <f>IF(N448="nulová",J448,0)</f>
        <v>0</v>
      </c>
      <c r="BJ448" s="17" t="s">
        <v>154</v>
      </c>
      <c r="BK448" s="229">
        <f>ROUND(I448*H448,2)</f>
        <v>0</v>
      </c>
      <c r="BL448" s="17" t="s">
        <v>265</v>
      </c>
      <c r="BM448" s="228" t="s">
        <v>2701</v>
      </c>
    </row>
    <row r="449" s="2" customFormat="1">
      <c r="A449" s="38"/>
      <c r="B449" s="39"/>
      <c r="C449" s="40"/>
      <c r="D449" s="230" t="s">
        <v>156</v>
      </c>
      <c r="E449" s="40"/>
      <c r="F449" s="231" t="s">
        <v>2702</v>
      </c>
      <c r="G449" s="40"/>
      <c r="H449" s="40"/>
      <c r="I449" s="232"/>
      <c r="J449" s="40"/>
      <c r="K449" s="40"/>
      <c r="L449" s="44"/>
      <c r="M449" s="233"/>
      <c r="N449" s="234"/>
      <c r="O449" s="91"/>
      <c r="P449" s="91"/>
      <c r="Q449" s="91"/>
      <c r="R449" s="91"/>
      <c r="S449" s="91"/>
      <c r="T449" s="91"/>
      <c r="U449" s="92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T449" s="17" t="s">
        <v>156</v>
      </c>
      <c r="AU449" s="17" t="s">
        <v>154</v>
      </c>
    </row>
    <row r="450" s="2" customFormat="1">
      <c r="A450" s="38"/>
      <c r="B450" s="39"/>
      <c r="C450" s="40"/>
      <c r="D450" s="235" t="s">
        <v>158</v>
      </c>
      <c r="E450" s="40"/>
      <c r="F450" s="236" t="s">
        <v>2703</v>
      </c>
      <c r="G450" s="40"/>
      <c r="H450" s="40"/>
      <c r="I450" s="232"/>
      <c r="J450" s="40"/>
      <c r="K450" s="40"/>
      <c r="L450" s="44"/>
      <c r="M450" s="233"/>
      <c r="N450" s="234"/>
      <c r="O450" s="91"/>
      <c r="P450" s="91"/>
      <c r="Q450" s="91"/>
      <c r="R450" s="91"/>
      <c r="S450" s="91"/>
      <c r="T450" s="91"/>
      <c r="U450" s="92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T450" s="17" t="s">
        <v>158</v>
      </c>
      <c r="AU450" s="17" t="s">
        <v>154</v>
      </c>
    </row>
    <row r="451" s="13" customFormat="1">
      <c r="A451" s="13"/>
      <c r="B451" s="237"/>
      <c r="C451" s="238"/>
      <c r="D451" s="230" t="s">
        <v>160</v>
      </c>
      <c r="E451" s="239" t="s">
        <v>1</v>
      </c>
      <c r="F451" s="240" t="s">
        <v>2675</v>
      </c>
      <c r="G451" s="238"/>
      <c r="H451" s="239" t="s">
        <v>1</v>
      </c>
      <c r="I451" s="241"/>
      <c r="J451" s="238"/>
      <c r="K451" s="238"/>
      <c r="L451" s="242"/>
      <c r="M451" s="243"/>
      <c r="N451" s="244"/>
      <c r="O451" s="244"/>
      <c r="P451" s="244"/>
      <c r="Q451" s="244"/>
      <c r="R451" s="244"/>
      <c r="S451" s="244"/>
      <c r="T451" s="244"/>
      <c r="U451" s="245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6" t="s">
        <v>160</v>
      </c>
      <c r="AU451" s="246" t="s">
        <v>154</v>
      </c>
      <c r="AV451" s="13" t="s">
        <v>81</v>
      </c>
      <c r="AW451" s="13" t="s">
        <v>30</v>
      </c>
      <c r="AX451" s="13" t="s">
        <v>73</v>
      </c>
      <c r="AY451" s="246" t="s">
        <v>146</v>
      </c>
    </row>
    <row r="452" s="14" customFormat="1">
      <c r="A452" s="14"/>
      <c r="B452" s="247"/>
      <c r="C452" s="248"/>
      <c r="D452" s="230" t="s">
        <v>160</v>
      </c>
      <c r="E452" s="249" t="s">
        <v>1</v>
      </c>
      <c r="F452" s="250" t="s">
        <v>2704</v>
      </c>
      <c r="G452" s="248"/>
      <c r="H452" s="251">
        <v>4</v>
      </c>
      <c r="I452" s="252"/>
      <c r="J452" s="248"/>
      <c r="K452" s="248"/>
      <c r="L452" s="253"/>
      <c r="M452" s="254"/>
      <c r="N452" s="255"/>
      <c r="O452" s="255"/>
      <c r="P452" s="255"/>
      <c r="Q452" s="255"/>
      <c r="R452" s="255"/>
      <c r="S452" s="255"/>
      <c r="T452" s="255"/>
      <c r="U452" s="256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7" t="s">
        <v>160</v>
      </c>
      <c r="AU452" s="257" t="s">
        <v>154</v>
      </c>
      <c r="AV452" s="14" t="s">
        <v>154</v>
      </c>
      <c r="AW452" s="14" t="s">
        <v>30</v>
      </c>
      <c r="AX452" s="14" t="s">
        <v>73</v>
      </c>
      <c r="AY452" s="257" t="s">
        <v>146</v>
      </c>
    </row>
    <row r="453" s="13" customFormat="1">
      <c r="A453" s="13"/>
      <c r="B453" s="237"/>
      <c r="C453" s="238"/>
      <c r="D453" s="230" t="s">
        <v>160</v>
      </c>
      <c r="E453" s="239" t="s">
        <v>1</v>
      </c>
      <c r="F453" s="240" t="s">
        <v>2697</v>
      </c>
      <c r="G453" s="238"/>
      <c r="H453" s="239" t="s">
        <v>1</v>
      </c>
      <c r="I453" s="241"/>
      <c r="J453" s="238"/>
      <c r="K453" s="238"/>
      <c r="L453" s="242"/>
      <c r="M453" s="243"/>
      <c r="N453" s="244"/>
      <c r="O453" s="244"/>
      <c r="P453" s="244"/>
      <c r="Q453" s="244"/>
      <c r="R453" s="244"/>
      <c r="S453" s="244"/>
      <c r="T453" s="244"/>
      <c r="U453" s="245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6" t="s">
        <v>160</v>
      </c>
      <c r="AU453" s="246" t="s">
        <v>154</v>
      </c>
      <c r="AV453" s="13" t="s">
        <v>81</v>
      </c>
      <c r="AW453" s="13" t="s">
        <v>30</v>
      </c>
      <c r="AX453" s="13" t="s">
        <v>73</v>
      </c>
      <c r="AY453" s="246" t="s">
        <v>146</v>
      </c>
    </row>
    <row r="454" s="14" customFormat="1">
      <c r="A454" s="14"/>
      <c r="B454" s="247"/>
      <c r="C454" s="248"/>
      <c r="D454" s="230" t="s">
        <v>160</v>
      </c>
      <c r="E454" s="249" t="s">
        <v>1</v>
      </c>
      <c r="F454" s="250" t="s">
        <v>2705</v>
      </c>
      <c r="G454" s="248"/>
      <c r="H454" s="251">
        <v>6</v>
      </c>
      <c r="I454" s="252"/>
      <c r="J454" s="248"/>
      <c r="K454" s="248"/>
      <c r="L454" s="253"/>
      <c r="M454" s="254"/>
      <c r="N454" s="255"/>
      <c r="O454" s="255"/>
      <c r="P454" s="255"/>
      <c r="Q454" s="255"/>
      <c r="R454" s="255"/>
      <c r="S454" s="255"/>
      <c r="T454" s="255"/>
      <c r="U454" s="256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57" t="s">
        <v>160</v>
      </c>
      <c r="AU454" s="257" t="s">
        <v>154</v>
      </c>
      <c r="AV454" s="14" t="s">
        <v>154</v>
      </c>
      <c r="AW454" s="14" t="s">
        <v>30</v>
      </c>
      <c r="AX454" s="14" t="s">
        <v>73</v>
      </c>
      <c r="AY454" s="257" t="s">
        <v>146</v>
      </c>
    </row>
    <row r="455" s="15" customFormat="1">
      <c r="A455" s="15"/>
      <c r="B455" s="258"/>
      <c r="C455" s="259"/>
      <c r="D455" s="230" t="s">
        <v>160</v>
      </c>
      <c r="E455" s="260" t="s">
        <v>1</v>
      </c>
      <c r="F455" s="261" t="s">
        <v>163</v>
      </c>
      <c r="G455" s="259"/>
      <c r="H455" s="262">
        <v>10</v>
      </c>
      <c r="I455" s="263"/>
      <c r="J455" s="259"/>
      <c r="K455" s="259"/>
      <c r="L455" s="264"/>
      <c r="M455" s="265"/>
      <c r="N455" s="266"/>
      <c r="O455" s="266"/>
      <c r="P455" s="266"/>
      <c r="Q455" s="266"/>
      <c r="R455" s="266"/>
      <c r="S455" s="266"/>
      <c r="T455" s="266"/>
      <c r="U455" s="267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T455" s="268" t="s">
        <v>160</v>
      </c>
      <c r="AU455" s="268" t="s">
        <v>154</v>
      </c>
      <c r="AV455" s="15" t="s">
        <v>153</v>
      </c>
      <c r="AW455" s="15" t="s">
        <v>30</v>
      </c>
      <c r="AX455" s="15" t="s">
        <v>81</v>
      </c>
      <c r="AY455" s="268" t="s">
        <v>146</v>
      </c>
    </row>
    <row r="456" s="2" customFormat="1" ht="16.5" customHeight="1">
      <c r="A456" s="38"/>
      <c r="B456" s="39"/>
      <c r="C456" s="217" t="s">
        <v>632</v>
      </c>
      <c r="D456" s="217" t="s">
        <v>148</v>
      </c>
      <c r="E456" s="218" t="s">
        <v>2706</v>
      </c>
      <c r="F456" s="219" t="s">
        <v>2707</v>
      </c>
      <c r="G456" s="220" t="s">
        <v>260</v>
      </c>
      <c r="H456" s="221">
        <v>3</v>
      </c>
      <c r="I456" s="222"/>
      <c r="J456" s="223">
        <f>ROUND(I456*H456,2)</f>
        <v>0</v>
      </c>
      <c r="K456" s="219" t="s">
        <v>152</v>
      </c>
      <c r="L456" s="44"/>
      <c r="M456" s="224" t="s">
        <v>1</v>
      </c>
      <c r="N456" s="225" t="s">
        <v>39</v>
      </c>
      <c r="O456" s="91"/>
      <c r="P456" s="226">
        <f>O456*H456</f>
        <v>0</v>
      </c>
      <c r="Q456" s="226">
        <v>0.00131</v>
      </c>
      <c r="R456" s="226">
        <f>Q456*H456</f>
        <v>0.0039299999999999995</v>
      </c>
      <c r="S456" s="226">
        <v>0</v>
      </c>
      <c r="T456" s="226">
        <f>S456*H456</f>
        <v>0</v>
      </c>
      <c r="U456" s="227" t="s">
        <v>1</v>
      </c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28" t="s">
        <v>265</v>
      </c>
      <c r="AT456" s="228" t="s">
        <v>148</v>
      </c>
      <c r="AU456" s="228" t="s">
        <v>154</v>
      </c>
      <c r="AY456" s="17" t="s">
        <v>146</v>
      </c>
      <c r="BE456" s="229">
        <f>IF(N456="základní",J456,0)</f>
        <v>0</v>
      </c>
      <c r="BF456" s="229">
        <f>IF(N456="snížená",J456,0)</f>
        <v>0</v>
      </c>
      <c r="BG456" s="229">
        <f>IF(N456="zákl. přenesená",J456,0)</f>
        <v>0</v>
      </c>
      <c r="BH456" s="229">
        <f>IF(N456="sníž. přenesená",J456,0)</f>
        <v>0</v>
      </c>
      <c r="BI456" s="229">
        <f>IF(N456="nulová",J456,0)</f>
        <v>0</v>
      </c>
      <c r="BJ456" s="17" t="s">
        <v>154</v>
      </c>
      <c r="BK456" s="229">
        <f>ROUND(I456*H456,2)</f>
        <v>0</v>
      </c>
      <c r="BL456" s="17" t="s">
        <v>265</v>
      </c>
      <c r="BM456" s="228" t="s">
        <v>2708</v>
      </c>
    </row>
    <row r="457" s="2" customFormat="1">
      <c r="A457" s="38"/>
      <c r="B457" s="39"/>
      <c r="C457" s="40"/>
      <c r="D457" s="230" t="s">
        <v>156</v>
      </c>
      <c r="E457" s="40"/>
      <c r="F457" s="231" t="s">
        <v>2709</v>
      </c>
      <c r="G457" s="40"/>
      <c r="H457" s="40"/>
      <c r="I457" s="232"/>
      <c r="J457" s="40"/>
      <c r="K457" s="40"/>
      <c r="L457" s="44"/>
      <c r="M457" s="233"/>
      <c r="N457" s="234"/>
      <c r="O457" s="91"/>
      <c r="P457" s="91"/>
      <c r="Q457" s="91"/>
      <c r="R457" s="91"/>
      <c r="S457" s="91"/>
      <c r="T457" s="91"/>
      <c r="U457" s="92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T457" s="17" t="s">
        <v>156</v>
      </c>
      <c r="AU457" s="17" t="s">
        <v>154</v>
      </c>
    </row>
    <row r="458" s="2" customFormat="1">
      <c r="A458" s="38"/>
      <c r="B458" s="39"/>
      <c r="C458" s="40"/>
      <c r="D458" s="235" t="s">
        <v>158</v>
      </c>
      <c r="E458" s="40"/>
      <c r="F458" s="236" t="s">
        <v>2710</v>
      </c>
      <c r="G458" s="40"/>
      <c r="H458" s="40"/>
      <c r="I458" s="232"/>
      <c r="J458" s="40"/>
      <c r="K458" s="40"/>
      <c r="L458" s="44"/>
      <c r="M458" s="233"/>
      <c r="N458" s="234"/>
      <c r="O458" s="91"/>
      <c r="P458" s="91"/>
      <c r="Q458" s="91"/>
      <c r="R458" s="91"/>
      <c r="S458" s="91"/>
      <c r="T458" s="91"/>
      <c r="U458" s="92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T458" s="17" t="s">
        <v>158</v>
      </c>
      <c r="AU458" s="17" t="s">
        <v>154</v>
      </c>
    </row>
    <row r="459" s="13" customFormat="1">
      <c r="A459" s="13"/>
      <c r="B459" s="237"/>
      <c r="C459" s="238"/>
      <c r="D459" s="230" t="s">
        <v>160</v>
      </c>
      <c r="E459" s="239" t="s">
        <v>1</v>
      </c>
      <c r="F459" s="240" t="s">
        <v>2675</v>
      </c>
      <c r="G459" s="238"/>
      <c r="H459" s="239" t="s">
        <v>1</v>
      </c>
      <c r="I459" s="241"/>
      <c r="J459" s="238"/>
      <c r="K459" s="238"/>
      <c r="L459" s="242"/>
      <c r="M459" s="243"/>
      <c r="N459" s="244"/>
      <c r="O459" s="244"/>
      <c r="P459" s="244"/>
      <c r="Q459" s="244"/>
      <c r="R459" s="244"/>
      <c r="S459" s="244"/>
      <c r="T459" s="244"/>
      <c r="U459" s="245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6" t="s">
        <v>160</v>
      </c>
      <c r="AU459" s="246" t="s">
        <v>154</v>
      </c>
      <c r="AV459" s="13" t="s">
        <v>81</v>
      </c>
      <c r="AW459" s="13" t="s">
        <v>30</v>
      </c>
      <c r="AX459" s="13" t="s">
        <v>73</v>
      </c>
      <c r="AY459" s="246" t="s">
        <v>146</v>
      </c>
    </row>
    <row r="460" s="14" customFormat="1">
      <c r="A460" s="14"/>
      <c r="B460" s="247"/>
      <c r="C460" s="248"/>
      <c r="D460" s="230" t="s">
        <v>160</v>
      </c>
      <c r="E460" s="249" t="s">
        <v>1</v>
      </c>
      <c r="F460" s="250" t="s">
        <v>171</v>
      </c>
      <c r="G460" s="248"/>
      <c r="H460" s="251">
        <v>3</v>
      </c>
      <c r="I460" s="252"/>
      <c r="J460" s="248"/>
      <c r="K460" s="248"/>
      <c r="L460" s="253"/>
      <c r="M460" s="254"/>
      <c r="N460" s="255"/>
      <c r="O460" s="255"/>
      <c r="P460" s="255"/>
      <c r="Q460" s="255"/>
      <c r="R460" s="255"/>
      <c r="S460" s="255"/>
      <c r="T460" s="255"/>
      <c r="U460" s="256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7" t="s">
        <v>160</v>
      </c>
      <c r="AU460" s="257" t="s">
        <v>154</v>
      </c>
      <c r="AV460" s="14" t="s">
        <v>154</v>
      </c>
      <c r="AW460" s="14" t="s">
        <v>30</v>
      </c>
      <c r="AX460" s="14" t="s">
        <v>73</v>
      </c>
      <c r="AY460" s="257" t="s">
        <v>146</v>
      </c>
    </row>
    <row r="461" s="15" customFormat="1">
      <c r="A461" s="15"/>
      <c r="B461" s="258"/>
      <c r="C461" s="259"/>
      <c r="D461" s="230" t="s">
        <v>160</v>
      </c>
      <c r="E461" s="260" t="s">
        <v>1</v>
      </c>
      <c r="F461" s="261" t="s">
        <v>163</v>
      </c>
      <c r="G461" s="259"/>
      <c r="H461" s="262">
        <v>3</v>
      </c>
      <c r="I461" s="263"/>
      <c r="J461" s="259"/>
      <c r="K461" s="259"/>
      <c r="L461" s="264"/>
      <c r="M461" s="265"/>
      <c r="N461" s="266"/>
      <c r="O461" s="266"/>
      <c r="P461" s="266"/>
      <c r="Q461" s="266"/>
      <c r="R461" s="266"/>
      <c r="S461" s="266"/>
      <c r="T461" s="266"/>
      <c r="U461" s="267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68" t="s">
        <v>160</v>
      </c>
      <c r="AU461" s="268" t="s">
        <v>154</v>
      </c>
      <c r="AV461" s="15" t="s">
        <v>153</v>
      </c>
      <c r="AW461" s="15" t="s">
        <v>30</v>
      </c>
      <c r="AX461" s="15" t="s">
        <v>81</v>
      </c>
      <c r="AY461" s="268" t="s">
        <v>146</v>
      </c>
    </row>
    <row r="462" s="2" customFormat="1" ht="16.5" customHeight="1">
      <c r="A462" s="38"/>
      <c r="B462" s="39"/>
      <c r="C462" s="217" t="s">
        <v>639</v>
      </c>
      <c r="D462" s="217" t="s">
        <v>148</v>
      </c>
      <c r="E462" s="218" t="s">
        <v>2711</v>
      </c>
      <c r="F462" s="219" t="s">
        <v>2712</v>
      </c>
      <c r="G462" s="220" t="s">
        <v>260</v>
      </c>
      <c r="H462" s="221">
        <v>5</v>
      </c>
      <c r="I462" s="222"/>
      <c r="J462" s="223">
        <f>ROUND(I462*H462,2)</f>
        <v>0</v>
      </c>
      <c r="K462" s="219" t="s">
        <v>2078</v>
      </c>
      <c r="L462" s="44"/>
      <c r="M462" s="224" t="s">
        <v>1</v>
      </c>
      <c r="N462" s="225" t="s">
        <v>39</v>
      </c>
      <c r="O462" s="91"/>
      <c r="P462" s="226">
        <f>O462*H462</f>
        <v>0</v>
      </c>
      <c r="Q462" s="226">
        <v>0.00042999999999999999</v>
      </c>
      <c r="R462" s="226">
        <f>Q462*H462</f>
        <v>0.00215</v>
      </c>
      <c r="S462" s="226">
        <v>0</v>
      </c>
      <c r="T462" s="226">
        <f>S462*H462</f>
        <v>0</v>
      </c>
      <c r="U462" s="227" t="s">
        <v>1</v>
      </c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28" t="s">
        <v>265</v>
      </c>
      <c r="AT462" s="228" t="s">
        <v>148</v>
      </c>
      <c r="AU462" s="228" t="s">
        <v>154</v>
      </c>
      <c r="AY462" s="17" t="s">
        <v>146</v>
      </c>
      <c r="BE462" s="229">
        <f>IF(N462="základní",J462,0)</f>
        <v>0</v>
      </c>
      <c r="BF462" s="229">
        <f>IF(N462="snížená",J462,0)</f>
        <v>0</v>
      </c>
      <c r="BG462" s="229">
        <f>IF(N462="zákl. přenesená",J462,0)</f>
        <v>0</v>
      </c>
      <c r="BH462" s="229">
        <f>IF(N462="sníž. přenesená",J462,0)</f>
        <v>0</v>
      </c>
      <c r="BI462" s="229">
        <f>IF(N462="nulová",J462,0)</f>
        <v>0</v>
      </c>
      <c r="BJ462" s="17" t="s">
        <v>154</v>
      </c>
      <c r="BK462" s="229">
        <f>ROUND(I462*H462,2)</f>
        <v>0</v>
      </c>
      <c r="BL462" s="17" t="s">
        <v>265</v>
      </c>
      <c r="BM462" s="228" t="s">
        <v>2713</v>
      </c>
    </row>
    <row r="463" s="2" customFormat="1">
      <c r="A463" s="38"/>
      <c r="B463" s="39"/>
      <c r="C463" s="40"/>
      <c r="D463" s="230" t="s">
        <v>156</v>
      </c>
      <c r="E463" s="40"/>
      <c r="F463" s="231" t="s">
        <v>2714</v>
      </c>
      <c r="G463" s="40"/>
      <c r="H463" s="40"/>
      <c r="I463" s="232"/>
      <c r="J463" s="40"/>
      <c r="K463" s="40"/>
      <c r="L463" s="44"/>
      <c r="M463" s="233"/>
      <c r="N463" s="234"/>
      <c r="O463" s="91"/>
      <c r="P463" s="91"/>
      <c r="Q463" s="91"/>
      <c r="R463" s="91"/>
      <c r="S463" s="91"/>
      <c r="T463" s="91"/>
      <c r="U463" s="92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T463" s="17" t="s">
        <v>156</v>
      </c>
      <c r="AU463" s="17" t="s">
        <v>154</v>
      </c>
    </row>
    <row r="464" s="2" customFormat="1">
      <c r="A464" s="38"/>
      <c r="B464" s="39"/>
      <c r="C464" s="40"/>
      <c r="D464" s="235" t="s">
        <v>158</v>
      </c>
      <c r="E464" s="40"/>
      <c r="F464" s="236" t="s">
        <v>2715</v>
      </c>
      <c r="G464" s="40"/>
      <c r="H464" s="40"/>
      <c r="I464" s="232"/>
      <c r="J464" s="40"/>
      <c r="K464" s="40"/>
      <c r="L464" s="44"/>
      <c r="M464" s="233"/>
      <c r="N464" s="234"/>
      <c r="O464" s="91"/>
      <c r="P464" s="91"/>
      <c r="Q464" s="91"/>
      <c r="R464" s="91"/>
      <c r="S464" s="91"/>
      <c r="T464" s="91"/>
      <c r="U464" s="92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T464" s="17" t="s">
        <v>158</v>
      </c>
      <c r="AU464" s="17" t="s">
        <v>154</v>
      </c>
    </row>
    <row r="465" s="13" customFormat="1">
      <c r="A465" s="13"/>
      <c r="B465" s="237"/>
      <c r="C465" s="238"/>
      <c r="D465" s="230" t="s">
        <v>160</v>
      </c>
      <c r="E465" s="239" t="s">
        <v>1</v>
      </c>
      <c r="F465" s="240" t="s">
        <v>2697</v>
      </c>
      <c r="G465" s="238"/>
      <c r="H465" s="239" t="s">
        <v>1</v>
      </c>
      <c r="I465" s="241"/>
      <c r="J465" s="238"/>
      <c r="K465" s="238"/>
      <c r="L465" s="242"/>
      <c r="M465" s="243"/>
      <c r="N465" s="244"/>
      <c r="O465" s="244"/>
      <c r="P465" s="244"/>
      <c r="Q465" s="244"/>
      <c r="R465" s="244"/>
      <c r="S465" s="244"/>
      <c r="T465" s="244"/>
      <c r="U465" s="245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6" t="s">
        <v>160</v>
      </c>
      <c r="AU465" s="246" t="s">
        <v>154</v>
      </c>
      <c r="AV465" s="13" t="s">
        <v>81</v>
      </c>
      <c r="AW465" s="13" t="s">
        <v>30</v>
      </c>
      <c r="AX465" s="13" t="s">
        <v>73</v>
      </c>
      <c r="AY465" s="246" t="s">
        <v>146</v>
      </c>
    </row>
    <row r="466" s="14" customFormat="1">
      <c r="A466" s="14"/>
      <c r="B466" s="247"/>
      <c r="C466" s="248"/>
      <c r="D466" s="230" t="s">
        <v>160</v>
      </c>
      <c r="E466" s="249" t="s">
        <v>1</v>
      </c>
      <c r="F466" s="250" t="s">
        <v>2716</v>
      </c>
      <c r="G466" s="248"/>
      <c r="H466" s="251">
        <v>2.5</v>
      </c>
      <c r="I466" s="252"/>
      <c r="J466" s="248"/>
      <c r="K466" s="248"/>
      <c r="L466" s="253"/>
      <c r="M466" s="254"/>
      <c r="N466" s="255"/>
      <c r="O466" s="255"/>
      <c r="P466" s="255"/>
      <c r="Q466" s="255"/>
      <c r="R466" s="255"/>
      <c r="S466" s="255"/>
      <c r="T466" s="255"/>
      <c r="U466" s="256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57" t="s">
        <v>160</v>
      </c>
      <c r="AU466" s="257" t="s">
        <v>154</v>
      </c>
      <c r="AV466" s="14" t="s">
        <v>154</v>
      </c>
      <c r="AW466" s="14" t="s">
        <v>30</v>
      </c>
      <c r="AX466" s="14" t="s">
        <v>73</v>
      </c>
      <c r="AY466" s="257" t="s">
        <v>146</v>
      </c>
    </row>
    <row r="467" s="14" customFormat="1">
      <c r="A467" s="14"/>
      <c r="B467" s="247"/>
      <c r="C467" s="248"/>
      <c r="D467" s="230" t="s">
        <v>160</v>
      </c>
      <c r="E467" s="249" t="s">
        <v>1</v>
      </c>
      <c r="F467" s="250" t="s">
        <v>2716</v>
      </c>
      <c r="G467" s="248"/>
      <c r="H467" s="251">
        <v>2.5</v>
      </c>
      <c r="I467" s="252"/>
      <c r="J467" s="248"/>
      <c r="K467" s="248"/>
      <c r="L467" s="253"/>
      <c r="M467" s="254"/>
      <c r="N467" s="255"/>
      <c r="O467" s="255"/>
      <c r="P467" s="255"/>
      <c r="Q467" s="255"/>
      <c r="R467" s="255"/>
      <c r="S467" s="255"/>
      <c r="T467" s="255"/>
      <c r="U467" s="256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7" t="s">
        <v>160</v>
      </c>
      <c r="AU467" s="257" t="s">
        <v>154</v>
      </c>
      <c r="AV467" s="14" t="s">
        <v>154</v>
      </c>
      <c r="AW467" s="14" t="s">
        <v>30</v>
      </c>
      <c r="AX467" s="14" t="s">
        <v>73</v>
      </c>
      <c r="AY467" s="257" t="s">
        <v>146</v>
      </c>
    </row>
    <row r="468" s="15" customFormat="1">
      <c r="A468" s="15"/>
      <c r="B468" s="258"/>
      <c r="C468" s="259"/>
      <c r="D468" s="230" t="s">
        <v>160</v>
      </c>
      <c r="E468" s="260" t="s">
        <v>1</v>
      </c>
      <c r="F468" s="261" t="s">
        <v>163</v>
      </c>
      <c r="G468" s="259"/>
      <c r="H468" s="262">
        <v>5</v>
      </c>
      <c r="I468" s="263"/>
      <c r="J468" s="259"/>
      <c r="K468" s="259"/>
      <c r="L468" s="264"/>
      <c r="M468" s="265"/>
      <c r="N468" s="266"/>
      <c r="O468" s="266"/>
      <c r="P468" s="266"/>
      <c r="Q468" s="266"/>
      <c r="R468" s="266"/>
      <c r="S468" s="266"/>
      <c r="T468" s="266"/>
      <c r="U468" s="267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68" t="s">
        <v>160</v>
      </c>
      <c r="AU468" s="268" t="s">
        <v>154</v>
      </c>
      <c r="AV468" s="15" t="s">
        <v>153</v>
      </c>
      <c r="AW468" s="15" t="s">
        <v>30</v>
      </c>
      <c r="AX468" s="15" t="s">
        <v>81</v>
      </c>
      <c r="AY468" s="268" t="s">
        <v>146</v>
      </c>
    </row>
    <row r="469" s="2" customFormat="1" ht="16.5" customHeight="1">
      <c r="A469" s="38"/>
      <c r="B469" s="39"/>
      <c r="C469" s="217" t="s">
        <v>647</v>
      </c>
      <c r="D469" s="217" t="s">
        <v>148</v>
      </c>
      <c r="E469" s="218" t="s">
        <v>2717</v>
      </c>
      <c r="F469" s="219" t="s">
        <v>2718</v>
      </c>
      <c r="G469" s="220" t="s">
        <v>260</v>
      </c>
      <c r="H469" s="221">
        <v>8</v>
      </c>
      <c r="I469" s="222"/>
      <c r="J469" s="223">
        <f>ROUND(I469*H469,2)</f>
        <v>0</v>
      </c>
      <c r="K469" s="219" t="s">
        <v>2078</v>
      </c>
      <c r="L469" s="44"/>
      <c r="M469" s="224" t="s">
        <v>1</v>
      </c>
      <c r="N469" s="225" t="s">
        <v>39</v>
      </c>
      <c r="O469" s="91"/>
      <c r="P469" s="226">
        <f>O469*H469</f>
        <v>0</v>
      </c>
      <c r="Q469" s="226">
        <v>0.00050000000000000001</v>
      </c>
      <c r="R469" s="226">
        <f>Q469*H469</f>
        <v>0.0040000000000000001</v>
      </c>
      <c r="S469" s="226">
        <v>0</v>
      </c>
      <c r="T469" s="226">
        <f>S469*H469</f>
        <v>0</v>
      </c>
      <c r="U469" s="227" t="s">
        <v>1</v>
      </c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R469" s="228" t="s">
        <v>265</v>
      </c>
      <c r="AT469" s="228" t="s">
        <v>148</v>
      </c>
      <c r="AU469" s="228" t="s">
        <v>154</v>
      </c>
      <c r="AY469" s="17" t="s">
        <v>146</v>
      </c>
      <c r="BE469" s="229">
        <f>IF(N469="základní",J469,0)</f>
        <v>0</v>
      </c>
      <c r="BF469" s="229">
        <f>IF(N469="snížená",J469,0)</f>
        <v>0</v>
      </c>
      <c r="BG469" s="229">
        <f>IF(N469="zákl. přenesená",J469,0)</f>
        <v>0</v>
      </c>
      <c r="BH469" s="229">
        <f>IF(N469="sníž. přenesená",J469,0)</f>
        <v>0</v>
      </c>
      <c r="BI469" s="229">
        <f>IF(N469="nulová",J469,0)</f>
        <v>0</v>
      </c>
      <c r="BJ469" s="17" t="s">
        <v>154</v>
      </c>
      <c r="BK469" s="229">
        <f>ROUND(I469*H469,2)</f>
        <v>0</v>
      </c>
      <c r="BL469" s="17" t="s">
        <v>265</v>
      </c>
      <c r="BM469" s="228" t="s">
        <v>2719</v>
      </c>
    </row>
    <row r="470" s="2" customFormat="1">
      <c r="A470" s="38"/>
      <c r="B470" s="39"/>
      <c r="C470" s="40"/>
      <c r="D470" s="230" t="s">
        <v>156</v>
      </c>
      <c r="E470" s="40"/>
      <c r="F470" s="231" t="s">
        <v>2720</v>
      </c>
      <c r="G470" s="40"/>
      <c r="H470" s="40"/>
      <c r="I470" s="232"/>
      <c r="J470" s="40"/>
      <c r="K470" s="40"/>
      <c r="L470" s="44"/>
      <c r="M470" s="233"/>
      <c r="N470" s="234"/>
      <c r="O470" s="91"/>
      <c r="P470" s="91"/>
      <c r="Q470" s="91"/>
      <c r="R470" s="91"/>
      <c r="S470" s="91"/>
      <c r="T470" s="91"/>
      <c r="U470" s="92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T470" s="17" t="s">
        <v>156</v>
      </c>
      <c r="AU470" s="17" t="s">
        <v>154</v>
      </c>
    </row>
    <row r="471" s="2" customFormat="1">
      <c r="A471" s="38"/>
      <c r="B471" s="39"/>
      <c r="C471" s="40"/>
      <c r="D471" s="235" t="s">
        <v>158</v>
      </c>
      <c r="E471" s="40"/>
      <c r="F471" s="236" t="s">
        <v>2721</v>
      </c>
      <c r="G471" s="40"/>
      <c r="H471" s="40"/>
      <c r="I471" s="232"/>
      <c r="J471" s="40"/>
      <c r="K471" s="40"/>
      <c r="L471" s="44"/>
      <c r="M471" s="233"/>
      <c r="N471" s="234"/>
      <c r="O471" s="91"/>
      <c r="P471" s="91"/>
      <c r="Q471" s="91"/>
      <c r="R471" s="91"/>
      <c r="S471" s="91"/>
      <c r="T471" s="91"/>
      <c r="U471" s="92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T471" s="17" t="s">
        <v>158</v>
      </c>
      <c r="AU471" s="17" t="s">
        <v>154</v>
      </c>
    </row>
    <row r="472" s="13" customFormat="1">
      <c r="A472" s="13"/>
      <c r="B472" s="237"/>
      <c r="C472" s="238"/>
      <c r="D472" s="230" t="s">
        <v>160</v>
      </c>
      <c r="E472" s="239" t="s">
        <v>1</v>
      </c>
      <c r="F472" s="240" t="s">
        <v>2675</v>
      </c>
      <c r="G472" s="238"/>
      <c r="H472" s="239" t="s">
        <v>1</v>
      </c>
      <c r="I472" s="241"/>
      <c r="J472" s="238"/>
      <c r="K472" s="238"/>
      <c r="L472" s="242"/>
      <c r="M472" s="243"/>
      <c r="N472" s="244"/>
      <c r="O472" s="244"/>
      <c r="P472" s="244"/>
      <c r="Q472" s="244"/>
      <c r="R472" s="244"/>
      <c r="S472" s="244"/>
      <c r="T472" s="244"/>
      <c r="U472" s="245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6" t="s">
        <v>160</v>
      </c>
      <c r="AU472" s="246" t="s">
        <v>154</v>
      </c>
      <c r="AV472" s="13" t="s">
        <v>81</v>
      </c>
      <c r="AW472" s="13" t="s">
        <v>30</v>
      </c>
      <c r="AX472" s="13" t="s">
        <v>73</v>
      </c>
      <c r="AY472" s="246" t="s">
        <v>146</v>
      </c>
    </row>
    <row r="473" s="14" customFormat="1">
      <c r="A473" s="14"/>
      <c r="B473" s="247"/>
      <c r="C473" s="248"/>
      <c r="D473" s="230" t="s">
        <v>160</v>
      </c>
      <c r="E473" s="249" t="s">
        <v>1</v>
      </c>
      <c r="F473" s="250" t="s">
        <v>2564</v>
      </c>
      <c r="G473" s="248"/>
      <c r="H473" s="251">
        <v>2</v>
      </c>
      <c r="I473" s="252"/>
      <c r="J473" s="248"/>
      <c r="K473" s="248"/>
      <c r="L473" s="253"/>
      <c r="M473" s="254"/>
      <c r="N473" s="255"/>
      <c r="O473" s="255"/>
      <c r="P473" s="255"/>
      <c r="Q473" s="255"/>
      <c r="R473" s="255"/>
      <c r="S473" s="255"/>
      <c r="T473" s="255"/>
      <c r="U473" s="256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7" t="s">
        <v>160</v>
      </c>
      <c r="AU473" s="257" t="s">
        <v>154</v>
      </c>
      <c r="AV473" s="14" t="s">
        <v>154</v>
      </c>
      <c r="AW473" s="14" t="s">
        <v>30</v>
      </c>
      <c r="AX473" s="14" t="s">
        <v>73</v>
      </c>
      <c r="AY473" s="257" t="s">
        <v>146</v>
      </c>
    </row>
    <row r="474" s="13" customFormat="1">
      <c r="A474" s="13"/>
      <c r="B474" s="237"/>
      <c r="C474" s="238"/>
      <c r="D474" s="230" t="s">
        <v>160</v>
      </c>
      <c r="E474" s="239" t="s">
        <v>1</v>
      </c>
      <c r="F474" s="240" t="s">
        <v>2697</v>
      </c>
      <c r="G474" s="238"/>
      <c r="H474" s="239" t="s">
        <v>1</v>
      </c>
      <c r="I474" s="241"/>
      <c r="J474" s="238"/>
      <c r="K474" s="238"/>
      <c r="L474" s="242"/>
      <c r="M474" s="243"/>
      <c r="N474" s="244"/>
      <c r="O474" s="244"/>
      <c r="P474" s="244"/>
      <c r="Q474" s="244"/>
      <c r="R474" s="244"/>
      <c r="S474" s="244"/>
      <c r="T474" s="244"/>
      <c r="U474" s="245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6" t="s">
        <v>160</v>
      </c>
      <c r="AU474" s="246" t="s">
        <v>154</v>
      </c>
      <c r="AV474" s="13" t="s">
        <v>81</v>
      </c>
      <c r="AW474" s="13" t="s">
        <v>30</v>
      </c>
      <c r="AX474" s="13" t="s">
        <v>73</v>
      </c>
      <c r="AY474" s="246" t="s">
        <v>146</v>
      </c>
    </row>
    <row r="475" s="14" customFormat="1">
      <c r="A475" s="14"/>
      <c r="B475" s="247"/>
      <c r="C475" s="248"/>
      <c r="D475" s="230" t="s">
        <v>160</v>
      </c>
      <c r="E475" s="249" t="s">
        <v>1</v>
      </c>
      <c r="F475" s="250" t="s">
        <v>2722</v>
      </c>
      <c r="G475" s="248"/>
      <c r="H475" s="251">
        <v>3</v>
      </c>
      <c r="I475" s="252"/>
      <c r="J475" s="248"/>
      <c r="K475" s="248"/>
      <c r="L475" s="253"/>
      <c r="M475" s="254"/>
      <c r="N475" s="255"/>
      <c r="O475" s="255"/>
      <c r="P475" s="255"/>
      <c r="Q475" s="255"/>
      <c r="R475" s="255"/>
      <c r="S475" s="255"/>
      <c r="T475" s="255"/>
      <c r="U475" s="256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7" t="s">
        <v>160</v>
      </c>
      <c r="AU475" s="257" t="s">
        <v>154</v>
      </c>
      <c r="AV475" s="14" t="s">
        <v>154</v>
      </c>
      <c r="AW475" s="14" t="s">
        <v>30</v>
      </c>
      <c r="AX475" s="14" t="s">
        <v>73</v>
      </c>
      <c r="AY475" s="257" t="s">
        <v>146</v>
      </c>
    </row>
    <row r="476" s="14" customFormat="1">
      <c r="A476" s="14"/>
      <c r="B476" s="247"/>
      <c r="C476" s="248"/>
      <c r="D476" s="230" t="s">
        <v>160</v>
      </c>
      <c r="E476" s="249" t="s">
        <v>1</v>
      </c>
      <c r="F476" s="250" t="s">
        <v>2722</v>
      </c>
      <c r="G476" s="248"/>
      <c r="H476" s="251">
        <v>3</v>
      </c>
      <c r="I476" s="252"/>
      <c r="J476" s="248"/>
      <c r="K476" s="248"/>
      <c r="L476" s="253"/>
      <c r="M476" s="254"/>
      <c r="N476" s="255"/>
      <c r="O476" s="255"/>
      <c r="P476" s="255"/>
      <c r="Q476" s="255"/>
      <c r="R476" s="255"/>
      <c r="S476" s="255"/>
      <c r="T476" s="255"/>
      <c r="U476" s="256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57" t="s">
        <v>160</v>
      </c>
      <c r="AU476" s="257" t="s">
        <v>154</v>
      </c>
      <c r="AV476" s="14" t="s">
        <v>154</v>
      </c>
      <c r="AW476" s="14" t="s">
        <v>30</v>
      </c>
      <c r="AX476" s="14" t="s">
        <v>73</v>
      </c>
      <c r="AY476" s="257" t="s">
        <v>146</v>
      </c>
    </row>
    <row r="477" s="15" customFormat="1">
      <c r="A477" s="15"/>
      <c r="B477" s="258"/>
      <c r="C477" s="259"/>
      <c r="D477" s="230" t="s">
        <v>160</v>
      </c>
      <c r="E477" s="260" t="s">
        <v>1</v>
      </c>
      <c r="F477" s="261" t="s">
        <v>163</v>
      </c>
      <c r="G477" s="259"/>
      <c r="H477" s="262">
        <v>8</v>
      </c>
      <c r="I477" s="263"/>
      <c r="J477" s="259"/>
      <c r="K477" s="259"/>
      <c r="L477" s="264"/>
      <c r="M477" s="265"/>
      <c r="N477" s="266"/>
      <c r="O477" s="266"/>
      <c r="P477" s="266"/>
      <c r="Q477" s="266"/>
      <c r="R477" s="266"/>
      <c r="S477" s="266"/>
      <c r="T477" s="266"/>
      <c r="U477" s="267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T477" s="268" t="s">
        <v>160</v>
      </c>
      <c r="AU477" s="268" t="s">
        <v>154</v>
      </c>
      <c r="AV477" s="15" t="s">
        <v>153</v>
      </c>
      <c r="AW477" s="15" t="s">
        <v>30</v>
      </c>
      <c r="AX477" s="15" t="s">
        <v>81</v>
      </c>
      <c r="AY477" s="268" t="s">
        <v>146</v>
      </c>
    </row>
    <row r="478" s="2" customFormat="1" ht="16.5" customHeight="1">
      <c r="A478" s="38"/>
      <c r="B478" s="39"/>
      <c r="C478" s="217" t="s">
        <v>654</v>
      </c>
      <c r="D478" s="217" t="s">
        <v>148</v>
      </c>
      <c r="E478" s="218" t="s">
        <v>2723</v>
      </c>
      <c r="F478" s="219" t="s">
        <v>2724</v>
      </c>
      <c r="G478" s="220" t="s">
        <v>260</v>
      </c>
      <c r="H478" s="221">
        <v>2</v>
      </c>
      <c r="I478" s="222"/>
      <c r="J478" s="223">
        <f>ROUND(I478*H478,2)</f>
        <v>0</v>
      </c>
      <c r="K478" s="219" t="s">
        <v>152</v>
      </c>
      <c r="L478" s="44"/>
      <c r="M478" s="224" t="s">
        <v>1</v>
      </c>
      <c r="N478" s="225" t="s">
        <v>39</v>
      </c>
      <c r="O478" s="91"/>
      <c r="P478" s="226">
        <f>O478*H478</f>
        <v>0</v>
      </c>
      <c r="Q478" s="226">
        <v>0.00076000000000000004</v>
      </c>
      <c r="R478" s="226">
        <f>Q478*H478</f>
        <v>0.0015200000000000001</v>
      </c>
      <c r="S478" s="226">
        <v>0</v>
      </c>
      <c r="T478" s="226">
        <f>S478*H478</f>
        <v>0</v>
      </c>
      <c r="U478" s="227" t="s">
        <v>1</v>
      </c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R478" s="228" t="s">
        <v>265</v>
      </c>
      <c r="AT478" s="228" t="s">
        <v>148</v>
      </c>
      <c r="AU478" s="228" t="s">
        <v>154</v>
      </c>
      <c r="AY478" s="17" t="s">
        <v>146</v>
      </c>
      <c r="BE478" s="229">
        <f>IF(N478="základní",J478,0)</f>
        <v>0</v>
      </c>
      <c r="BF478" s="229">
        <f>IF(N478="snížená",J478,0)</f>
        <v>0</v>
      </c>
      <c r="BG478" s="229">
        <f>IF(N478="zákl. přenesená",J478,0)</f>
        <v>0</v>
      </c>
      <c r="BH478" s="229">
        <f>IF(N478="sníž. přenesená",J478,0)</f>
        <v>0</v>
      </c>
      <c r="BI478" s="229">
        <f>IF(N478="nulová",J478,0)</f>
        <v>0</v>
      </c>
      <c r="BJ478" s="17" t="s">
        <v>154</v>
      </c>
      <c r="BK478" s="229">
        <f>ROUND(I478*H478,2)</f>
        <v>0</v>
      </c>
      <c r="BL478" s="17" t="s">
        <v>265</v>
      </c>
      <c r="BM478" s="228" t="s">
        <v>2725</v>
      </c>
    </row>
    <row r="479" s="2" customFormat="1">
      <c r="A479" s="38"/>
      <c r="B479" s="39"/>
      <c r="C479" s="40"/>
      <c r="D479" s="230" t="s">
        <v>156</v>
      </c>
      <c r="E479" s="40"/>
      <c r="F479" s="231" t="s">
        <v>2726</v>
      </c>
      <c r="G479" s="40"/>
      <c r="H479" s="40"/>
      <c r="I479" s="232"/>
      <c r="J479" s="40"/>
      <c r="K479" s="40"/>
      <c r="L479" s="44"/>
      <c r="M479" s="233"/>
      <c r="N479" s="234"/>
      <c r="O479" s="91"/>
      <c r="P479" s="91"/>
      <c r="Q479" s="91"/>
      <c r="R479" s="91"/>
      <c r="S479" s="91"/>
      <c r="T479" s="91"/>
      <c r="U479" s="92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T479" s="17" t="s">
        <v>156</v>
      </c>
      <c r="AU479" s="17" t="s">
        <v>154</v>
      </c>
    </row>
    <row r="480" s="2" customFormat="1">
      <c r="A480" s="38"/>
      <c r="B480" s="39"/>
      <c r="C480" s="40"/>
      <c r="D480" s="235" t="s">
        <v>158</v>
      </c>
      <c r="E480" s="40"/>
      <c r="F480" s="236" t="s">
        <v>2727</v>
      </c>
      <c r="G480" s="40"/>
      <c r="H480" s="40"/>
      <c r="I480" s="232"/>
      <c r="J480" s="40"/>
      <c r="K480" s="40"/>
      <c r="L480" s="44"/>
      <c r="M480" s="233"/>
      <c r="N480" s="234"/>
      <c r="O480" s="91"/>
      <c r="P480" s="91"/>
      <c r="Q480" s="91"/>
      <c r="R480" s="91"/>
      <c r="S480" s="91"/>
      <c r="T480" s="91"/>
      <c r="U480" s="92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T480" s="17" t="s">
        <v>158</v>
      </c>
      <c r="AU480" s="17" t="s">
        <v>154</v>
      </c>
    </row>
    <row r="481" s="13" customFormat="1">
      <c r="A481" s="13"/>
      <c r="B481" s="237"/>
      <c r="C481" s="238"/>
      <c r="D481" s="230" t="s">
        <v>160</v>
      </c>
      <c r="E481" s="239" t="s">
        <v>1</v>
      </c>
      <c r="F481" s="240" t="s">
        <v>2697</v>
      </c>
      <c r="G481" s="238"/>
      <c r="H481" s="239" t="s">
        <v>1</v>
      </c>
      <c r="I481" s="241"/>
      <c r="J481" s="238"/>
      <c r="K481" s="238"/>
      <c r="L481" s="242"/>
      <c r="M481" s="243"/>
      <c r="N481" s="244"/>
      <c r="O481" s="244"/>
      <c r="P481" s="244"/>
      <c r="Q481" s="244"/>
      <c r="R481" s="244"/>
      <c r="S481" s="244"/>
      <c r="T481" s="244"/>
      <c r="U481" s="245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6" t="s">
        <v>160</v>
      </c>
      <c r="AU481" s="246" t="s">
        <v>154</v>
      </c>
      <c r="AV481" s="13" t="s">
        <v>81</v>
      </c>
      <c r="AW481" s="13" t="s">
        <v>30</v>
      </c>
      <c r="AX481" s="13" t="s">
        <v>73</v>
      </c>
      <c r="AY481" s="246" t="s">
        <v>146</v>
      </c>
    </row>
    <row r="482" s="14" customFormat="1">
      <c r="A482" s="14"/>
      <c r="B482" s="247"/>
      <c r="C482" s="248"/>
      <c r="D482" s="230" t="s">
        <v>160</v>
      </c>
      <c r="E482" s="249" t="s">
        <v>1</v>
      </c>
      <c r="F482" s="250" t="s">
        <v>2564</v>
      </c>
      <c r="G482" s="248"/>
      <c r="H482" s="251">
        <v>2</v>
      </c>
      <c r="I482" s="252"/>
      <c r="J482" s="248"/>
      <c r="K482" s="248"/>
      <c r="L482" s="253"/>
      <c r="M482" s="254"/>
      <c r="N482" s="255"/>
      <c r="O482" s="255"/>
      <c r="P482" s="255"/>
      <c r="Q482" s="255"/>
      <c r="R482" s="255"/>
      <c r="S482" s="255"/>
      <c r="T482" s="255"/>
      <c r="U482" s="256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57" t="s">
        <v>160</v>
      </c>
      <c r="AU482" s="257" t="s">
        <v>154</v>
      </c>
      <c r="AV482" s="14" t="s">
        <v>154</v>
      </c>
      <c r="AW482" s="14" t="s">
        <v>30</v>
      </c>
      <c r="AX482" s="14" t="s">
        <v>73</v>
      </c>
      <c r="AY482" s="257" t="s">
        <v>146</v>
      </c>
    </row>
    <row r="483" s="15" customFormat="1">
      <c r="A483" s="15"/>
      <c r="B483" s="258"/>
      <c r="C483" s="259"/>
      <c r="D483" s="230" t="s">
        <v>160</v>
      </c>
      <c r="E483" s="260" t="s">
        <v>1</v>
      </c>
      <c r="F483" s="261" t="s">
        <v>163</v>
      </c>
      <c r="G483" s="259"/>
      <c r="H483" s="262">
        <v>2</v>
      </c>
      <c r="I483" s="263"/>
      <c r="J483" s="259"/>
      <c r="K483" s="259"/>
      <c r="L483" s="264"/>
      <c r="M483" s="265"/>
      <c r="N483" s="266"/>
      <c r="O483" s="266"/>
      <c r="P483" s="266"/>
      <c r="Q483" s="266"/>
      <c r="R483" s="266"/>
      <c r="S483" s="266"/>
      <c r="T483" s="266"/>
      <c r="U483" s="267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T483" s="268" t="s">
        <v>160</v>
      </c>
      <c r="AU483" s="268" t="s">
        <v>154</v>
      </c>
      <c r="AV483" s="15" t="s">
        <v>153</v>
      </c>
      <c r="AW483" s="15" t="s">
        <v>30</v>
      </c>
      <c r="AX483" s="15" t="s">
        <v>81</v>
      </c>
      <c r="AY483" s="268" t="s">
        <v>146</v>
      </c>
    </row>
    <row r="484" s="2" customFormat="1" ht="16.5" customHeight="1">
      <c r="A484" s="38"/>
      <c r="B484" s="39"/>
      <c r="C484" s="217" t="s">
        <v>660</v>
      </c>
      <c r="D484" s="217" t="s">
        <v>148</v>
      </c>
      <c r="E484" s="218" t="s">
        <v>2728</v>
      </c>
      <c r="F484" s="219" t="s">
        <v>2729</v>
      </c>
      <c r="G484" s="220" t="s">
        <v>260</v>
      </c>
      <c r="H484" s="221">
        <v>2</v>
      </c>
      <c r="I484" s="222"/>
      <c r="J484" s="223">
        <f>ROUND(I484*H484,2)</f>
        <v>0</v>
      </c>
      <c r="K484" s="219" t="s">
        <v>2078</v>
      </c>
      <c r="L484" s="44"/>
      <c r="M484" s="224" t="s">
        <v>1</v>
      </c>
      <c r="N484" s="225" t="s">
        <v>39</v>
      </c>
      <c r="O484" s="91"/>
      <c r="P484" s="226">
        <f>O484*H484</f>
        <v>0</v>
      </c>
      <c r="Q484" s="226">
        <v>0.0015299999999999999</v>
      </c>
      <c r="R484" s="226">
        <f>Q484*H484</f>
        <v>0.0030599999999999998</v>
      </c>
      <c r="S484" s="226">
        <v>0</v>
      </c>
      <c r="T484" s="226">
        <f>S484*H484</f>
        <v>0</v>
      </c>
      <c r="U484" s="227" t="s">
        <v>1</v>
      </c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28" t="s">
        <v>265</v>
      </c>
      <c r="AT484" s="228" t="s">
        <v>148</v>
      </c>
      <c r="AU484" s="228" t="s">
        <v>154</v>
      </c>
      <c r="AY484" s="17" t="s">
        <v>146</v>
      </c>
      <c r="BE484" s="229">
        <f>IF(N484="základní",J484,0)</f>
        <v>0</v>
      </c>
      <c r="BF484" s="229">
        <f>IF(N484="snížená",J484,0)</f>
        <v>0</v>
      </c>
      <c r="BG484" s="229">
        <f>IF(N484="zákl. přenesená",J484,0)</f>
        <v>0</v>
      </c>
      <c r="BH484" s="229">
        <f>IF(N484="sníž. přenesená",J484,0)</f>
        <v>0</v>
      </c>
      <c r="BI484" s="229">
        <f>IF(N484="nulová",J484,0)</f>
        <v>0</v>
      </c>
      <c r="BJ484" s="17" t="s">
        <v>154</v>
      </c>
      <c r="BK484" s="229">
        <f>ROUND(I484*H484,2)</f>
        <v>0</v>
      </c>
      <c r="BL484" s="17" t="s">
        <v>265</v>
      </c>
      <c r="BM484" s="228" t="s">
        <v>2730</v>
      </c>
    </row>
    <row r="485" s="2" customFormat="1">
      <c r="A485" s="38"/>
      <c r="B485" s="39"/>
      <c r="C485" s="40"/>
      <c r="D485" s="230" t="s">
        <v>156</v>
      </c>
      <c r="E485" s="40"/>
      <c r="F485" s="231" t="s">
        <v>2731</v>
      </c>
      <c r="G485" s="40"/>
      <c r="H485" s="40"/>
      <c r="I485" s="232"/>
      <c r="J485" s="40"/>
      <c r="K485" s="40"/>
      <c r="L485" s="44"/>
      <c r="M485" s="233"/>
      <c r="N485" s="234"/>
      <c r="O485" s="91"/>
      <c r="P485" s="91"/>
      <c r="Q485" s="91"/>
      <c r="R485" s="91"/>
      <c r="S485" s="91"/>
      <c r="T485" s="91"/>
      <c r="U485" s="92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T485" s="17" t="s">
        <v>156</v>
      </c>
      <c r="AU485" s="17" t="s">
        <v>154</v>
      </c>
    </row>
    <row r="486" s="2" customFormat="1">
      <c r="A486" s="38"/>
      <c r="B486" s="39"/>
      <c r="C486" s="40"/>
      <c r="D486" s="235" t="s">
        <v>158</v>
      </c>
      <c r="E486" s="40"/>
      <c r="F486" s="236" t="s">
        <v>2732</v>
      </c>
      <c r="G486" s="40"/>
      <c r="H486" s="40"/>
      <c r="I486" s="232"/>
      <c r="J486" s="40"/>
      <c r="K486" s="40"/>
      <c r="L486" s="44"/>
      <c r="M486" s="233"/>
      <c r="N486" s="234"/>
      <c r="O486" s="91"/>
      <c r="P486" s="91"/>
      <c r="Q486" s="91"/>
      <c r="R486" s="91"/>
      <c r="S486" s="91"/>
      <c r="T486" s="91"/>
      <c r="U486" s="92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T486" s="17" t="s">
        <v>158</v>
      </c>
      <c r="AU486" s="17" t="s">
        <v>154</v>
      </c>
    </row>
    <row r="487" s="13" customFormat="1">
      <c r="A487" s="13"/>
      <c r="B487" s="237"/>
      <c r="C487" s="238"/>
      <c r="D487" s="230" t="s">
        <v>160</v>
      </c>
      <c r="E487" s="239" t="s">
        <v>1</v>
      </c>
      <c r="F487" s="240" t="s">
        <v>2697</v>
      </c>
      <c r="G487" s="238"/>
      <c r="H487" s="239" t="s">
        <v>1</v>
      </c>
      <c r="I487" s="241"/>
      <c r="J487" s="238"/>
      <c r="K487" s="238"/>
      <c r="L487" s="242"/>
      <c r="M487" s="243"/>
      <c r="N487" s="244"/>
      <c r="O487" s="244"/>
      <c r="P487" s="244"/>
      <c r="Q487" s="244"/>
      <c r="R487" s="244"/>
      <c r="S487" s="244"/>
      <c r="T487" s="244"/>
      <c r="U487" s="245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6" t="s">
        <v>160</v>
      </c>
      <c r="AU487" s="246" t="s">
        <v>154</v>
      </c>
      <c r="AV487" s="13" t="s">
        <v>81</v>
      </c>
      <c r="AW487" s="13" t="s">
        <v>30</v>
      </c>
      <c r="AX487" s="13" t="s">
        <v>73</v>
      </c>
      <c r="AY487" s="246" t="s">
        <v>146</v>
      </c>
    </row>
    <row r="488" s="14" customFormat="1">
      <c r="A488" s="14"/>
      <c r="B488" s="247"/>
      <c r="C488" s="248"/>
      <c r="D488" s="230" t="s">
        <v>160</v>
      </c>
      <c r="E488" s="249" t="s">
        <v>1</v>
      </c>
      <c r="F488" s="250" t="s">
        <v>2564</v>
      </c>
      <c r="G488" s="248"/>
      <c r="H488" s="251">
        <v>2</v>
      </c>
      <c r="I488" s="252"/>
      <c r="J488" s="248"/>
      <c r="K488" s="248"/>
      <c r="L488" s="253"/>
      <c r="M488" s="254"/>
      <c r="N488" s="255"/>
      <c r="O488" s="255"/>
      <c r="P488" s="255"/>
      <c r="Q488" s="255"/>
      <c r="R488" s="255"/>
      <c r="S488" s="255"/>
      <c r="T488" s="255"/>
      <c r="U488" s="256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57" t="s">
        <v>160</v>
      </c>
      <c r="AU488" s="257" t="s">
        <v>154</v>
      </c>
      <c r="AV488" s="14" t="s">
        <v>154</v>
      </c>
      <c r="AW488" s="14" t="s">
        <v>30</v>
      </c>
      <c r="AX488" s="14" t="s">
        <v>73</v>
      </c>
      <c r="AY488" s="257" t="s">
        <v>146</v>
      </c>
    </row>
    <row r="489" s="15" customFormat="1">
      <c r="A489" s="15"/>
      <c r="B489" s="258"/>
      <c r="C489" s="259"/>
      <c r="D489" s="230" t="s">
        <v>160</v>
      </c>
      <c r="E489" s="260" t="s">
        <v>1</v>
      </c>
      <c r="F489" s="261" t="s">
        <v>163</v>
      </c>
      <c r="G489" s="259"/>
      <c r="H489" s="262">
        <v>2</v>
      </c>
      <c r="I489" s="263"/>
      <c r="J489" s="259"/>
      <c r="K489" s="259"/>
      <c r="L489" s="264"/>
      <c r="M489" s="265"/>
      <c r="N489" s="266"/>
      <c r="O489" s="266"/>
      <c r="P489" s="266"/>
      <c r="Q489" s="266"/>
      <c r="R489" s="266"/>
      <c r="S489" s="266"/>
      <c r="T489" s="266"/>
      <c r="U489" s="267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T489" s="268" t="s">
        <v>160</v>
      </c>
      <c r="AU489" s="268" t="s">
        <v>154</v>
      </c>
      <c r="AV489" s="15" t="s">
        <v>153</v>
      </c>
      <c r="AW489" s="15" t="s">
        <v>30</v>
      </c>
      <c r="AX489" s="15" t="s">
        <v>81</v>
      </c>
      <c r="AY489" s="268" t="s">
        <v>146</v>
      </c>
    </row>
    <row r="490" s="2" customFormat="1" ht="16.5" customHeight="1">
      <c r="A490" s="38"/>
      <c r="B490" s="39"/>
      <c r="C490" s="217" t="s">
        <v>666</v>
      </c>
      <c r="D490" s="217" t="s">
        <v>148</v>
      </c>
      <c r="E490" s="218" t="s">
        <v>2733</v>
      </c>
      <c r="F490" s="219" t="s">
        <v>2734</v>
      </c>
      <c r="G490" s="220" t="s">
        <v>260</v>
      </c>
      <c r="H490" s="221">
        <v>16</v>
      </c>
      <c r="I490" s="222"/>
      <c r="J490" s="223">
        <f>ROUND(I490*H490,2)</f>
        <v>0</v>
      </c>
      <c r="K490" s="219" t="s">
        <v>152</v>
      </c>
      <c r="L490" s="44"/>
      <c r="M490" s="224" t="s">
        <v>1</v>
      </c>
      <c r="N490" s="225" t="s">
        <v>39</v>
      </c>
      <c r="O490" s="91"/>
      <c r="P490" s="226">
        <f>O490*H490</f>
        <v>0</v>
      </c>
      <c r="Q490" s="226">
        <v>0.00058</v>
      </c>
      <c r="R490" s="226">
        <f>Q490*H490</f>
        <v>0.0092800000000000001</v>
      </c>
      <c r="S490" s="226">
        <v>0</v>
      </c>
      <c r="T490" s="226">
        <f>S490*H490</f>
        <v>0</v>
      </c>
      <c r="U490" s="227" t="s">
        <v>1</v>
      </c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228" t="s">
        <v>265</v>
      </c>
      <c r="AT490" s="228" t="s">
        <v>148</v>
      </c>
      <c r="AU490" s="228" t="s">
        <v>154</v>
      </c>
      <c r="AY490" s="17" t="s">
        <v>146</v>
      </c>
      <c r="BE490" s="229">
        <f>IF(N490="základní",J490,0)</f>
        <v>0</v>
      </c>
      <c r="BF490" s="229">
        <f>IF(N490="snížená",J490,0)</f>
        <v>0</v>
      </c>
      <c r="BG490" s="229">
        <f>IF(N490="zákl. přenesená",J490,0)</f>
        <v>0</v>
      </c>
      <c r="BH490" s="229">
        <f>IF(N490="sníž. přenesená",J490,0)</f>
        <v>0</v>
      </c>
      <c r="BI490" s="229">
        <f>IF(N490="nulová",J490,0)</f>
        <v>0</v>
      </c>
      <c r="BJ490" s="17" t="s">
        <v>154</v>
      </c>
      <c r="BK490" s="229">
        <f>ROUND(I490*H490,2)</f>
        <v>0</v>
      </c>
      <c r="BL490" s="17" t="s">
        <v>265</v>
      </c>
      <c r="BM490" s="228" t="s">
        <v>2735</v>
      </c>
    </row>
    <row r="491" s="2" customFormat="1">
      <c r="A491" s="38"/>
      <c r="B491" s="39"/>
      <c r="C491" s="40"/>
      <c r="D491" s="230" t="s">
        <v>156</v>
      </c>
      <c r="E491" s="40"/>
      <c r="F491" s="231" t="s">
        <v>2736</v>
      </c>
      <c r="G491" s="40"/>
      <c r="H491" s="40"/>
      <c r="I491" s="232"/>
      <c r="J491" s="40"/>
      <c r="K491" s="40"/>
      <c r="L491" s="44"/>
      <c r="M491" s="233"/>
      <c r="N491" s="234"/>
      <c r="O491" s="91"/>
      <c r="P491" s="91"/>
      <c r="Q491" s="91"/>
      <c r="R491" s="91"/>
      <c r="S491" s="91"/>
      <c r="T491" s="91"/>
      <c r="U491" s="92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T491" s="17" t="s">
        <v>156</v>
      </c>
      <c r="AU491" s="17" t="s">
        <v>154</v>
      </c>
    </row>
    <row r="492" s="2" customFormat="1">
      <c r="A492" s="38"/>
      <c r="B492" s="39"/>
      <c r="C492" s="40"/>
      <c r="D492" s="235" t="s">
        <v>158</v>
      </c>
      <c r="E492" s="40"/>
      <c r="F492" s="236" t="s">
        <v>2737</v>
      </c>
      <c r="G492" s="40"/>
      <c r="H492" s="40"/>
      <c r="I492" s="232"/>
      <c r="J492" s="40"/>
      <c r="K492" s="40"/>
      <c r="L492" s="44"/>
      <c r="M492" s="233"/>
      <c r="N492" s="234"/>
      <c r="O492" s="91"/>
      <c r="P492" s="91"/>
      <c r="Q492" s="91"/>
      <c r="R492" s="91"/>
      <c r="S492" s="91"/>
      <c r="T492" s="91"/>
      <c r="U492" s="92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T492" s="17" t="s">
        <v>158</v>
      </c>
      <c r="AU492" s="17" t="s">
        <v>154</v>
      </c>
    </row>
    <row r="493" s="13" customFormat="1">
      <c r="A493" s="13"/>
      <c r="B493" s="237"/>
      <c r="C493" s="238"/>
      <c r="D493" s="230" t="s">
        <v>160</v>
      </c>
      <c r="E493" s="239" t="s">
        <v>1</v>
      </c>
      <c r="F493" s="240" t="s">
        <v>2697</v>
      </c>
      <c r="G493" s="238"/>
      <c r="H493" s="239" t="s">
        <v>1</v>
      </c>
      <c r="I493" s="241"/>
      <c r="J493" s="238"/>
      <c r="K493" s="238"/>
      <c r="L493" s="242"/>
      <c r="M493" s="243"/>
      <c r="N493" s="244"/>
      <c r="O493" s="244"/>
      <c r="P493" s="244"/>
      <c r="Q493" s="244"/>
      <c r="R493" s="244"/>
      <c r="S493" s="244"/>
      <c r="T493" s="244"/>
      <c r="U493" s="245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6" t="s">
        <v>160</v>
      </c>
      <c r="AU493" s="246" t="s">
        <v>154</v>
      </c>
      <c r="AV493" s="13" t="s">
        <v>81</v>
      </c>
      <c r="AW493" s="13" t="s">
        <v>30</v>
      </c>
      <c r="AX493" s="13" t="s">
        <v>73</v>
      </c>
      <c r="AY493" s="246" t="s">
        <v>146</v>
      </c>
    </row>
    <row r="494" s="14" customFormat="1">
      <c r="A494" s="14"/>
      <c r="B494" s="247"/>
      <c r="C494" s="248"/>
      <c r="D494" s="230" t="s">
        <v>160</v>
      </c>
      <c r="E494" s="249" t="s">
        <v>1</v>
      </c>
      <c r="F494" s="250" t="s">
        <v>2738</v>
      </c>
      <c r="G494" s="248"/>
      <c r="H494" s="251">
        <v>16</v>
      </c>
      <c r="I494" s="252"/>
      <c r="J494" s="248"/>
      <c r="K494" s="248"/>
      <c r="L494" s="253"/>
      <c r="M494" s="254"/>
      <c r="N494" s="255"/>
      <c r="O494" s="255"/>
      <c r="P494" s="255"/>
      <c r="Q494" s="255"/>
      <c r="R494" s="255"/>
      <c r="S494" s="255"/>
      <c r="T494" s="255"/>
      <c r="U494" s="256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7" t="s">
        <v>160</v>
      </c>
      <c r="AU494" s="257" t="s">
        <v>154</v>
      </c>
      <c r="AV494" s="14" t="s">
        <v>154</v>
      </c>
      <c r="AW494" s="14" t="s">
        <v>30</v>
      </c>
      <c r="AX494" s="14" t="s">
        <v>73</v>
      </c>
      <c r="AY494" s="257" t="s">
        <v>146</v>
      </c>
    </row>
    <row r="495" s="15" customFormat="1">
      <c r="A495" s="15"/>
      <c r="B495" s="258"/>
      <c r="C495" s="259"/>
      <c r="D495" s="230" t="s">
        <v>160</v>
      </c>
      <c r="E495" s="260" t="s">
        <v>1</v>
      </c>
      <c r="F495" s="261" t="s">
        <v>163</v>
      </c>
      <c r="G495" s="259"/>
      <c r="H495" s="262">
        <v>16</v>
      </c>
      <c r="I495" s="263"/>
      <c r="J495" s="259"/>
      <c r="K495" s="259"/>
      <c r="L495" s="264"/>
      <c r="M495" s="265"/>
      <c r="N495" s="266"/>
      <c r="O495" s="266"/>
      <c r="P495" s="266"/>
      <c r="Q495" s="266"/>
      <c r="R495" s="266"/>
      <c r="S495" s="266"/>
      <c r="T495" s="266"/>
      <c r="U495" s="267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68" t="s">
        <v>160</v>
      </c>
      <c r="AU495" s="268" t="s">
        <v>154</v>
      </c>
      <c r="AV495" s="15" t="s">
        <v>153</v>
      </c>
      <c r="AW495" s="15" t="s">
        <v>30</v>
      </c>
      <c r="AX495" s="15" t="s">
        <v>81</v>
      </c>
      <c r="AY495" s="268" t="s">
        <v>146</v>
      </c>
    </row>
    <row r="496" s="2" customFormat="1" ht="16.5" customHeight="1">
      <c r="A496" s="38"/>
      <c r="B496" s="39"/>
      <c r="C496" s="217" t="s">
        <v>674</v>
      </c>
      <c r="D496" s="217" t="s">
        <v>148</v>
      </c>
      <c r="E496" s="218" t="s">
        <v>2739</v>
      </c>
      <c r="F496" s="219" t="s">
        <v>2740</v>
      </c>
      <c r="G496" s="220" t="s">
        <v>260</v>
      </c>
      <c r="H496" s="221">
        <v>8</v>
      </c>
      <c r="I496" s="222"/>
      <c r="J496" s="223">
        <f>ROUND(I496*H496,2)</f>
        <v>0</v>
      </c>
      <c r="K496" s="219" t="s">
        <v>152</v>
      </c>
      <c r="L496" s="44"/>
      <c r="M496" s="224" t="s">
        <v>1</v>
      </c>
      <c r="N496" s="225" t="s">
        <v>39</v>
      </c>
      <c r="O496" s="91"/>
      <c r="P496" s="226">
        <f>O496*H496</f>
        <v>0</v>
      </c>
      <c r="Q496" s="226">
        <v>0.0011900000000000001</v>
      </c>
      <c r="R496" s="226">
        <f>Q496*H496</f>
        <v>0.0095200000000000007</v>
      </c>
      <c r="S496" s="226">
        <v>0</v>
      </c>
      <c r="T496" s="226">
        <f>S496*H496</f>
        <v>0</v>
      </c>
      <c r="U496" s="227" t="s">
        <v>1</v>
      </c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R496" s="228" t="s">
        <v>265</v>
      </c>
      <c r="AT496" s="228" t="s">
        <v>148</v>
      </c>
      <c r="AU496" s="228" t="s">
        <v>154</v>
      </c>
      <c r="AY496" s="17" t="s">
        <v>146</v>
      </c>
      <c r="BE496" s="229">
        <f>IF(N496="základní",J496,0)</f>
        <v>0</v>
      </c>
      <c r="BF496" s="229">
        <f>IF(N496="snížená",J496,0)</f>
        <v>0</v>
      </c>
      <c r="BG496" s="229">
        <f>IF(N496="zákl. přenesená",J496,0)</f>
        <v>0</v>
      </c>
      <c r="BH496" s="229">
        <f>IF(N496="sníž. přenesená",J496,0)</f>
        <v>0</v>
      </c>
      <c r="BI496" s="229">
        <f>IF(N496="nulová",J496,0)</f>
        <v>0</v>
      </c>
      <c r="BJ496" s="17" t="s">
        <v>154</v>
      </c>
      <c r="BK496" s="229">
        <f>ROUND(I496*H496,2)</f>
        <v>0</v>
      </c>
      <c r="BL496" s="17" t="s">
        <v>265</v>
      </c>
      <c r="BM496" s="228" t="s">
        <v>2741</v>
      </c>
    </row>
    <row r="497" s="2" customFormat="1">
      <c r="A497" s="38"/>
      <c r="B497" s="39"/>
      <c r="C497" s="40"/>
      <c r="D497" s="230" t="s">
        <v>156</v>
      </c>
      <c r="E497" s="40"/>
      <c r="F497" s="231" t="s">
        <v>2742</v>
      </c>
      <c r="G497" s="40"/>
      <c r="H497" s="40"/>
      <c r="I497" s="232"/>
      <c r="J497" s="40"/>
      <c r="K497" s="40"/>
      <c r="L497" s="44"/>
      <c r="M497" s="233"/>
      <c r="N497" s="234"/>
      <c r="O497" s="91"/>
      <c r="P497" s="91"/>
      <c r="Q497" s="91"/>
      <c r="R497" s="91"/>
      <c r="S497" s="91"/>
      <c r="T497" s="91"/>
      <c r="U497" s="92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T497" s="17" t="s">
        <v>156</v>
      </c>
      <c r="AU497" s="17" t="s">
        <v>154</v>
      </c>
    </row>
    <row r="498" s="2" customFormat="1">
      <c r="A498" s="38"/>
      <c r="B498" s="39"/>
      <c r="C498" s="40"/>
      <c r="D498" s="235" t="s">
        <v>158</v>
      </c>
      <c r="E498" s="40"/>
      <c r="F498" s="236" t="s">
        <v>2743</v>
      </c>
      <c r="G498" s="40"/>
      <c r="H498" s="40"/>
      <c r="I498" s="232"/>
      <c r="J498" s="40"/>
      <c r="K498" s="40"/>
      <c r="L498" s="44"/>
      <c r="M498" s="233"/>
      <c r="N498" s="234"/>
      <c r="O498" s="91"/>
      <c r="P498" s="91"/>
      <c r="Q498" s="91"/>
      <c r="R498" s="91"/>
      <c r="S498" s="91"/>
      <c r="T498" s="91"/>
      <c r="U498" s="92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T498" s="17" t="s">
        <v>158</v>
      </c>
      <c r="AU498" s="17" t="s">
        <v>154</v>
      </c>
    </row>
    <row r="499" s="13" customFormat="1">
      <c r="A499" s="13"/>
      <c r="B499" s="237"/>
      <c r="C499" s="238"/>
      <c r="D499" s="230" t="s">
        <v>160</v>
      </c>
      <c r="E499" s="239" t="s">
        <v>1</v>
      </c>
      <c r="F499" s="240" t="s">
        <v>2697</v>
      </c>
      <c r="G499" s="238"/>
      <c r="H499" s="239" t="s">
        <v>1</v>
      </c>
      <c r="I499" s="241"/>
      <c r="J499" s="238"/>
      <c r="K499" s="238"/>
      <c r="L499" s="242"/>
      <c r="M499" s="243"/>
      <c r="N499" s="244"/>
      <c r="O499" s="244"/>
      <c r="P499" s="244"/>
      <c r="Q499" s="244"/>
      <c r="R499" s="244"/>
      <c r="S499" s="244"/>
      <c r="T499" s="244"/>
      <c r="U499" s="245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6" t="s">
        <v>160</v>
      </c>
      <c r="AU499" s="246" t="s">
        <v>154</v>
      </c>
      <c r="AV499" s="13" t="s">
        <v>81</v>
      </c>
      <c r="AW499" s="13" t="s">
        <v>30</v>
      </c>
      <c r="AX499" s="13" t="s">
        <v>73</v>
      </c>
      <c r="AY499" s="246" t="s">
        <v>146</v>
      </c>
    </row>
    <row r="500" s="14" customFormat="1">
      <c r="A500" s="14"/>
      <c r="B500" s="247"/>
      <c r="C500" s="248"/>
      <c r="D500" s="230" t="s">
        <v>160</v>
      </c>
      <c r="E500" s="249" t="s">
        <v>1</v>
      </c>
      <c r="F500" s="250" t="s">
        <v>1632</v>
      </c>
      <c r="G500" s="248"/>
      <c r="H500" s="251">
        <v>8</v>
      </c>
      <c r="I500" s="252"/>
      <c r="J500" s="248"/>
      <c r="K500" s="248"/>
      <c r="L500" s="253"/>
      <c r="M500" s="254"/>
      <c r="N500" s="255"/>
      <c r="O500" s="255"/>
      <c r="P500" s="255"/>
      <c r="Q500" s="255"/>
      <c r="R500" s="255"/>
      <c r="S500" s="255"/>
      <c r="T500" s="255"/>
      <c r="U500" s="256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57" t="s">
        <v>160</v>
      </c>
      <c r="AU500" s="257" t="s">
        <v>154</v>
      </c>
      <c r="AV500" s="14" t="s">
        <v>154</v>
      </c>
      <c r="AW500" s="14" t="s">
        <v>30</v>
      </c>
      <c r="AX500" s="14" t="s">
        <v>73</v>
      </c>
      <c r="AY500" s="257" t="s">
        <v>146</v>
      </c>
    </row>
    <row r="501" s="15" customFormat="1">
      <c r="A501" s="15"/>
      <c r="B501" s="258"/>
      <c r="C501" s="259"/>
      <c r="D501" s="230" t="s">
        <v>160</v>
      </c>
      <c r="E501" s="260" t="s">
        <v>1</v>
      </c>
      <c r="F501" s="261" t="s">
        <v>163</v>
      </c>
      <c r="G501" s="259"/>
      <c r="H501" s="262">
        <v>8</v>
      </c>
      <c r="I501" s="263"/>
      <c r="J501" s="259"/>
      <c r="K501" s="259"/>
      <c r="L501" s="264"/>
      <c r="M501" s="265"/>
      <c r="N501" s="266"/>
      <c r="O501" s="266"/>
      <c r="P501" s="266"/>
      <c r="Q501" s="266"/>
      <c r="R501" s="266"/>
      <c r="S501" s="266"/>
      <c r="T501" s="266"/>
      <c r="U501" s="267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68" t="s">
        <v>160</v>
      </c>
      <c r="AU501" s="268" t="s">
        <v>154</v>
      </c>
      <c r="AV501" s="15" t="s">
        <v>153</v>
      </c>
      <c r="AW501" s="15" t="s">
        <v>30</v>
      </c>
      <c r="AX501" s="15" t="s">
        <v>81</v>
      </c>
      <c r="AY501" s="268" t="s">
        <v>146</v>
      </c>
    </row>
    <row r="502" s="2" customFormat="1" ht="16.5" customHeight="1">
      <c r="A502" s="38"/>
      <c r="B502" s="39"/>
      <c r="C502" s="217" t="s">
        <v>680</v>
      </c>
      <c r="D502" s="217" t="s">
        <v>148</v>
      </c>
      <c r="E502" s="218" t="s">
        <v>2744</v>
      </c>
      <c r="F502" s="219" t="s">
        <v>2745</v>
      </c>
      <c r="G502" s="220" t="s">
        <v>268</v>
      </c>
      <c r="H502" s="221">
        <v>2</v>
      </c>
      <c r="I502" s="222"/>
      <c r="J502" s="223">
        <f>ROUND(I502*H502,2)</f>
        <v>0</v>
      </c>
      <c r="K502" s="219" t="s">
        <v>152</v>
      </c>
      <c r="L502" s="44"/>
      <c r="M502" s="224" t="s">
        <v>1</v>
      </c>
      <c r="N502" s="225" t="s">
        <v>39</v>
      </c>
      <c r="O502" s="91"/>
      <c r="P502" s="226">
        <f>O502*H502</f>
        <v>0</v>
      </c>
      <c r="Q502" s="226">
        <v>0</v>
      </c>
      <c r="R502" s="226">
        <f>Q502*H502</f>
        <v>0</v>
      </c>
      <c r="S502" s="226">
        <v>0</v>
      </c>
      <c r="T502" s="226">
        <f>S502*H502</f>
        <v>0</v>
      </c>
      <c r="U502" s="227" t="s">
        <v>1</v>
      </c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228" t="s">
        <v>265</v>
      </c>
      <c r="AT502" s="228" t="s">
        <v>148</v>
      </c>
      <c r="AU502" s="228" t="s">
        <v>154</v>
      </c>
      <c r="AY502" s="17" t="s">
        <v>146</v>
      </c>
      <c r="BE502" s="229">
        <f>IF(N502="základní",J502,0)</f>
        <v>0</v>
      </c>
      <c r="BF502" s="229">
        <f>IF(N502="snížená",J502,0)</f>
        <v>0</v>
      </c>
      <c r="BG502" s="229">
        <f>IF(N502="zákl. přenesená",J502,0)</f>
        <v>0</v>
      </c>
      <c r="BH502" s="229">
        <f>IF(N502="sníž. přenesená",J502,0)</f>
        <v>0</v>
      </c>
      <c r="BI502" s="229">
        <f>IF(N502="nulová",J502,0)</f>
        <v>0</v>
      </c>
      <c r="BJ502" s="17" t="s">
        <v>154</v>
      </c>
      <c r="BK502" s="229">
        <f>ROUND(I502*H502,2)</f>
        <v>0</v>
      </c>
      <c r="BL502" s="17" t="s">
        <v>265</v>
      </c>
      <c r="BM502" s="228" t="s">
        <v>2746</v>
      </c>
    </row>
    <row r="503" s="2" customFormat="1">
      <c r="A503" s="38"/>
      <c r="B503" s="39"/>
      <c r="C503" s="40"/>
      <c r="D503" s="230" t="s">
        <v>156</v>
      </c>
      <c r="E503" s="40"/>
      <c r="F503" s="231" t="s">
        <v>2747</v>
      </c>
      <c r="G503" s="40"/>
      <c r="H503" s="40"/>
      <c r="I503" s="232"/>
      <c r="J503" s="40"/>
      <c r="K503" s="40"/>
      <c r="L503" s="44"/>
      <c r="M503" s="233"/>
      <c r="N503" s="234"/>
      <c r="O503" s="91"/>
      <c r="P503" s="91"/>
      <c r="Q503" s="91"/>
      <c r="R503" s="91"/>
      <c r="S503" s="91"/>
      <c r="T503" s="91"/>
      <c r="U503" s="92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T503" s="17" t="s">
        <v>156</v>
      </c>
      <c r="AU503" s="17" t="s">
        <v>154</v>
      </c>
    </row>
    <row r="504" s="2" customFormat="1">
      <c r="A504" s="38"/>
      <c r="B504" s="39"/>
      <c r="C504" s="40"/>
      <c r="D504" s="235" t="s">
        <v>158</v>
      </c>
      <c r="E504" s="40"/>
      <c r="F504" s="236" t="s">
        <v>2748</v>
      </c>
      <c r="G504" s="40"/>
      <c r="H504" s="40"/>
      <c r="I504" s="232"/>
      <c r="J504" s="40"/>
      <c r="K504" s="40"/>
      <c r="L504" s="44"/>
      <c r="M504" s="233"/>
      <c r="N504" s="234"/>
      <c r="O504" s="91"/>
      <c r="P504" s="91"/>
      <c r="Q504" s="91"/>
      <c r="R504" s="91"/>
      <c r="S504" s="91"/>
      <c r="T504" s="91"/>
      <c r="U504" s="92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T504" s="17" t="s">
        <v>158</v>
      </c>
      <c r="AU504" s="17" t="s">
        <v>154</v>
      </c>
    </row>
    <row r="505" s="13" customFormat="1">
      <c r="A505" s="13"/>
      <c r="B505" s="237"/>
      <c r="C505" s="238"/>
      <c r="D505" s="230" t="s">
        <v>160</v>
      </c>
      <c r="E505" s="239" t="s">
        <v>1</v>
      </c>
      <c r="F505" s="240" t="s">
        <v>2697</v>
      </c>
      <c r="G505" s="238"/>
      <c r="H505" s="239" t="s">
        <v>1</v>
      </c>
      <c r="I505" s="241"/>
      <c r="J505" s="238"/>
      <c r="K505" s="238"/>
      <c r="L505" s="242"/>
      <c r="M505" s="243"/>
      <c r="N505" s="244"/>
      <c r="O505" s="244"/>
      <c r="P505" s="244"/>
      <c r="Q505" s="244"/>
      <c r="R505" s="244"/>
      <c r="S505" s="244"/>
      <c r="T505" s="244"/>
      <c r="U505" s="245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6" t="s">
        <v>160</v>
      </c>
      <c r="AU505" s="246" t="s">
        <v>154</v>
      </c>
      <c r="AV505" s="13" t="s">
        <v>81</v>
      </c>
      <c r="AW505" s="13" t="s">
        <v>30</v>
      </c>
      <c r="AX505" s="13" t="s">
        <v>73</v>
      </c>
      <c r="AY505" s="246" t="s">
        <v>146</v>
      </c>
    </row>
    <row r="506" s="14" customFormat="1">
      <c r="A506" s="14"/>
      <c r="B506" s="247"/>
      <c r="C506" s="248"/>
      <c r="D506" s="230" t="s">
        <v>160</v>
      </c>
      <c r="E506" s="249" t="s">
        <v>1</v>
      </c>
      <c r="F506" s="250" t="s">
        <v>2564</v>
      </c>
      <c r="G506" s="248"/>
      <c r="H506" s="251">
        <v>2</v>
      </c>
      <c r="I506" s="252"/>
      <c r="J506" s="248"/>
      <c r="K506" s="248"/>
      <c r="L506" s="253"/>
      <c r="M506" s="254"/>
      <c r="N506" s="255"/>
      <c r="O506" s="255"/>
      <c r="P506" s="255"/>
      <c r="Q506" s="255"/>
      <c r="R506" s="255"/>
      <c r="S506" s="255"/>
      <c r="T506" s="255"/>
      <c r="U506" s="256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7" t="s">
        <v>160</v>
      </c>
      <c r="AU506" s="257" t="s">
        <v>154</v>
      </c>
      <c r="AV506" s="14" t="s">
        <v>154</v>
      </c>
      <c r="AW506" s="14" t="s">
        <v>30</v>
      </c>
      <c r="AX506" s="14" t="s">
        <v>73</v>
      </c>
      <c r="AY506" s="257" t="s">
        <v>146</v>
      </c>
    </row>
    <row r="507" s="15" customFormat="1">
      <c r="A507" s="15"/>
      <c r="B507" s="258"/>
      <c r="C507" s="259"/>
      <c r="D507" s="230" t="s">
        <v>160</v>
      </c>
      <c r="E507" s="260" t="s">
        <v>1</v>
      </c>
      <c r="F507" s="261" t="s">
        <v>163</v>
      </c>
      <c r="G507" s="259"/>
      <c r="H507" s="262">
        <v>2</v>
      </c>
      <c r="I507" s="263"/>
      <c r="J507" s="259"/>
      <c r="K507" s="259"/>
      <c r="L507" s="264"/>
      <c r="M507" s="265"/>
      <c r="N507" s="266"/>
      <c r="O507" s="266"/>
      <c r="P507" s="266"/>
      <c r="Q507" s="266"/>
      <c r="R507" s="266"/>
      <c r="S507" s="266"/>
      <c r="T507" s="266"/>
      <c r="U507" s="267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68" t="s">
        <v>160</v>
      </c>
      <c r="AU507" s="268" t="s">
        <v>154</v>
      </c>
      <c r="AV507" s="15" t="s">
        <v>153</v>
      </c>
      <c r="AW507" s="15" t="s">
        <v>30</v>
      </c>
      <c r="AX507" s="15" t="s">
        <v>81</v>
      </c>
      <c r="AY507" s="268" t="s">
        <v>146</v>
      </c>
    </row>
    <row r="508" s="2" customFormat="1" ht="16.5" customHeight="1">
      <c r="A508" s="38"/>
      <c r="B508" s="39"/>
      <c r="C508" s="217" t="s">
        <v>692</v>
      </c>
      <c r="D508" s="217" t="s">
        <v>148</v>
      </c>
      <c r="E508" s="218" t="s">
        <v>2749</v>
      </c>
      <c r="F508" s="219" t="s">
        <v>2750</v>
      </c>
      <c r="G508" s="220" t="s">
        <v>268</v>
      </c>
      <c r="H508" s="221">
        <v>6</v>
      </c>
      <c r="I508" s="222"/>
      <c r="J508" s="223">
        <f>ROUND(I508*H508,2)</f>
        <v>0</v>
      </c>
      <c r="K508" s="219" t="s">
        <v>152</v>
      </c>
      <c r="L508" s="44"/>
      <c r="M508" s="224" t="s">
        <v>1</v>
      </c>
      <c r="N508" s="225" t="s">
        <v>39</v>
      </c>
      <c r="O508" s="91"/>
      <c r="P508" s="226">
        <f>O508*H508</f>
        <v>0</v>
      </c>
      <c r="Q508" s="226">
        <v>0</v>
      </c>
      <c r="R508" s="226">
        <f>Q508*H508</f>
        <v>0</v>
      </c>
      <c r="S508" s="226">
        <v>0</v>
      </c>
      <c r="T508" s="226">
        <f>S508*H508</f>
        <v>0</v>
      </c>
      <c r="U508" s="227" t="s">
        <v>1</v>
      </c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R508" s="228" t="s">
        <v>265</v>
      </c>
      <c r="AT508" s="228" t="s">
        <v>148</v>
      </c>
      <c r="AU508" s="228" t="s">
        <v>154</v>
      </c>
      <c r="AY508" s="17" t="s">
        <v>146</v>
      </c>
      <c r="BE508" s="229">
        <f>IF(N508="základní",J508,0)</f>
        <v>0</v>
      </c>
      <c r="BF508" s="229">
        <f>IF(N508="snížená",J508,0)</f>
        <v>0</v>
      </c>
      <c r="BG508" s="229">
        <f>IF(N508="zákl. přenesená",J508,0)</f>
        <v>0</v>
      </c>
      <c r="BH508" s="229">
        <f>IF(N508="sníž. přenesená",J508,0)</f>
        <v>0</v>
      </c>
      <c r="BI508" s="229">
        <f>IF(N508="nulová",J508,0)</f>
        <v>0</v>
      </c>
      <c r="BJ508" s="17" t="s">
        <v>154</v>
      </c>
      <c r="BK508" s="229">
        <f>ROUND(I508*H508,2)</f>
        <v>0</v>
      </c>
      <c r="BL508" s="17" t="s">
        <v>265</v>
      </c>
      <c r="BM508" s="228" t="s">
        <v>2751</v>
      </c>
    </row>
    <row r="509" s="2" customFormat="1">
      <c r="A509" s="38"/>
      <c r="B509" s="39"/>
      <c r="C509" s="40"/>
      <c r="D509" s="230" t="s">
        <v>156</v>
      </c>
      <c r="E509" s="40"/>
      <c r="F509" s="231" t="s">
        <v>2752</v>
      </c>
      <c r="G509" s="40"/>
      <c r="H509" s="40"/>
      <c r="I509" s="232"/>
      <c r="J509" s="40"/>
      <c r="K509" s="40"/>
      <c r="L509" s="44"/>
      <c r="M509" s="233"/>
      <c r="N509" s="234"/>
      <c r="O509" s="91"/>
      <c r="P509" s="91"/>
      <c r="Q509" s="91"/>
      <c r="R509" s="91"/>
      <c r="S509" s="91"/>
      <c r="T509" s="91"/>
      <c r="U509" s="92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T509" s="17" t="s">
        <v>156</v>
      </c>
      <c r="AU509" s="17" t="s">
        <v>154</v>
      </c>
    </row>
    <row r="510" s="2" customFormat="1">
      <c r="A510" s="38"/>
      <c r="B510" s="39"/>
      <c r="C510" s="40"/>
      <c r="D510" s="235" t="s">
        <v>158</v>
      </c>
      <c r="E510" s="40"/>
      <c r="F510" s="236" t="s">
        <v>2753</v>
      </c>
      <c r="G510" s="40"/>
      <c r="H510" s="40"/>
      <c r="I510" s="232"/>
      <c r="J510" s="40"/>
      <c r="K510" s="40"/>
      <c r="L510" s="44"/>
      <c r="M510" s="233"/>
      <c r="N510" s="234"/>
      <c r="O510" s="91"/>
      <c r="P510" s="91"/>
      <c r="Q510" s="91"/>
      <c r="R510" s="91"/>
      <c r="S510" s="91"/>
      <c r="T510" s="91"/>
      <c r="U510" s="92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T510" s="17" t="s">
        <v>158</v>
      </c>
      <c r="AU510" s="17" t="s">
        <v>154</v>
      </c>
    </row>
    <row r="511" s="13" customFormat="1">
      <c r="A511" s="13"/>
      <c r="B511" s="237"/>
      <c r="C511" s="238"/>
      <c r="D511" s="230" t="s">
        <v>160</v>
      </c>
      <c r="E511" s="239" t="s">
        <v>1</v>
      </c>
      <c r="F511" s="240" t="s">
        <v>2697</v>
      </c>
      <c r="G511" s="238"/>
      <c r="H511" s="239" t="s">
        <v>1</v>
      </c>
      <c r="I511" s="241"/>
      <c r="J511" s="238"/>
      <c r="K511" s="238"/>
      <c r="L511" s="242"/>
      <c r="M511" s="243"/>
      <c r="N511" s="244"/>
      <c r="O511" s="244"/>
      <c r="P511" s="244"/>
      <c r="Q511" s="244"/>
      <c r="R511" s="244"/>
      <c r="S511" s="244"/>
      <c r="T511" s="244"/>
      <c r="U511" s="245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6" t="s">
        <v>160</v>
      </c>
      <c r="AU511" s="246" t="s">
        <v>154</v>
      </c>
      <c r="AV511" s="13" t="s">
        <v>81</v>
      </c>
      <c r="AW511" s="13" t="s">
        <v>30</v>
      </c>
      <c r="AX511" s="13" t="s">
        <v>73</v>
      </c>
      <c r="AY511" s="246" t="s">
        <v>146</v>
      </c>
    </row>
    <row r="512" s="14" customFormat="1">
      <c r="A512" s="14"/>
      <c r="B512" s="247"/>
      <c r="C512" s="248"/>
      <c r="D512" s="230" t="s">
        <v>160</v>
      </c>
      <c r="E512" s="249" t="s">
        <v>1</v>
      </c>
      <c r="F512" s="250" t="s">
        <v>2754</v>
      </c>
      <c r="G512" s="248"/>
      <c r="H512" s="251">
        <v>6</v>
      </c>
      <c r="I512" s="252"/>
      <c r="J512" s="248"/>
      <c r="K512" s="248"/>
      <c r="L512" s="253"/>
      <c r="M512" s="254"/>
      <c r="N512" s="255"/>
      <c r="O512" s="255"/>
      <c r="P512" s="255"/>
      <c r="Q512" s="255"/>
      <c r="R512" s="255"/>
      <c r="S512" s="255"/>
      <c r="T512" s="255"/>
      <c r="U512" s="256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7" t="s">
        <v>160</v>
      </c>
      <c r="AU512" s="257" t="s">
        <v>154</v>
      </c>
      <c r="AV512" s="14" t="s">
        <v>154</v>
      </c>
      <c r="AW512" s="14" t="s">
        <v>30</v>
      </c>
      <c r="AX512" s="14" t="s">
        <v>73</v>
      </c>
      <c r="AY512" s="257" t="s">
        <v>146</v>
      </c>
    </row>
    <row r="513" s="15" customFormat="1">
      <c r="A513" s="15"/>
      <c r="B513" s="258"/>
      <c r="C513" s="259"/>
      <c r="D513" s="230" t="s">
        <v>160</v>
      </c>
      <c r="E513" s="260" t="s">
        <v>1</v>
      </c>
      <c r="F513" s="261" t="s">
        <v>163</v>
      </c>
      <c r="G513" s="259"/>
      <c r="H513" s="262">
        <v>6</v>
      </c>
      <c r="I513" s="263"/>
      <c r="J513" s="259"/>
      <c r="K513" s="259"/>
      <c r="L513" s="264"/>
      <c r="M513" s="265"/>
      <c r="N513" s="266"/>
      <c r="O513" s="266"/>
      <c r="P513" s="266"/>
      <c r="Q513" s="266"/>
      <c r="R513" s="266"/>
      <c r="S513" s="266"/>
      <c r="T513" s="266"/>
      <c r="U513" s="267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T513" s="268" t="s">
        <v>160</v>
      </c>
      <c r="AU513" s="268" t="s">
        <v>154</v>
      </c>
      <c r="AV513" s="15" t="s">
        <v>153</v>
      </c>
      <c r="AW513" s="15" t="s">
        <v>30</v>
      </c>
      <c r="AX513" s="15" t="s">
        <v>81</v>
      </c>
      <c r="AY513" s="268" t="s">
        <v>146</v>
      </c>
    </row>
    <row r="514" s="2" customFormat="1" ht="16.5" customHeight="1">
      <c r="A514" s="38"/>
      <c r="B514" s="39"/>
      <c r="C514" s="217" t="s">
        <v>699</v>
      </c>
      <c r="D514" s="217" t="s">
        <v>148</v>
      </c>
      <c r="E514" s="218" t="s">
        <v>2755</v>
      </c>
      <c r="F514" s="219" t="s">
        <v>2756</v>
      </c>
      <c r="G514" s="220" t="s">
        <v>268</v>
      </c>
      <c r="H514" s="221">
        <v>4</v>
      </c>
      <c r="I514" s="222"/>
      <c r="J514" s="223">
        <f>ROUND(I514*H514,2)</f>
        <v>0</v>
      </c>
      <c r="K514" s="219" t="s">
        <v>152</v>
      </c>
      <c r="L514" s="44"/>
      <c r="M514" s="224" t="s">
        <v>1</v>
      </c>
      <c r="N514" s="225" t="s">
        <v>39</v>
      </c>
      <c r="O514" s="91"/>
      <c r="P514" s="226">
        <f>O514*H514</f>
        <v>0</v>
      </c>
      <c r="Q514" s="226">
        <v>0</v>
      </c>
      <c r="R514" s="226">
        <f>Q514*H514</f>
        <v>0</v>
      </c>
      <c r="S514" s="226">
        <v>0</v>
      </c>
      <c r="T514" s="226">
        <f>S514*H514</f>
        <v>0</v>
      </c>
      <c r="U514" s="227" t="s">
        <v>1</v>
      </c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R514" s="228" t="s">
        <v>265</v>
      </c>
      <c r="AT514" s="228" t="s">
        <v>148</v>
      </c>
      <c r="AU514" s="228" t="s">
        <v>154</v>
      </c>
      <c r="AY514" s="17" t="s">
        <v>146</v>
      </c>
      <c r="BE514" s="229">
        <f>IF(N514="základní",J514,0)</f>
        <v>0</v>
      </c>
      <c r="BF514" s="229">
        <f>IF(N514="snížená",J514,0)</f>
        <v>0</v>
      </c>
      <c r="BG514" s="229">
        <f>IF(N514="zákl. přenesená",J514,0)</f>
        <v>0</v>
      </c>
      <c r="BH514" s="229">
        <f>IF(N514="sníž. přenesená",J514,0)</f>
        <v>0</v>
      </c>
      <c r="BI514" s="229">
        <f>IF(N514="nulová",J514,0)</f>
        <v>0</v>
      </c>
      <c r="BJ514" s="17" t="s">
        <v>154</v>
      </c>
      <c r="BK514" s="229">
        <f>ROUND(I514*H514,2)</f>
        <v>0</v>
      </c>
      <c r="BL514" s="17" t="s">
        <v>265</v>
      </c>
      <c r="BM514" s="228" t="s">
        <v>2757</v>
      </c>
    </row>
    <row r="515" s="2" customFormat="1">
      <c r="A515" s="38"/>
      <c r="B515" s="39"/>
      <c r="C515" s="40"/>
      <c r="D515" s="230" t="s">
        <v>156</v>
      </c>
      <c r="E515" s="40"/>
      <c r="F515" s="231" t="s">
        <v>2758</v>
      </c>
      <c r="G515" s="40"/>
      <c r="H515" s="40"/>
      <c r="I515" s="232"/>
      <c r="J515" s="40"/>
      <c r="K515" s="40"/>
      <c r="L515" s="44"/>
      <c r="M515" s="233"/>
      <c r="N515" s="234"/>
      <c r="O515" s="91"/>
      <c r="P515" s="91"/>
      <c r="Q515" s="91"/>
      <c r="R515" s="91"/>
      <c r="S515" s="91"/>
      <c r="T515" s="91"/>
      <c r="U515" s="92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T515" s="17" t="s">
        <v>156</v>
      </c>
      <c r="AU515" s="17" t="s">
        <v>154</v>
      </c>
    </row>
    <row r="516" s="2" customFormat="1">
      <c r="A516" s="38"/>
      <c r="B516" s="39"/>
      <c r="C516" s="40"/>
      <c r="D516" s="235" t="s">
        <v>158</v>
      </c>
      <c r="E516" s="40"/>
      <c r="F516" s="236" t="s">
        <v>2759</v>
      </c>
      <c r="G516" s="40"/>
      <c r="H516" s="40"/>
      <c r="I516" s="232"/>
      <c r="J516" s="40"/>
      <c r="K516" s="40"/>
      <c r="L516" s="44"/>
      <c r="M516" s="233"/>
      <c r="N516" s="234"/>
      <c r="O516" s="91"/>
      <c r="P516" s="91"/>
      <c r="Q516" s="91"/>
      <c r="R516" s="91"/>
      <c r="S516" s="91"/>
      <c r="T516" s="91"/>
      <c r="U516" s="92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T516" s="17" t="s">
        <v>158</v>
      </c>
      <c r="AU516" s="17" t="s">
        <v>154</v>
      </c>
    </row>
    <row r="517" s="13" customFormat="1">
      <c r="A517" s="13"/>
      <c r="B517" s="237"/>
      <c r="C517" s="238"/>
      <c r="D517" s="230" t="s">
        <v>160</v>
      </c>
      <c r="E517" s="239" t="s">
        <v>1</v>
      </c>
      <c r="F517" s="240" t="s">
        <v>2697</v>
      </c>
      <c r="G517" s="238"/>
      <c r="H517" s="239" t="s">
        <v>1</v>
      </c>
      <c r="I517" s="241"/>
      <c r="J517" s="238"/>
      <c r="K517" s="238"/>
      <c r="L517" s="242"/>
      <c r="M517" s="243"/>
      <c r="N517" s="244"/>
      <c r="O517" s="244"/>
      <c r="P517" s="244"/>
      <c r="Q517" s="244"/>
      <c r="R517" s="244"/>
      <c r="S517" s="244"/>
      <c r="T517" s="244"/>
      <c r="U517" s="245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6" t="s">
        <v>160</v>
      </c>
      <c r="AU517" s="246" t="s">
        <v>154</v>
      </c>
      <c r="AV517" s="13" t="s">
        <v>81</v>
      </c>
      <c r="AW517" s="13" t="s">
        <v>30</v>
      </c>
      <c r="AX517" s="13" t="s">
        <v>73</v>
      </c>
      <c r="AY517" s="246" t="s">
        <v>146</v>
      </c>
    </row>
    <row r="518" s="14" customFormat="1">
      <c r="A518" s="14"/>
      <c r="B518" s="247"/>
      <c r="C518" s="248"/>
      <c r="D518" s="230" t="s">
        <v>160</v>
      </c>
      <c r="E518" s="249" t="s">
        <v>1</v>
      </c>
      <c r="F518" s="250" t="s">
        <v>1248</v>
      </c>
      <c r="G518" s="248"/>
      <c r="H518" s="251">
        <v>4</v>
      </c>
      <c r="I518" s="252"/>
      <c r="J518" s="248"/>
      <c r="K518" s="248"/>
      <c r="L518" s="253"/>
      <c r="M518" s="254"/>
      <c r="N518" s="255"/>
      <c r="O518" s="255"/>
      <c r="P518" s="255"/>
      <c r="Q518" s="255"/>
      <c r="R518" s="255"/>
      <c r="S518" s="255"/>
      <c r="T518" s="255"/>
      <c r="U518" s="256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57" t="s">
        <v>160</v>
      </c>
      <c r="AU518" s="257" t="s">
        <v>154</v>
      </c>
      <c r="AV518" s="14" t="s">
        <v>154</v>
      </c>
      <c r="AW518" s="14" t="s">
        <v>30</v>
      </c>
      <c r="AX518" s="14" t="s">
        <v>73</v>
      </c>
      <c r="AY518" s="257" t="s">
        <v>146</v>
      </c>
    </row>
    <row r="519" s="15" customFormat="1">
      <c r="A519" s="15"/>
      <c r="B519" s="258"/>
      <c r="C519" s="259"/>
      <c r="D519" s="230" t="s">
        <v>160</v>
      </c>
      <c r="E519" s="260" t="s">
        <v>1</v>
      </c>
      <c r="F519" s="261" t="s">
        <v>163</v>
      </c>
      <c r="G519" s="259"/>
      <c r="H519" s="262">
        <v>4</v>
      </c>
      <c r="I519" s="263"/>
      <c r="J519" s="259"/>
      <c r="K519" s="259"/>
      <c r="L519" s="264"/>
      <c r="M519" s="265"/>
      <c r="N519" s="266"/>
      <c r="O519" s="266"/>
      <c r="P519" s="266"/>
      <c r="Q519" s="266"/>
      <c r="R519" s="266"/>
      <c r="S519" s="266"/>
      <c r="T519" s="266"/>
      <c r="U519" s="267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68" t="s">
        <v>160</v>
      </c>
      <c r="AU519" s="268" t="s">
        <v>154</v>
      </c>
      <c r="AV519" s="15" t="s">
        <v>153</v>
      </c>
      <c r="AW519" s="15" t="s">
        <v>30</v>
      </c>
      <c r="AX519" s="15" t="s">
        <v>81</v>
      </c>
      <c r="AY519" s="268" t="s">
        <v>146</v>
      </c>
    </row>
    <row r="520" s="2" customFormat="1" ht="21.75" customHeight="1">
      <c r="A520" s="38"/>
      <c r="B520" s="39"/>
      <c r="C520" s="217" t="s">
        <v>706</v>
      </c>
      <c r="D520" s="217" t="s">
        <v>148</v>
      </c>
      <c r="E520" s="218" t="s">
        <v>2760</v>
      </c>
      <c r="F520" s="219" t="s">
        <v>2761</v>
      </c>
      <c r="G520" s="220" t="s">
        <v>268</v>
      </c>
      <c r="H520" s="221">
        <v>3</v>
      </c>
      <c r="I520" s="222"/>
      <c r="J520" s="223">
        <f>ROUND(I520*H520,2)</f>
        <v>0</v>
      </c>
      <c r="K520" s="219" t="s">
        <v>152</v>
      </c>
      <c r="L520" s="44"/>
      <c r="M520" s="224" t="s">
        <v>1</v>
      </c>
      <c r="N520" s="225" t="s">
        <v>39</v>
      </c>
      <c r="O520" s="91"/>
      <c r="P520" s="226">
        <f>O520*H520</f>
        <v>0</v>
      </c>
      <c r="Q520" s="226">
        <v>0</v>
      </c>
      <c r="R520" s="226">
        <f>Q520*H520</f>
        <v>0</v>
      </c>
      <c r="S520" s="226">
        <v>0</v>
      </c>
      <c r="T520" s="226">
        <f>S520*H520</f>
        <v>0</v>
      </c>
      <c r="U520" s="227" t="s">
        <v>1</v>
      </c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R520" s="228" t="s">
        <v>265</v>
      </c>
      <c r="AT520" s="228" t="s">
        <v>148</v>
      </c>
      <c r="AU520" s="228" t="s">
        <v>154</v>
      </c>
      <c r="AY520" s="17" t="s">
        <v>146</v>
      </c>
      <c r="BE520" s="229">
        <f>IF(N520="základní",J520,0)</f>
        <v>0</v>
      </c>
      <c r="BF520" s="229">
        <f>IF(N520="snížená",J520,0)</f>
        <v>0</v>
      </c>
      <c r="BG520" s="229">
        <f>IF(N520="zákl. přenesená",J520,0)</f>
        <v>0</v>
      </c>
      <c r="BH520" s="229">
        <f>IF(N520="sníž. přenesená",J520,0)</f>
        <v>0</v>
      </c>
      <c r="BI520" s="229">
        <f>IF(N520="nulová",J520,0)</f>
        <v>0</v>
      </c>
      <c r="BJ520" s="17" t="s">
        <v>154</v>
      </c>
      <c r="BK520" s="229">
        <f>ROUND(I520*H520,2)</f>
        <v>0</v>
      </c>
      <c r="BL520" s="17" t="s">
        <v>265</v>
      </c>
      <c r="BM520" s="228" t="s">
        <v>2762</v>
      </c>
    </row>
    <row r="521" s="2" customFormat="1">
      <c r="A521" s="38"/>
      <c r="B521" s="39"/>
      <c r="C521" s="40"/>
      <c r="D521" s="230" t="s">
        <v>156</v>
      </c>
      <c r="E521" s="40"/>
      <c r="F521" s="231" t="s">
        <v>2763</v>
      </c>
      <c r="G521" s="40"/>
      <c r="H521" s="40"/>
      <c r="I521" s="232"/>
      <c r="J521" s="40"/>
      <c r="K521" s="40"/>
      <c r="L521" s="44"/>
      <c r="M521" s="233"/>
      <c r="N521" s="234"/>
      <c r="O521" s="91"/>
      <c r="P521" s="91"/>
      <c r="Q521" s="91"/>
      <c r="R521" s="91"/>
      <c r="S521" s="91"/>
      <c r="T521" s="91"/>
      <c r="U521" s="92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T521" s="17" t="s">
        <v>156</v>
      </c>
      <c r="AU521" s="17" t="s">
        <v>154</v>
      </c>
    </row>
    <row r="522" s="2" customFormat="1">
      <c r="A522" s="38"/>
      <c r="B522" s="39"/>
      <c r="C522" s="40"/>
      <c r="D522" s="235" t="s">
        <v>158</v>
      </c>
      <c r="E522" s="40"/>
      <c r="F522" s="236" t="s">
        <v>2764</v>
      </c>
      <c r="G522" s="40"/>
      <c r="H522" s="40"/>
      <c r="I522" s="232"/>
      <c r="J522" s="40"/>
      <c r="K522" s="40"/>
      <c r="L522" s="44"/>
      <c r="M522" s="233"/>
      <c r="N522" s="234"/>
      <c r="O522" s="91"/>
      <c r="P522" s="91"/>
      <c r="Q522" s="91"/>
      <c r="R522" s="91"/>
      <c r="S522" s="91"/>
      <c r="T522" s="91"/>
      <c r="U522" s="92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T522" s="17" t="s">
        <v>158</v>
      </c>
      <c r="AU522" s="17" t="s">
        <v>154</v>
      </c>
    </row>
    <row r="523" s="13" customFormat="1">
      <c r="A523" s="13"/>
      <c r="B523" s="237"/>
      <c r="C523" s="238"/>
      <c r="D523" s="230" t="s">
        <v>160</v>
      </c>
      <c r="E523" s="239" t="s">
        <v>1</v>
      </c>
      <c r="F523" s="240" t="s">
        <v>2675</v>
      </c>
      <c r="G523" s="238"/>
      <c r="H523" s="239" t="s">
        <v>1</v>
      </c>
      <c r="I523" s="241"/>
      <c r="J523" s="238"/>
      <c r="K523" s="238"/>
      <c r="L523" s="242"/>
      <c r="M523" s="243"/>
      <c r="N523" s="244"/>
      <c r="O523" s="244"/>
      <c r="P523" s="244"/>
      <c r="Q523" s="244"/>
      <c r="R523" s="244"/>
      <c r="S523" s="244"/>
      <c r="T523" s="244"/>
      <c r="U523" s="245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6" t="s">
        <v>160</v>
      </c>
      <c r="AU523" s="246" t="s">
        <v>154</v>
      </c>
      <c r="AV523" s="13" t="s">
        <v>81</v>
      </c>
      <c r="AW523" s="13" t="s">
        <v>30</v>
      </c>
      <c r="AX523" s="13" t="s">
        <v>73</v>
      </c>
      <c r="AY523" s="246" t="s">
        <v>146</v>
      </c>
    </row>
    <row r="524" s="14" customFormat="1">
      <c r="A524" s="14"/>
      <c r="B524" s="247"/>
      <c r="C524" s="248"/>
      <c r="D524" s="230" t="s">
        <v>160</v>
      </c>
      <c r="E524" s="249" t="s">
        <v>1</v>
      </c>
      <c r="F524" s="250" t="s">
        <v>81</v>
      </c>
      <c r="G524" s="248"/>
      <c r="H524" s="251">
        <v>1</v>
      </c>
      <c r="I524" s="252"/>
      <c r="J524" s="248"/>
      <c r="K524" s="248"/>
      <c r="L524" s="253"/>
      <c r="M524" s="254"/>
      <c r="N524" s="255"/>
      <c r="O524" s="255"/>
      <c r="P524" s="255"/>
      <c r="Q524" s="255"/>
      <c r="R524" s="255"/>
      <c r="S524" s="255"/>
      <c r="T524" s="255"/>
      <c r="U524" s="256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7" t="s">
        <v>160</v>
      </c>
      <c r="AU524" s="257" t="s">
        <v>154</v>
      </c>
      <c r="AV524" s="14" t="s">
        <v>154</v>
      </c>
      <c r="AW524" s="14" t="s">
        <v>30</v>
      </c>
      <c r="AX524" s="14" t="s">
        <v>73</v>
      </c>
      <c r="AY524" s="257" t="s">
        <v>146</v>
      </c>
    </row>
    <row r="525" s="13" customFormat="1">
      <c r="A525" s="13"/>
      <c r="B525" s="237"/>
      <c r="C525" s="238"/>
      <c r="D525" s="230" t="s">
        <v>160</v>
      </c>
      <c r="E525" s="239" t="s">
        <v>1</v>
      </c>
      <c r="F525" s="240" t="s">
        <v>2697</v>
      </c>
      <c r="G525" s="238"/>
      <c r="H525" s="239" t="s">
        <v>1</v>
      </c>
      <c r="I525" s="241"/>
      <c r="J525" s="238"/>
      <c r="K525" s="238"/>
      <c r="L525" s="242"/>
      <c r="M525" s="243"/>
      <c r="N525" s="244"/>
      <c r="O525" s="244"/>
      <c r="P525" s="244"/>
      <c r="Q525" s="244"/>
      <c r="R525" s="244"/>
      <c r="S525" s="244"/>
      <c r="T525" s="244"/>
      <c r="U525" s="245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6" t="s">
        <v>160</v>
      </c>
      <c r="AU525" s="246" t="s">
        <v>154</v>
      </c>
      <c r="AV525" s="13" t="s">
        <v>81</v>
      </c>
      <c r="AW525" s="13" t="s">
        <v>30</v>
      </c>
      <c r="AX525" s="13" t="s">
        <v>73</v>
      </c>
      <c r="AY525" s="246" t="s">
        <v>146</v>
      </c>
    </row>
    <row r="526" s="14" customFormat="1">
      <c r="A526" s="14"/>
      <c r="B526" s="247"/>
      <c r="C526" s="248"/>
      <c r="D526" s="230" t="s">
        <v>160</v>
      </c>
      <c r="E526" s="249" t="s">
        <v>1</v>
      </c>
      <c r="F526" s="250" t="s">
        <v>2564</v>
      </c>
      <c r="G526" s="248"/>
      <c r="H526" s="251">
        <v>2</v>
      </c>
      <c r="I526" s="252"/>
      <c r="J526" s="248"/>
      <c r="K526" s="248"/>
      <c r="L526" s="253"/>
      <c r="M526" s="254"/>
      <c r="N526" s="255"/>
      <c r="O526" s="255"/>
      <c r="P526" s="255"/>
      <c r="Q526" s="255"/>
      <c r="R526" s="255"/>
      <c r="S526" s="255"/>
      <c r="T526" s="255"/>
      <c r="U526" s="256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7" t="s">
        <v>160</v>
      </c>
      <c r="AU526" s="257" t="s">
        <v>154</v>
      </c>
      <c r="AV526" s="14" t="s">
        <v>154</v>
      </c>
      <c r="AW526" s="14" t="s">
        <v>30</v>
      </c>
      <c r="AX526" s="14" t="s">
        <v>73</v>
      </c>
      <c r="AY526" s="257" t="s">
        <v>146</v>
      </c>
    </row>
    <row r="527" s="15" customFormat="1">
      <c r="A527" s="15"/>
      <c r="B527" s="258"/>
      <c r="C527" s="259"/>
      <c r="D527" s="230" t="s">
        <v>160</v>
      </c>
      <c r="E527" s="260" t="s">
        <v>1</v>
      </c>
      <c r="F527" s="261" t="s">
        <v>163</v>
      </c>
      <c r="G527" s="259"/>
      <c r="H527" s="262">
        <v>3</v>
      </c>
      <c r="I527" s="263"/>
      <c r="J527" s="259"/>
      <c r="K527" s="259"/>
      <c r="L527" s="264"/>
      <c r="M527" s="265"/>
      <c r="N527" s="266"/>
      <c r="O527" s="266"/>
      <c r="P527" s="266"/>
      <c r="Q527" s="266"/>
      <c r="R527" s="266"/>
      <c r="S527" s="266"/>
      <c r="T527" s="266"/>
      <c r="U527" s="267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68" t="s">
        <v>160</v>
      </c>
      <c r="AU527" s="268" t="s">
        <v>154</v>
      </c>
      <c r="AV527" s="15" t="s">
        <v>153</v>
      </c>
      <c r="AW527" s="15" t="s">
        <v>30</v>
      </c>
      <c r="AX527" s="15" t="s">
        <v>81</v>
      </c>
      <c r="AY527" s="268" t="s">
        <v>146</v>
      </c>
    </row>
    <row r="528" s="2" customFormat="1" ht="24.15" customHeight="1">
      <c r="A528" s="38"/>
      <c r="B528" s="39"/>
      <c r="C528" s="217" t="s">
        <v>713</v>
      </c>
      <c r="D528" s="217" t="s">
        <v>148</v>
      </c>
      <c r="E528" s="218" t="s">
        <v>2765</v>
      </c>
      <c r="F528" s="219" t="s">
        <v>2766</v>
      </c>
      <c r="G528" s="220" t="s">
        <v>268</v>
      </c>
      <c r="H528" s="221">
        <v>1</v>
      </c>
      <c r="I528" s="222"/>
      <c r="J528" s="223">
        <f>ROUND(I528*H528,2)</f>
        <v>0</v>
      </c>
      <c r="K528" s="219" t="s">
        <v>152</v>
      </c>
      <c r="L528" s="44"/>
      <c r="M528" s="224" t="s">
        <v>1</v>
      </c>
      <c r="N528" s="225" t="s">
        <v>39</v>
      </c>
      <c r="O528" s="91"/>
      <c r="P528" s="226">
        <f>O528*H528</f>
        <v>0</v>
      </c>
      <c r="Q528" s="226">
        <v>0.00148</v>
      </c>
      <c r="R528" s="226">
        <f>Q528*H528</f>
        <v>0.00148</v>
      </c>
      <c r="S528" s="226">
        <v>0</v>
      </c>
      <c r="T528" s="226">
        <f>S528*H528</f>
        <v>0</v>
      </c>
      <c r="U528" s="227" t="s">
        <v>1</v>
      </c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228" t="s">
        <v>265</v>
      </c>
      <c r="AT528" s="228" t="s">
        <v>148</v>
      </c>
      <c r="AU528" s="228" t="s">
        <v>154</v>
      </c>
      <c r="AY528" s="17" t="s">
        <v>146</v>
      </c>
      <c r="BE528" s="229">
        <f>IF(N528="základní",J528,0)</f>
        <v>0</v>
      </c>
      <c r="BF528" s="229">
        <f>IF(N528="snížená",J528,0)</f>
        <v>0</v>
      </c>
      <c r="BG528" s="229">
        <f>IF(N528="zákl. přenesená",J528,0)</f>
        <v>0</v>
      </c>
      <c r="BH528" s="229">
        <f>IF(N528="sníž. přenesená",J528,0)</f>
        <v>0</v>
      </c>
      <c r="BI528" s="229">
        <f>IF(N528="nulová",J528,0)</f>
        <v>0</v>
      </c>
      <c r="BJ528" s="17" t="s">
        <v>154</v>
      </c>
      <c r="BK528" s="229">
        <f>ROUND(I528*H528,2)</f>
        <v>0</v>
      </c>
      <c r="BL528" s="17" t="s">
        <v>265</v>
      </c>
      <c r="BM528" s="228" t="s">
        <v>2767</v>
      </c>
    </row>
    <row r="529" s="2" customFormat="1">
      <c r="A529" s="38"/>
      <c r="B529" s="39"/>
      <c r="C529" s="40"/>
      <c r="D529" s="230" t="s">
        <v>156</v>
      </c>
      <c r="E529" s="40"/>
      <c r="F529" s="231" t="s">
        <v>2768</v>
      </c>
      <c r="G529" s="40"/>
      <c r="H529" s="40"/>
      <c r="I529" s="232"/>
      <c r="J529" s="40"/>
      <c r="K529" s="40"/>
      <c r="L529" s="44"/>
      <c r="M529" s="233"/>
      <c r="N529" s="234"/>
      <c r="O529" s="91"/>
      <c r="P529" s="91"/>
      <c r="Q529" s="91"/>
      <c r="R529" s="91"/>
      <c r="S529" s="91"/>
      <c r="T529" s="91"/>
      <c r="U529" s="92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T529" s="17" t="s">
        <v>156</v>
      </c>
      <c r="AU529" s="17" t="s">
        <v>154</v>
      </c>
    </row>
    <row r="530" s="2" customFormat="1">
      <c r="A530" s="38"/>
      <c r="B530" s="39"/>
      <c r="C530" s="40"/>
      <c r="D530" s="235" t="s">
        <v>158</v>
      </c>
      <c r="E530" s="40"/>
      <c r="F530" s="236" t="s">
        <v>2769</v>
      </c>
      <c r="G530" s="40"/>
      <c r="H530" s="40"/>
      <c r="I530" s="232"/>
      <c r="J530" s="40"/>
      <c r="K530" s="40"/>
      <c r="L530" s="44"/>
      <c r="M530" s="233"/>
      <c r="N530" s="234"/>
      <c r="O530" s="91"/>
      <c r="P530" s="91"/>
      <c r="Q530" s="91"/>
      <c r="R530" s="91"/>
      <c r="S530" s="91"/>
      <c r="T530" s="91"/>
      <c r="U530" s="92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T530" s="17" t="s">
        <v>158</v>
      </c>
      <c r="AU530" s="17" t="s">
        <v>154</v>
      </c>
    </row>
    <row r="531" s="13" customFormat="1">
      <c r="A531" s="13"/>
      <c r="B531" s="237"/>
      <c r="C531" s="238"/>
      <c r="D531" s="230" t="s">
        <v>160</v>
      </c>
      <c r="E531" s="239" t="s">
        <v>1</v>
      </c>
      <c r="F531" s="240" t="s">
        <v>2675</v>
      </c>
      <c r="G531" s="238"/>
      <c r="H531" s="239" t="s">
        <v>1</v>
      </c>
      <c r="I531" s="241"/>
      <c r="J531" s="238"/>
      <c r="K531" s="238"/>
      <c r="L531" s="242"/>
      <c r="M531" s="243"/>
      <c r="N531" s="244"/>
      <c r="O531" s="244"/>
      <c r="P531" s="244"/>
      <c r="Q531" s="244"/>
      <c r="R531" s="244"/>
      <c r="S531" s="244"/>
      <c r="T531" s="244"/>
      <c r="U531" s="245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6" t="s">
        <v>160</v>
      </c>
      <c r="AU531" s="246" t="s">
        <v>154</v>
      </c>
      <c r="AV531" s="13" t="s">
        <v>81</v>
      </c>
      <c r="AW531" s="13" t="s">
        <v>30</v>
      </c>
      <c r="AX531" s="13" t="s">
        <v>73</v>
      </c>
      <c r="AY531" s="246" t="s">
        <v>146</v>
      </c>
    </row>
    <row r="532" s="14" customFormat="1">
      <c r="A532" s="14"/>
      <c r="B532" s="247"/>
      <c r="C532" s="248"/>
      <c r="D532" s="230" t="s">
        <v>160</v>
      </c>
      <c r="E532" s="249" t="s">
        <v>1</v>
      </c>
      <c r="F532" s="250" t="s">
        <v>81</v>
      </c>
      <c r="G532" s="248"/>
      <c r="H532" s="251">
        <v>1</v>
      </c>
      <c r="I532" s="252"/>
      <c r="J532" s="248"/>
      <c r="K532" s="248"/>
      <c r="L532" s="253"/>
      <c r="M532" s="254"/>
      <c r="N532" s="255"/>
      <c r="O532" s="255"/>
      <c r="P532" s="255"/>
      <c r="Q532" s="255"/>
      <c r="R532" s="255"/>
      <c r="S532" s="255"/>
      <c r="T532" s="255"/>
      <c r="U532" s="256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7" t="s">
        <v>160</v>
      </c>
      <c r="AU532" s="257" t="s">
        <v>154</v>
      </c>
      <c r="AV532" s="14" t="s">
        <v>154</v>
      </c>
      <c r="AW532" s="14" t="s">
        <v>30</v>
      </c>
      <c r="AX532" s="14" t="s">
        <v>73</v>
      </c>
      <c r="AY532" s="257" t="s">
        <v>146</v>
      </c>
    </row>
    <row r="533" s="15" customFormat="1">
      <c r="A533" s="15"/>
      <c r="B533" s="258"/>
      <c r="C533" s="259"/>
      <c r="D533" s="230" t="s">
        <v>160</v>
      </c>
      <c r="E533" s="260" t="s">
        <v>1</v>
      </c>
      <c r="F533" s="261" t="s">
        <v>163</v>
      </c>
      <c r="G533" s="259"/>
      <c r="H533" s="262">
        <v>1</v>
      </c>
      <c r="I533" s="263"/>
      <c r="J533" s="259"/>
      <c r="K533" s="259"/>
      <c r="L533" s="264"/>
      <c r="M533" s="265"/>
      <c r="N533" s="266"/>
      <c r="O533" s="266"/>
      <c r="P533" s="266"/>
      <c r="Q533" s="266"/>
      <c r="R533" s="266"/>
      <c r="S533" s="266"/>
      <c r="T533" s="266"/>
      <c r="U533" s="267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T533" s="268" t="s">
        <v>160</v>
      </c>
      <c r="AU533" s="268" t="s">
        <v>154</v>
      </c>
      <c r="AV533" s="15" t="s">
        <v>153</v>
      </c>
      <c r="AW533" s="15" t="s">
        <v>30</v>
      </c>
      <c r="AX533" s="15" t="s">
        <v>81</v>
      </c>
      <c r="AY533" s="268" t="s">
        <v>146</v>
      </c>
    </row>
    <row r="534" s="2" customFormat="1" ht="24.15" customHeight="1">
      <c r="A534" s="38"/>
      <c r="B534" s="39"/>
      <c r="C534" s="217" t="s">
        <v>721</v>
      </c>
      <c r="D534" s="217" t="s">
        <v>148</v>
      </c>
      <c r="E534" s="218" t="s">
        <v>2770</v>
      </c>
      <c r="F534" s="219" t="s">
        <v>2771</v>
      </c>
      <c r="G534" s="220" t="s">
        <v>268</v>
      </c>
      <c r="H534" s="221">
        <v>4</v>
      </c>
      <c r="I534" s="222"/>
      <c r="J534" s="223">
        <f>ROUND(I534*H534,2)</f>
        <v>0</v>
      </c>
      <c r="K534" s="219" t="s">
        <v>152</v>
      </c>
      <c r="L534" s="44"/>
      <c r="M534" s="224" t="s">
        <v>1</v>
      </c>
      <c r="N534" s="225" t="s">
        <v>39</v>
      </c>
      <c r="O534" s="91"/>
      <c r="P534" s="226">
        <f>O534*H534</f>
        <v>0</v>
      </c>
      <c r="Q534" s="226">
        <v>0.00034000000000000002</v>
      </c>
      <c r="R534" s="226">
        <f>Q534*H534</f>
        <v>0.0013600000000000001</v>
      </c>
      <c r="S534" s="226">
        <v>0</v>
      </c>
      <c r="T534" s="226">
        <f>S534*H534</f>
        <v>0</v>
      </c>
      <c r="U534" s="227" t="s">
        <v>1</v>
      </c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R534" s="228" t="s">
        <v>265</v>
      </c>
      <c r="AT534" s="228" t="s">
        <v>148</v>
      </c>
      <c r="AU534" s="228" t="s">
        <v>154</v>
      </c>
      <c r="AY534" s="17" t="s">
        <v>146</v>
      </c>
      <c r="BE534" s="229">
        <f>IF(N534="základní",J534,0)</f>
        <v>0</v>
      </c>
      <c r="BF534" s="229">
        <f>IF(N534="snížená",J534,0)</f>
        <v>0</v>
      </c>
      <c r="BG534" s="229">
        <f>IF(N534="zákl. přenesená",J534,0)</f>
        <v>0</v>
      </c>
      <c r="BH534" s="229">
        <f>IF(N534="sníž. přenesená",J534,0)</f>
        <v>0</v>
      </c>
      <c r="BI534" s="229">
        <f>IF(N534="nulová",J534,0)</f>
        <v>0</v>
      </c>
      <c r="BJ534" s="17" t="s">
        <v>154</v>
      </c>
      <c r="BK534" s="229">
        <f>ROUND(I534*H534,2)</f>
        <v>0</v>
      </c>
      <c r="BL534" s="17" t="s">
        <v>265</v>
      </c>
      <c r="BM534" s="228" t="s">
        <v>2772</v>
      </c>
    </row>
    <row r="535" s="2" customFormat="1">
      <c r="A535" s="38"/>
      <c r="B535" s="39"/>
      <c r="C535" s="40"/>
      <c r="D535" s="230" t="s">
        <v>156</v>
      </c>
      <c r="E535" s="40"/>
      <c r="F535" s="231" t="s">
        <v>2773</v>
      </c>
      <c r="G535" s="40"/>
      <c r="H535" s="40"/>
      <c r="I535" s="232"/>
      <c r="J535" s="40"/>
      <c r="K535" s="40"/>
      <c r="L535" s="44"/>
      <c r="M535" s="233"/>
      <c r="N535" s="234"/>
      <c r="O535" s="91"/>
      <c r="P535" s="91"/>
      <c r="Q535" s="91"/>
      <c r="R535" s="91"/>
      <c r="S535" s="91"/>
      <c r="T535" s="91"/>
      <c r="U535" s="92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T535" s="17" t="s">
        <v>156</v>
      </c>
      <c r="AU535" s="17" t="s">
        <v>154</v>
      </c>
    </row>
    <row r="536" s="2" customFormat="1">
      <c r="A536" s="38"/>
      <c r="B536" s="39"/>
      <c r="C536" s="40"/>
      <c r="D536" s="235" t="s">
        <v>158</v>
      </c>
      <c r="E536" s="40"/>
      <c r="F536" s="236" t="s">
        <v>2774</v>
      </c>
      <c r="G536" s="40"/>
      <c r="H536" s="40"/>
      <c r="I536" s="232"/>
      <c r="J536" s="40"/>
      <c r="K536" s="40"/>
      <c r="L536" s="44"/>
      <c r="M536" s="233"/>
      <c r="N536" s="234"/>
      <c r="O536" s="91"/>
      <c r="P536" s="91"/>
      <c r="Q536" s="91"/>
      <c r="R536" s="91"/>
      <c r="S536" s="91"/>
      <c r="T536" s="91"/>
      <c r="U536" s="92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T536" s="17" t="s">
        <v>158</v>
      </c>
      <c r="AU536" s="17" t="s">
        <v>154</v>
      </c>
    </row>
    <row r="537" s="13" customFormat="1">
      <c r="A537" s="13"/>
      <c r="B537" s="237"/>
      <c r="C537" s="238"/>
      <c r="D537" s="230" t="s">
        <v>160</v>
      </c>
      <c r="E537" s="239" t="s">
        <v>1</v>
      </c>
      <c r="F537" s="240" t="s">
        <v>2697</v>
      </c>
      <c r="G537" s="238"/>
      <c r="H537" s="239" t="s">
        <v>1</v>
      </c>
      <c r="I537" s="241"/>
      <c r="J537" s="238"/>
      <c r="K537" s="238"/>
      <c r="L537" s="242"/>
      <c r="M537" s="243"/>
      <c r="N537" s="244"/>
      <c r="O537" s="244"/>
      <c r="P537" s="244"/>
      <c r="Q537" s="244"/>
      <c r="R537" s="244"/>
      <c r="S537" s="244"/>
      <c r="T537" s="244"/>
      <c r="U537" s="245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6" t="s">
        <v>160</v>
      </c>
      <c r="AU537" s="246" t="s">
        <v>154</v>
      </c>
      <c r="AV537" s="13" t="s">
        <v>81</v>
      </c>
      <c r="AW537" s="13" t="s">
        <v>30</v>
      </c>
      <c r="AX537" s="13" t="s">
        <v>73</v>
      </c>
      <c r="AY537" s="246" t="s">
        <v>146</v>
      </c>
    </row>
    <row r="538" s="14" customFormat="1">
      <c r="A538" s="14"/>
      <c r="B538" s="247"/>
      <c r="C538" s="248"/>
      <c r="D538" s="230" t="s">
        <v>160</v>
      </c>
      <c r="E538" s="249" t="s">
        <v>1</v>
      </c>
      <c r="F538" s="250" t="s">
        <v>1248</v>
      </c>
      <c r="G538" s="248"/>
      <c r="H538" s="251">
        <v>4</v>
      </c>
      <c r="I538" s="252"/>
      <c r="J538" s="248"/>
      <c r="K538" s="248"/>
      <c r="L538" s="253"/>
      <c r="M538" s="254"/>
      <c r="N538" s="255"/>
      <c r="O538" s="255"/>
      <c r="P538" s="255"/>
      <c r="Q538" s="255"/>
      <c r="R538" s="255"/>
      <c r="S538" s="255"/>
      <c r="T538" s="255"/>
      <c r="U538" s="256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7" t="s">
        <v>160</v>
      </c>
      <c r="AU538" s="257" t="s">
        <v>154</v>
      </c>
      <c r="AV538" s="14" t="s">
        <v>154</v>
      </c>
      <c r="AW538" s="14" t="s">
        <v>30</v>
      </c>
      <c r="AX538" s="14" t="s">
        <v>73</v>
      </c>
      <c r="AY538" s="257" t="s">
        <v>146</v>
      </c>
    </row>
    <row r="539" s="15" customFormat="1">
      <c r="A539" s="15"/>
      <c r="B539" s="258"/>
      <c r="C539" s="259"/>
      <c r="D539" s="230" t="s">
        <v>160</v>
      </c>
      <c r="E539" s="260" t="s">
        <v>1</v>
      </c>
      <c r="F539" s="261" t="s">
        <v>163</v>
      </c>
      <c r="G539" s="259"/>
      <c r="H539" s="262">
        <v>4</v>
      </c>
      <c r="I539" s="263"/>
      <c r="J539" s="259"/>
      <c r="K539" s="259"/>
      <c r="L539" s="264"/>
      <c r="M539" s="265"/>
      <c r="N539" s="266"/>
      <c r="O539" s="266"/>
      <c r="P539" s="266"/>
      <c r="Q539" s="266"/>
      <c r="R539" s="266"/>
      <c r="S539" s="266"/>
      <c r="T539" s="266"/>
      <c r="U539" s="267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T539" s="268" t="s">
        <v>160</v>
      </c>
      <c r="AU539" s="268" t="s">
        <v>154</v>
      </c>
      <c r="AV539" s="15" t="s">
        <v>153</v>
      </c>
      <c r="AW539" s="15" t="s">
        <v>30</v>
      </c>
      <c r="AX539" s="15" t="s">
        <v>81</v>
      </c>
      <c r="AY539" s="268" t="s">
        <v>146</v>
      </c>
    </row>
    <row r="540" s="2" customFormat="1" ht="24.15" customHeight="1">
      <c r="A540" s="38"/>
      <c r="B540" s="39"/>
      <c r="C540" s="217" t="s">
        <v>727</v>
      </c>
      <c r="D540" s="217" t="s">
        <v>148</v>
      </c>
      <c r="E540" s="218" t="s">
        <v>2775</v>
      </c>
      <c r="F540" s="219" t="s">
        <v>2776</v>
      </c>
      <c r="G540" s="220" t="s">
        <v>268</v>
      </c>
      <c r="H540" s="221">
        <v>4</v>
      </c>
      <c r="I540" s="222"/>
      <c r="J540" s="223">
        <f>ROUND(I540*H540,2)</f>
        <v>0</v>
      </c>
      <c r="K540" s="219" t="s">
        <v>152</v>
      </c>
      <c r="L540" s="44"/>
      <c r="M540" s="224" t="s">
        <v>1</v>
      </c>
      <c r="N540" s="225" t="s">
        <v>39</v>
      </c>
      <c r="O540" s="91"/>
      <c r="P540" s="226">
        <f>O540*H540</f>
        <v>0</v>
      </c>
      <c r="Q540" s="226">
        <v>6.0000000000000002E-05</v>
      </c>
      <c r="R540" s="226">
        <f>Q540*H540</f>
        <v>0.00024000000000000001</v>
      </c>
      <c r="S540" s="226">
        <v>0</v>
      </c>
      <c r="T540" s="226">
        <f>S540*H540</f>
        <v>0</v>
      </c>
      <c r="U540" s="227" t="s">
        <v>1</v>
      </c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R540" s="228" t="s">
        <v>265</v>
      </c>
      <c r="AT540" s="228" t="s">
        <v>148</v>
      </c>
      <c r="AU540" s="228" t="s">
        <v>154</v>
      </c>
      <c r="AY540" s="17" t="s">
        <v>146</v>
      </c>
      <c r="BE540" s="229">
        <f>IF(N540="základní",J540,0)</f>
        <v>0</v>
      </c>
      <c r="BF540" s="229">
        <f>IF(N540="snížená",J540,0)</f>
        <v>0</v>
      </c>
      <c r="BG540" s="229">
        <f>IF(N540="zákl. přenesená",J540,0)</f>
        <v>0</v>
      </c>
      <c r="BH540" s="229">
        <f>IF(N540="sníž. přenesená",J540,0)</f>
        <v>0</v>
      </c>
      <c r="BI540" s="229">
        <f>IF(N540="nulová",J540,0)</f>
        <v>0</v>
      </c>
      <c r="BJ540" s="17" t="s">
        <v>154</v>
      </c>
      <c r="BK540" s="229">
        <f>ROUND(I540*H540,2)</f>
        <v>0</v>
      </c>
      <c r="BL540" s="17" t="s">
        <v>265</v>
      </c>
      <c r="BM540" s="228" t="s">
        <v>2777</v>
      </c>
    </row>
    <row r="541" s="2" customFormat="1">
      <c r="A541" s="38"/>
      <c r="B541" s="39"/>
      <c r="C541" s="40"/>
      <c r="D541" s="230" t="s">
        <v>156</v>
      </c>
      <c r="E541" s="40"/>
      <c r="F541" s="231" t="s">
        <v>2778</v>
      </c>
      <c r="G541" s="40"/>
      <c r="H541" s="40"/>
      <c r="I541" s="232"/>
      <c r="J541" s="40"/>
      <c r="K541" s="40"/>
      <c r="L541" s="44"/>
      <c r="M541" s="233"/>
      <c r="N541" s="234"/>
      <c r="O541" s="91"/>
      <c r="P541" s="91"/>
      <c r="Q541" s="91"/>
      <c r="R541" s="91"/>
      <c r="S541" s="91"/>
      <c r="T541" s="91"/>
      <c r="U541" s="92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T541" s="17" t="s">
        <v>156</v>
      </c>
      <c r="AU541" s="17" t="s">
        <v>154</v>
      </c>
    </row>
    <row r="542" s="2" customFormat="1">
      <c r="A542" s="38"/>
      <c r="B542" s="39"/>
      <c r="C542" s="40"/>
      <c r="D542" s="235" t="s">
        <v>158</v>
      </c>
      <c r="E542" s="40"/>
      <c r="F542" s="236" t="s">
        <v>2779</v>
      </c>
      <c r="G542" s="40"/>
      <c r="H542" s="40"/>
      <c r="I542" s="232"/>
      <c r="J542" s="40"/>
      <c r="K542" s="40"/>
      <c r="L542" s="44"/>
      <c r="M542" s="233"/>
      <c r="N542" s="234"/>
      <c r="O542" s="91"/>
      <c r="P542" s="91"/>
      <c r="Q542" s="91"/>
      <c r="R542" s="91"/>
      <c r="S542" s="91"/>
      <c r="T542" s="91"/>
      <c r="U542" s="92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T542" s="17" t="s">
        <v>158</v>
      </c>
      <c r="AU542" s="17" t="s">
        <v>154</v>
      </c>
    </row>
    <row r="543" s="13" customFormat="1">
      <c r="A543" s="13"/>
      <c r="B543" s="237"/>
      <c r="C543" s="238"/>
      <c r="D543" s="230" t="s">
        <v>160</v>
      </c>
      <c r="E543" s="239" t="s">
        <v>1</v>
      </c>
      <c r="F543" s="240" t="s">
        <v>2675</v>
      </c>
      <c r="G543" s="238"/>
      <c r="H543" s="239" t="s">
        <v>1</v>
      </c>
      <c r="I543" s="241"/>
      <c r="J543" s="238"/>
      <c r="K543" s="238"/>
      <c r="L543" s="242"/>
      <c r="M543" s="243"/>
      <c r="N543" s="244"/>
      <c r="O543" s="244"/>
      <c r="P543" s="244"/>
      <c r="Q543" s="244"/>
      <c r="R543" s="244"/>
      <c r="S543" s="244"/>
      <c r="T543" s="244"/>
      <c r="U543" s="245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6" t="s">
        <v>160</v>
      </c>
      <c r="AU543" s="246" t="s">
        <v>154</v>
      </c>
      <c r="AV543" s="13" t="s">
        <v>81</v>
      </c>
      <c r="AW543" s="13" t="s">
        <v>30</v>
      </c>
      <c r="AX543" s="13" t="s">
        <v>73</v>
      </c>
      <c r="AY543" s="246" t="s">
        <v>146</v>
      </c>
    </row>
    <row r="544" s="14" customFormat="1">
      <c r="A544" s="14"/>
      <c r="B544" s="247"/>
      <c r="C544" s="248"/>
      <c r="D544" s="230" t="s">
        <v>160</v>
      </c>
      <c r="E544" s="249" t="s">
        <v>1</v>
      </c>
      <c r="F544" s="250" t="s">
        <v>2564</v>
      </c>
      <c r="G544" s="248"/>
      <c r="H544" s="251">
        <v>2</v>
      </c>
      <c r="I544" s="252"/>
      <c r="J544" s="248"/>
      <c r="K544" s="248"/>
      <c r="L544" s="253"/>
      <c r="M544" s="254"/>
      <c r="N544" s="255"/>
      <c r="O544" s="255"/>
      <c r="P544" s="255"/>
      <c r="Q544" s="255"/>
      <c r="R544" s="255"/>
      <c r="S544" s="255"/>
      <c r="T544" s="255"/>
      <c r="U544" s="256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7" t="s">
        <v>160</v>
      </c>
      <c r="AU544" s="257" t="s">
        <v>154</v>
      </c>
      <c r="AV544" s="14" t="s">
        <v>154</v>
      </c>
      <c r="AW544" s="14" t="s">
        <v>30</v>
      </c>
      <c r="AX544" s="14" t="s">
        <v>73</v>
      </c>
      <c r="AY544" s="257" t="s">
        <v>146</v>
      </c>
    </row>
    <row r="545" s="14" customFormat="1">
      <c r="A545" s="14"/>
      <c r="B545" s="247"/>
      <c r="C545" s="248"/>
      <c r="D545" s="230" t="s">
        <v>160</v>
      </c>
      <c r="E545" s="249" t="s">
        <v>1</v>
      </c>
      <c r="F545" s="250" t="s">
        <v>2564</v>
      </c>
      <c r="G545" s="248"/>
      <c r="H545" s="251">
        <v>2</v>
      </c>
      <c r="I545" s="252"/>
      <c r="J545" s="248"/>
      <c r="K545" s="248"/>
      <c r="L545" s="253"/>
      <c r="M545" s="254"/>
      <c r="N545" s="255"/>
      <c r="O545" s="255"/>
      <c r="P545" s="255"/>
      <c r="Q545" s="255"/>
      <c r="R545" s="255"/>
      <c r="S545" s="255"/>
      <c r="T545" s="255"/>
      <c r="U545" s="256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7" t="s">
        <v>160</v>
      </c>
      <c r="AU545" s="257" t="s">
        <v>154</v>
      </c>
      <c r="AV545" s="14" t="s">
        <v>154</v>
      </c>
      <c r="AW545" s="14" t="s">
        <v>30</v>
      </c>
      <c r="AX545" s="14" t="s">
        <v>73</v>
      </c>
      <c r="AY545" s="257" t="s">
        <v>146</v>
      </c>
    </row>
    <row r="546" s="15" customFormat="1">
      <c r="A546" s="15"/>
      <c r="B546" s="258"/>
      <c r="C546" s="259"/>
      <c r="D546" s="230" t="s">
        <v>160</v>
      </c>
      <c r="E546" s="260" t="s">
        <v>1</v>
      </c>
      <c r="F546" s="261" t="s">
        <v>163</v>
      </c>
      <c r="G546" s="259"/>
      <c r="H546" s="262">
        <v>4</v>
      </c>
      <c r="I546" s="263"/>
      <c r="J546" s="259"/>
      <c r="K546" s="259"/>
      <c r="L546" s="264"/>
      <c r="M546" s="265"/>
      <c r="N546" s="266"/>
      <c r="O546" s="266"/>
      <c r="P546" s="266"/>
      <c r="Q546" s="266"/>
      <c r="R546" s="266"/>
      <c r="S546" s="266"/>
      <c r="T546" s="266"/>
      <c r="U546" s="267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T546" s="268" t="s">
        <v>160</v>
      </c>
      <c r="AU546" s="268" t="s">
        <v>154</v>
      </c>
      <c r="AV546" s="15" t="s">
        <v>153</v>
      </c>
      <c r="AW546" s="15" t="s">
        <v>30</v>
      </c>
      <c r="AX546" s="15" t="s">
        <v>81</v>
      </c>
      <c r="AY546" s="268" t="s">
        <v>146</v>
      </c>
    </row>
    <row r="547" s="2" customFormat="1" ht="16.5" customHeight="1">
      <c r="A547" s="38"/>
      <c r="B547" s="39"/>
      <c r="C547" s="269" t="s">
        <v>736</v>
      </c>
      <c r="D547" s="269" t="s">
        <v>289</v>
      </c>
      <c r="E547" s="270" t="s">
        <v>2780</v>
      </c>
      <c r="F547" s="271" t="s">
        <v>2781</v>
      </c>
      <c r="G547" s="272" t="s">
        <v>1512</v>
      </c>
      <c r="H547" s="273">
        <v>2</v>
      </c>
      <c r="I547" s="274"/>
      <c r="J547" s="275">
        <f>ROUND(I547*H547,2)</f>
        <v>0</v>
      </c>
      <c r="K547" s="271" t="s">
        <v>1</v>
      </c>
      <c r="L547" s="276"/>
      <c r="M547" s="277" t="s">
        <v>1</v>
      </c>
      <c r="N547" s="278" t="s">
        <v>39</v>
      </c>
      <c r="O547" s="91"/>
      <c r="P547" s="226">
        <f>O547*H547</f>
        <v>0</v>
      </c>
      <c r="Q547" s="226">
        <v>0</v>
      </c>
      <c r="R547" s="226">
        <f>Q547*H547</f>
        <v>0</v>
      </c>
      <c r="S547" s="226">
        <v>0</v>
      </c>
      <c r="T547" s="226">
        <f>S547*H547</f>
        <v>0</v>
      </c>
      <c r="U547" s="227" t="s">
        <v>1</v>
      </c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R547" s="228" t="s">
        <v>384</v>
      </c>
      <c r="AT547" s="228" t="s">
        <v>289</v>
      </c>
      <c r="AU547" s="228" t="s">
        <v>154</v>
      </c>
      <c r="AY547" s="17" t="s">
        <v>146</v>
      </c>
      <c r="BE547" s="229">
        <f>IF(N547="základní",J547,0)</f>
        <v>0</v>
      </c>
      <c r="BF547" s="229">
        <f>IF(N547="snížená",J547,0)</f>
        <v>0</v>
      </c>
      <c r="BG547" s="229">
        <f>IF(N547="zákl. přenesená",J547,0)</f>
        <v>0</v>
      </c>
      <c r="BH547" s="229">
        <f>IF(N547="sníž. přenesená",J547,0)</f>
        <v>0</v>
      </c>
      <c r="BI547" s="229">
        <f>IF(N547="nulová",J547,0)</f>
        <v>0</v>
      </c>
      <c r="BJ547" s="17" t="s">
        <v>154</v>
      </c>
      <c r="BK547" s="229">
        <f>ROUND(I547*H547,2)</f>
        <v>0</v>
      </c>
      <c r="BL547" s="17" t="s">
        <v>265</v>
      </c>
      <c r="BM547" s="228" t="s">
        <v>2782</v>
      </c>
    </row>
    <row r="548" s="2" customFormat="1">
      <c r="A548" s="38"/>
      <c r="B548" s="39"/>
      <c r="C548" s="40"/>
      <c r="D548" s="230" t="s">
        <v>156</v>
      </c>
      <c r="E548" s="40"/>
      <c r="F548" s="231" t="s">
        <v>2781</v>
      </c>
      <c r="G548" s="40"/>
      <c r="H548" s="40"/>
      <c r="I548" s="232"/>
      <c r="J548" s="40"/>
      <c r="K548" s="40"/>
      <c r="L548" s="44"/>
      <c r="M548" s="233"/>
      <c r="N548" s="234"/>
      <c r="O548" s="91"/>
      <c r="P548" s="91"/>
      <c r="Q548" s="91"/>
      <c r="R548" s="91"/>
      <c r="S548" s="91"/>
      <c r="T548" s="91"/>
      <c r="U548" s="92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T548" s="17" t="s">
        <v>156</v>
      </c>
      <c r="AU548" s="17" t="s">
        <v>154</v>
      </c>
    </row>
    <row r="549" s="2" customFormat="1" ht="24.15" customHeight="1">
      <c r="A549" s="38"/>
      <c r="B549" s="39"/>
      <c r="C549" s="269" t="s">
        <v>742</v>
      </c>
      <c r="D549" s="269" t="s">
        <v>289</v>
      </c>
      <c r="E549" s="270" t="s">
        <v>2783</v>
      </c>
      <c r="F549" s="271" t="s">
        <v>2784</v>
      </c>
      <c r="G549" s="272" t="s">
        <v>2785</v>
      </c>
      <c r="H549" s="273">
        <v>2</v>
      </c>
      <c r="I549" s="274"/>
      <c r="J549" s="275">
        <f>ROUND(I549*H549,2)</f>
        <v>0</v>
      </c>
      <c r="K549" s="271" t="s">
        <v>1</v>
      </c>
      <c r="L549" s="276"/>
      <c r="M549" s="277" t="s">
        <v>1</v>
      </c>
      <c r="N549" s="278" t="s">
        <v>39</v>
      </c>
      <c r="O549" s="91"/>
      <c r="P549" s="226">
        <f>O549*H549</f>
        <v>0</v>
      </c>
      <c r="Q549" s="226">
        <v>0</v>
      </c>
      <c r="R549" s="226">
        <f>Q549*H549</f>
        <v>0</v>
      </c>
      <c r="S549" s="226">
        <v>0</v>
      </c>
      <c r="T549" s="226">
        <f>S549*H549</f>
        <v>0</v>
      </c>
      <c r="U549" s="227" t="s">
        <v>1</v>
      </c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R549" s="228" t="s">
        <v>384</v>
      </c>
      <c r="AT549" s="228" t="s">
        <v>289</v>
      </c>
      <c r="AU549" s="228" t="s">
        <v>154</v>
      </c>
      <c r="AY549" s="17" t="s">
        <v>146</v>
      </c>
      <c r="BE549" s="229">
        <f>IF(N549="základní",J549,0)</f>
        <v>0</v>
      </c>
      <c r="BF549" s="229">
        <f>IF(N549="snížená",J549,0)</f>
        <v>0</v>
      </c>
      <c r="BG549" s="229">
        <f>IF(N549="zákl. přenesená",J549,0)</f>
        <v>0</v>
      </c>
      <c r="BH549" s="229">
        <f>IF(N549="sníž. přenesená",J549,0)</f>
        <v>0</v>
      </c>
      <c r="BI549" s="229">
        <f>IF(N549="nulová",J549,0)</f>
        <v>0</v>
      </c>
      <c r="BJ549" s="17" t="s">
        <v>154</v>
      </c>
      <c r="BK549" s="229">
        <f>ROUND(I549*H549,2)</f>
        <v>0</v>
      </c>
      <c r="BL549" s="17" t="s">
        <v>265</v>
      </c>
      <c r="BM549" s="228" t="s">
        <v>2786</v>
      </c>
    </row>
    <row r="550" s="2" customFormat="1">
      <c r="A550" s="38"/>
      <c r="B550" s="39"/>
      <c r="C550" s="40"/>
      <c r="D550" s="230" t="s">
        <v>156</v>
      </c>
      <c r="E550" s="40"/>
      <c r="F550" s="231" t="s">
        <v>2784</v>
      </c>
      <c r="G550" s="40"/>
      <c r="H550" s="40"/>
      <c r="I550" s="232"/>
      <c r="J550" s="40"/>
      <c r="K550" s="40"/>
      <c r="L550" s="44"/>
      <c r="M550" s="233"/>
      <c r="N550" s="234"/>
      <c r="O550" s="91"/>
      <c r="P550" s="91"/>
      <c r="Q550" s="91"/>
      <c r="R550" s="91"/>
      <c r="S550" s="91"/>
      <c r="T550" s="91"/>
      <c r="U550" s="92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T550" s="17" t="s">
        <v>156</v>
      </c>
      <c r="AU550" s="17" t="s">
        <v>154</v>
      </c>
    </row>
    <row r="551" s="14" customFormat="1">
      <c r="A551" s="14"/>
      <c r="B551" s="247"/>
      <c r="C551" s="248"/>
      <c r="D551" s="230" t="s">
        <v>160</v>
      </c>
      <c r="E551" s="249" t="s">
        <v>1</v>
      </c>
      <c r="F551" s="250" t="s">
        <v>2564</v>
      </c>
      <c r="G551" s="248"/>
      <c r="H551" s="251">
        <v>2</v>
      </c>
      <c r="I551" s="252"/>
      <c r="J551" s="248"/>
      <c r="K551" s="248"/>
      <c r="L551" s="253"/>
      <c r="M551" s="254"/>
      <c r="N551" s="255"/>
      <c r="O551" s="255"/>
      <c r="P551" s="255"/>
      <c r="Q551" s="255"/>
      <c r="R551" s="255"/>
      <c r="S551" s="255"/>
      <c r="T551" s="255"/>
      <c r="U551" s="256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7" t="s">
        <v>160</v>
      </c>
      <c r="AU551" s="257" t="s">
        <v>154</v>
      </c>
      <c r="AV551" s="14" t="s">
        <v>154</v>
      </c>
      <c r="AW551" s="14" t="s">
        <v>30</v>
      </c>
      <c r="AX551" s="14" t="s">
        <v>73</v>
      </c>
      <c r="AY551" s="257" t="s">
        <v>146</v>
      </c>
    </row>
    <row r="552" s="15" customFormat="1">
      <c r="A552" s="15"/>
      <c r="B552" s="258"/>
      <c r="C552" s="259"/>
      <c r="D552" s="230" t="s">
        <v>160</v>
      </c>
      <c r="E552" s="260" t="s">
        <v>1</v>
      </c>
      <c r="F552" s="261" t="s">
        <v>163</v>
      </c>
      <c r="G552" s="259"/>
      <c r="H552" s="262">
        <v>2</v>
      </c>
      <c r="I552" s="263"/>
      <c r="J552" s="259"/>
      <c r="K552" s="259"/>
      <c r="L552" s="264"/>
      <c r="M552" s="265"/>
      <c r="N552" s="266"/>
      <c r="O552" s="266"/>
      <c r="P552" s="266"/>
      <c r="Q552" s="266"/>
      <c r="R552" s="266"/>
      <c r="S552" s="266"/>
      <c r="T552" s="266"/>
      <c r="U552" s="267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68" t="s">
        <v>160</v>
      </c>
      <c r="AU552" s="268" t="s">
        <v>154</v>
      </c>
      <c r="AV552" s="15" t="s">
        <v>153</v>
      </c>
      <c r="AW552" s="15" t="s">
        <v>30</v>
      </c>
      <c r="AX552" s="15" t="s">
        <v>81</v>
      </c>
      <c r="AY552" s="268" t="s">
        <v>146</v>
      </c>
    </row>
    <row r="553" s="2" customFormat="1" ht="16.5" customHeight="1">
      <c r="A553" s="38"/>
      <c r="B553" s="39"/>
      <c r="C553" s="217" t="s">
        <v>748</v>
      </c>
      <c r="D553" s="217" t="s">
        <v>148</v>
      </c>
      <c r="E553" s="218" t="s">
        <v>2787</v>
      </c>
      <c r="F553" s="219" t="s">
        <v>2788</v>
      </c>
      <c r="G553" s="220" t="s">
        <v>268</v>
      </c>
      <c r="H553" s="221">
        <v>4</v>
      </c>
      <c r="I553" s="222"/>
      <c r="J553" s="223">
        <f>ROUND(I553*H553,2)</f>
        <v>0</v>
      </c>
      <c r="K553" s="219" t="s">
        <v>152</v>
      </c>
      <c r="L553" s="44"/>
      <c r="M553" s="224" t="s">
        <v>1</v>
      </c>
      <c r="N553" s="225" t="s">
        <v>39</v>
      </c>
      <c r="O553" s="91"/>
      <c r="P553" s="226">
        <f>O553*H553</f>
        <v>0</v>
      </c>
      <c r="Q553" s="226">
        <v>0.00016000000000000001</v>
      </c>
      <c r="R553" s="226">
        <f>Q553*H553</f>
        <v>0.00064000000000000005</v>
      </c>
      <c r="S553" s="226">
        <v>0</v>
      </c>
      <c r="T553" s="226">
        <f>S553*H553</f>
        <v>0</v>
      </c>
      <c r="U553" s="227" t="s">
        <v>1</v>
      </c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R553" s="228" t="s">
        <v>265</v>
      </c>
      <c r="AT553" s="228" t="s">
        <v>148</v>
      </c>
      <c r="AU553" s="228" t="s">
        <v>154</v>
      </c>
      <c r="AY553" s="17" t="s">
        <v>146</v>
      </c>
      <c r="BE553" s="229">
        <f>IF(N553="základní",J553,0)</f>
        <v>0</v>
      </c>
      <c r="BF553" s="229">
        <f>IF(N553="snížená",J553,0)</f>
        <v>0</v>
      </c>
      <c r="BG553" s="229">
        <f>IF(N553="zákl. přenesená",J553,0)</f>
        <v>0</v>
      </c>
      <c r="BH553" s="229">
        <f>IF(N553="sníž. přenesená",J553,0)</f>
        <v>0</v>
      </c>
      <c r="BI553" s="229">
        <f>IF(N553="nulová",J553,0)</f>
        <v>0</v>
      </c>
      <c r="BJ553" s="17" t="s">
        <v>154</v>
      </c>
      <c r="BK553" s="229">
        <f>ROUND(I553*H553,2)</f>
        <v>0</v>
      </c>
      <c r="BL553" s="17" t="s">
        <v>265</v>
      </c>
      <c r="BM553" s="228" t="s">
        <v>2789</v>
      </c>
    </row>
    <row r="554" s="2" customFormat="1">
      <c r="A554" s="38"/>
      <c r="B554" s="39"/>
      <c r="C554" s="40"/>
      <c r="D554" s="230" t="s">
        <v>156</v>
      </c>
      <c r="E554" s="40"/>
      <c r="F554" s="231" t="s">
        <v>2790</v>
      </c>
      <c r="G554" s="40"/>
      <c r="H554" s="40"/>
      <c r="I554" s="232"/>
      <c r="J554" s="40"/>
      <c r="K554" s="40"/>
      <c r="L554" s="44"/>
      <c r="M554" s="233"/>
      <c r="N554" s="234"/>
      <c r="O554" s="91"/>
      <c r="P554" s="91"/>
      <c r="Q554" s="91"/>
      <c r="R554" s="91"/>
      <c r="S554" s="91"/>
      <c r="T554" s="91"/>
      <c r="U554" s="92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T554" s="17" t="s">
        <v>156</v>
      </c>
      <c r="AU554" s="17" t="s">
        <v>154</v>
      </c>
    </row>
    <row r="555" s="2" customFormat="1">
      <c r="A555" s="38"/>
      <c r="B555" s="39"/>
      <c r="C555" s="40"/>
      <c r="D555" s="235" t="s">
        <v>158</v>
      </c>
      <c r="E555" s="40"/>
      <c r="F555" s="236" t="s">
        <v>2791</v>
      </c>
      <c r="G555" s="40"/>
      <c r="H555" s="40"/>
      <c r="I555" s="232"/>
      <c r="J555" s="40"/>
      <c r="K555" s="40"/>
      <c r="L555" s="44"/>
      <c r="M555" s="233"/>
      <c r="N555" s="234"/>
      <c r="O555" s="91"/>
      <c r="P555" s="91"/>
      <c r="Q555" s="91"/>
      <c r="R555" s="91"/>
      <c r="S555" s="91"/>
      <c r="T555" s="91"/>
      <c r="U555" s="92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T555" s="17" t="s">
        <v>158</v>
      </c>
      <c r="AU555" s="17" t="s">
        <v>154</v>
      </c>
    </row>
    <row r="556" s="14" customFormat="1">
      <c r="A556" s="14"/>
      <c r="B556" s="247"/>
      <c r="C556" s="248"/>
      <c r="D556" s="230" t="s">
        <v>160</v>
      </c>
      <c r="E556" s="249" t="s">
        <v>1</v>
      </c>
      <c r="F556" s="250" t="s">
        <v>1248</v>
      </c>
      <c r="G556" s="248"/>
      <c r="H556" s="251">
        <v>4</v>
      </c>
      <c r="I556" s="252"/>
      <c r="J556" s="248"/>
      <c r="K556" s="248"/>
      <c r="L556" s="253"/>
      <c r="M556" s="254"/>
      <c r="N556" s="255"/>
      <c r="O556" s="255"/>
      <c r="P556" s="255"/>
      <c r="Q556" s="255"/>
      <c r="R556" s="255"/>
      <c r="S556" s="255"/>
      <c r="T556" s="255"/>
      <c r="U556" s="256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7" t="s">
        <v>160</v>
      </c>
      <c r="AU556" s="257" t="s">
        <v>154</v>
      </c>
      <c r="AV556" s="14" t="s">
        <v>154</v>
      </c>
      <c r="AW556" s="14" t="s">
        <v>30</v>
      </c>
      <c r="AX556" s="14" t="s">
        <v>73</v>
      </c>
      <c r="AY556" s="257" t="s">
        <v>146</v>
      </c>
    </row>
    <row r="557" s="15" customFormat="1">
      <c r="A557" s="15"/>
      <c r="B557" s="258"/>
      <c r="C557" s="259"/>
      <c r="D557" s="230" t="s">
        <v>160</v>
      </c>
      <c r="E557" s="260" t="s">
        <v>1</v>
      </c>
      <c r="F557" s="261" t="s">
        <v>163</v>
      </c>
      <c r="G557" s="259"/>
      <c r="H557" s="262">
        <v>4</v>
      </c>
      <c r="I557" s="263"/>
      <c r="J557" s="259"/>
      <c r="K557" s="259"/>
      <c r="L557" s="264"/>
      <c r="M557" s="265"/>
      <c r="N557" s="266"/>
      <c r="O557" s="266"/>
      <c r="P557" s="266"/>
      <c r="Q557" s="266"/>
      <c r="R557" s="266"/>
      <c r="S557" s="266"/>
      <c r="T557" s="266"/>
      <c r="U557" s="267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T557" s="268" t="s">
        <v>160</v>
      </c>
      <c r="AU557" s="268" t="s">
        <v>154</v>
      </c>
      <c r="AV557" s="15" t="s">
        <v>153</v>
      </c>
      <c r="AW557" s="15" t="s">
        <v>30</v>
      </c>
      <c r="AX557" s="15" t="s">
        <v>81</v>
      </c>
      <c r="AY557" s="268" t="s">
        <v>146</v>
      </c>
    </row>
    <row r="558" s="2" customFormat="1" ht="16.5" customHeight="1">
      <c r="A558" s="38"/>
      <c r="B558" s="39"/>
      <c r="C558" s="217" t="s">
        <v>756</v>
      </c>
      <c r="D558" s="217" t="s">
        <v>148</v>
      </c>
      <c r="E558" s="218" t="s">
        <v>2792</v>
      </c>
      <c r="F558" s="219" t="s">
        <v>2793</v>
      </c>
      <c r="G558" s="220" t="s">
        <v>268</v>
      </c>
      <c r="H558" s="221">
        <v>2</v>
      </c>
      <c r="I558" s="222"/>
      <c r="J558" s="223">
        <f>ROUND(I558*H558,2)</f>
        <v>0</v>
      </c>
      <c r="K558" s="219" t="s">
        <v>152</v>
      </c>
      <c r="L558" s="44"/>
      <c r="M558" s="224" t="s">
        <v>1</v>
      </c>
      <c r="N558" s="225" t="s">
        <v>39</v>
      </c>
      <c r="O558" s="91"/>
      <c r="P558" s="226">
        <f>O558*H558</f>
        <v>0</v>
      </c>
      <c r="Q558" s="226">
        <v>0.00029</v>
      </c>
      <c r="R558" s="226">
        <f>Q558*H558</f>
        <v>0.00058</v>
      </c>
      <c r="S558" s="226">
        <v>0</v>
      </c>
      <c r="T558" s="226">
        <f>S558*H558</f>
        <v>0</v>
      </c>
      <c r="U558" s="227" t="s">
        <v>1</v>
      </c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R558" s="228" t="s">
        <v>265</v>
      </c>
      <c r="AT558" s="228" t="s">
        <v>148</v>
      </c>
      <c r="AU558" s="228" t="s">
        <v>154</v>
      </c>
      <c r="AY558" s="17" t="s">
        <v>146</v>
      </c>
      <c r="BE558" s="229">
        <f>IF(N558="základní",J558,0)</f>
        <v>0</v>
      </c>
      <c r="BF558" s="229">
        <f>IF(N558="snížená",J558,0)</f>
        <v>0</v>
      </c>
      <c r="BG558" s="229">
        <f>IF(N558="zákl. přenesená",J558,0)</f>
        <v>0</v>
      </c>
      <c r="BH558" s="229">
        <f>IF(N558="sníž. přenesená",J558,0)</f>
        <v>0</v>
      </c>
      <c r="BI558" s="229">
        <f>IF(N558="nulová",J558,0)</f>
        <v>0</v>
      </c>
      <c r="BJ558" s="17" t="s">
        <v>154</v>
      </c>
      <c r="BK558" s="229">
        <f>ROUND(I558*H558,2)</f>
        <v>0</v>
      </c>
      <c r="BL558" s="17" t="s">
        <v>265</v>
      </c>
      <c r="BM558" s="228" t="s">
        <v>2794</v>
      </c>
    </row>
    <row r="559" s="2" customFormat="1">
      <c r="A559" s="38"/>
      <c r="B559" s="39"/>
      <c r="C559" s="40"/>
      <c r="D559" s="230" t="s">
        <v>156</v>
      </c>
      <c r="E559" s="40"/>
      <c r="F559" s="231" t="s">
        <v>2795</v>
      </c>
      <c r="G559" s="40"/>
      <c r="H559" s="40"/>
      <c r="I559" s="232"/>
      <c r="J559" s="40"/>
      <c r="K559" s="40"/>
      <c r="L559" s="44"/>
      <c r="M559" s="233"/>
      <c r="N559" s="234"/>
      <c r="O559" s="91"/>
      <c r="P559" s="91"/>
      <c r="Q559" s="91"/>
      <c r="R559" s="91"/>
      <c r="S559" s="91"/>
      <c r="T559" s="91"/>
      <c r="U559" s="92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T559" s="17" t="s">
        <v>156</v>
      </c>
      <c r="AU559" s="17" t="s">
        <v>154</v>
      </c>
    </row>
    <row r="560" s="2" customFormat="1">
      <c r="A560" s="38"/>
      <c r="B560" s="39"/>
      <c r="C560" s="40"/>
      <c r="D560" s="235" t="s">
        <v>158</v>
      </c>
      <c r="E560" s="40"/>
      <c r="F560" s="236" t="s">
        <v>2796</v>
      </c>
      <c r="G560" s="40"/>
      <c r="H560" s="40"/>
      <c r="I560" s="232"/>
      <c r="J560" s="40"/>
      <c r="K560" s="40"/>
      <c r="L560" s="44"/>
      <c r="M560" s="233"/>
      <c r="N560" s="234"/>
      <c r="O560" s="91"/>
      <c r="P560" s="91"/>
      <c r="Q560" s="91"/>
      <c r="R560" s="91"/>
      <c r="S560" s="91"/>
      <c r="T560" s="91"/>
      <c r="U560" s="92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T560" s="17" t="s">
        <v>158</v>
      </c>
      <c r="AU560" s="17" t="s">
        <v>154</v>
      </c>
    </row>
    <row r="561" s="14" customFormat="1">
      <c r="A561" s="14"/>
      <c r="B561" s="247"/>
      <c r="C561" s="248"/>
      <c r="D561" s="230" t="s">
        <v>160</v>
      </c>
      <c r="E561" s="249" t="s">
        <v>1</v>
      </c>
      <c r="F561" s="250" t="s">
        <v>2564</v>
      </c>
      <c r="G561" s="248"/>
      <c r="H561" s="251">
        <v>2</v>
      </c>
      <c r="I561" s="252"/>
      <c r="J561" s="248"/>
      <c r="K561" s="248"/>
      <c r="L561" s="253"/>
      <c r="M561" s="254"/>
      <c r="N561" s="255"/>
      <c r="O561" s="255"/>
      <c r="P561" s="255"/>
      <c r="Q561" s="255"/>
      <c r="R561" s="255"/>
      <c r="S561" s="255"/>
      <c r="T561" s="255"/>
      <c r="U561" s="256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57" t="s">
        <v>160</v>
      </c>
      <c r="AU561" s="257" t="s">
        <v>154</v>
      </c>
      <c r="AV561" s="14" t="s">
        <v>154</v>
      </c>
      <c r="AW561" s="14" t="s">
        <v>30</v>
      </c>
      <c r="AX561" s="14" t="s">
        <v>73</v>
      </c>
      <c r="AY561" s="257" t="s">
        <v>146</v>
      </c>
    </row>
    <row r="562" s="15" customFormat="1">
      <c r="A562" s="15"/>
      <c r="B562" s="258"/>
      <c r="C562" s="259"/>
      <c r="D562" s="230" t="s">
        <v>160</v>
      </c>
      <c r="E562" s="260" t="s">
        <v>1</v>
      </c>
      <c r="F562" s="261" t="s">
        <v>163</v>
      </c>
      <c r="G562" s="259"/>
      <c r="H562" s="262">
        <v>2</v>
      </c>
      <c r="I562" s="263"/>
      <c r="J562" s="259"/>
      <c r="K562" s="259"/>
      <c r="L562" s="264"/>
      <c r="M562" s="265"/>
      <c r="N562" s="266"/>
      <c r="O562" s="266"/>
      <c r="P562" s="266"/>
      <c r="Q562" s="266"/>
      <c r="R562" s="266"/>
      <c r="S562" s="266"/>
      <c r="T562" s="266"/>
      <c r="U562" s="267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T562" s="268" t="s">
        <v>160</v>
      </c>
      <c r="AU562" s="268" t="s">
        <v>154</v>
      </c>
      <c r="AV562" s="15" t="s">
        <v>153</v>
      </c>
      <c r="AW562" s="15" t="s">
        <v>30</v>
      </c>
      <c r="AX562" s="15" t="s">
        <v>81</v>
      </c>
      <c r="AY562" s="268" t="s">
        <v>146</v>
      </c>
    </row>
    <row r="563" s="2" customFormat="1" ht="21.75" customHeight="1">
      <c r="A563" s="38"/>
      <c r="B563" s="39"/>
      <c r="C563" s="217" t="s">
        <v>761</v>
      </c>
      <c r="D563" s="217" t="s">
        <v>148</v>
      </c>
      <c r="E563" s="218" t="s">
        <v>2797</v>
      </c>
      <c r="F563" s="219" t="s">
        <v>2798</v>
      </c>
      <c r="G563" s="220" t="s">
        <v>260</v>
      </c>
      <c r="H563" s="221">
        <v>51</v>
      </c>
      <c r="I563" s="222"/>
      <c r="J563" s="223">
        <f>ROUND(I563*H563,2)</f>
        <v>0</v>
      </c>
      <c r="K563" s="219" t="s">
        <v>2078</v>
      </c>
      <c r="L563" s="44"/>
      <c r="M563" s="224" t="s">
        <v>1</v>
      </c>
      <c r="N563" s="225" t="s">
        <v>39</v>
      </c>
      <c r="O563" s="91"/>
      <c r="P563" s="226">
        <f>O563*H563</f>
        <v>0</v>
      </c>
      <c r="Q563" s="226">
        <v>0</v>
      </c>
      <c r="R563" s="226">
        <f>Q563*H563</f>
        <v>0</v>
      </c>
      <c r="S563" s="226">
        <v>0</v>
      </c>
      <c r="T563" s="226">
        <f>S563*H563</f>
        <v>0</v>
      </c>
      <c r="U563" s="227" t="s">
        <v>1</v>
      </c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R563" s="228" t="s">
        <v>265</v>
      </c>
      <c r="AT563" s="228" t="s">
        <v>148</v>
      </c>
      <c r="AU563" s="228" t="s">
        <v>154</v>
      </c>
      <c r="AY563" s="17" t="s">
        <v>146</v>
      </c>
      <c r="BE563" s="229">
        <f>IF(N563="základní",J563,0)</f>
        <v>0</v>
      </c>
      <c r="BF563" s="229">
        <f>IF(N563="snížená",J563,0)</f>
        <v>0</v>
      </c>
      <c r="BG563" s="229">
        <f>IF(N563="zákl. přenesená",J563,0)</f>
        <v>0</v>
      </c>
      <c r="BH563" s="229">
        <f>IF(N563="sníž. přenesená",J563,0)</f>
        <v>0</v>
      </c>
      <c r="BI563" s="229">
        <f>IF(N563="nulová",J563,0)</f>
        <v>0</v>
      </c>
      <c r="BJ563" s="17" t="s">
        <v>154</v>
      </c>
      <c r="BK563" s="229">
        <f>ROUND(I563*H563,2)</f>
        <v>0</v>
      </c>
      <c r="BL563" s="17" t="s">
        <v>265</v>
      </c>
      <c r="BM563" s="228" t="s">
        <v>2799</v>
      </c>
    </row>
    <row r="564" s="2" customFormat="1">
      <c r="A564" s="38"/>
      <c r="B564" s="39"/>
      <c r="C564" s="40"/>
      <c r="D564" s="230" t="s">
        <v>156</v>
      </c>
      <c r="E564" s="40"/>
      <c r="F564" s="231" t="s">
        <v>2800</v>
      </c>
      <c r="G564" s="40"/>
      <c r="H564" s="40"/>
      <c r="I564" s="232"/>
      <c r="J564" s="40"/>
      <c r="K564" s="40"/>
      <c r="L564" s="44"/>
      <c r="M564" s="233"/>
      <c r="N564" s="234"/>
      <c r="O564" s="91"/>
      <c r="P564" s="91"/>
      <c r="Q564" s="91"/>
      <c r="R564" s="91"/>
      <c r="S564" s="91"/>
      <c r="T564" s="91"/>
      <c r="U564" s="92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T564" s="17" t="s">
        <v>156</v>
      </c>
      <c r="AU564" s="17" t="s">
        <v>154</v>
      </c>
    </row>
    <row r="565" s="2" customFormat="1">
      <c r="A565" s="38"/>
      <c r="B565" s="39"/>
      <c r="C565" s="40"/>
      <c r="D565" s="235" t="s">
        <v>158</v>
      </c>
      <c r="E565" s="40"/>
      <c r="F565" s="236" t="s">
        <v>2801</v>
      </c>
      <c r="G565" s="40"/>
      <c r="H565" s="40"/>
      <c r="I565" s="232"/>
      <c r="J565" s="40"/>
      <c r="K565" s="40"/>
      <c r="L565" s="44"/>
      <c r="M565" s="233"/>
      <c r="N565" s="234"/>
      <c r="O565" s="91"/>
      <c r="P565" s="91"/>
      <c r="Q565" s="91"/>
      <c r="R565" s="91"/>
      <c r="S565" s="91"/>
      <c r="T565" s="91"/>
      <c r="U565" s="92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T565" s="17" t="s">
        <v>158</v>
      </c>
      <c r="AU565" s="17" t="s">
        <v>154</v>
      </c>
    </row>
    <row r="566" s="14" customFormat="1">
      <c r="A566" s="14"/>
      <c r="B566" s="247"/>
      <c r="C566" s="248"/>
      <c r="D566" s="230" t="s">
        <v>160</v>
      </c>
      <c r="E566" s="249" t="s">
        <v>1</v>
      </c>
      <c r="F566" s="250" t="s">
        <v>2802</v>
      </c>
      <c r="G566" s="248"/>
      <c r="H566" s="251">
        <v>51</v>
      </c>
      <c r="I566" s="252"/>
      <c r="J566" s="248"/>
      <c r="K566" s="248"/>
      <c r="L566" s="253"/>
      <c r="M566" s="254"/>
      <c r="N566" s="255"/>
      <c r="O566" s="255"/>
      <c r="P566" s="255"/>
      <c r="Q566" s="255"/>
      <c r="R566" s="255"/>
      <c r="S566" s="255"/>
      <c r="T566" s="255"/>
      <c r="U566" s="256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57" t="s">
        <v>160</v>
      </c>
      <c r="AU566" s="257" t="s">
        <v>154</v>
      </c>
      <c r="AV566" s="14" t="s">
        <v>154</v>
      </c>
      <c r="AW566" s="14" t="s">
        <v>30</v>
      </c>
      <c r="AX566" s="14" t="s">
        <v>73</v>
      </c>
      <c r="AY566" s="257" t="s">
        <v>146</v>
      </c>
    </row>
    <row r="567" s="15" customFormat="1">
      <c r="A567" s="15"/>
      <c r="B567" s="258"/>
      <c r="C567" s="259"/>
      <c r="D567" s="230" t="s">
        <v>160</v>
      </c>
      <c r="E567" s="260" t="s">
        <v>1</v>
      </c>
      <c r="F567" s="261" t="s">
        <v>163</v>
      </c>
      <c r="G567" s="259"/>
      <c r="H567" s="262">
        <v>51</v>
      </c>
      <c r="I567" s="263"/>
      <c r="J567" s="259"/>
      <c r="K567" s="259"/>
      <c r="L567" s="264"/>
      <c r="M567" s="265"/>
      <c r="N567" s="266"/>
      <c r="O567" s="266"/>
      <c r="P567" s="266"/>
      <c r="Q567" s="266"/>
      <c r="R567" s="266"/>
      <c r="S567" s="266"/>
      <c r="T567" s="266"/>
      <c r="U567" s="267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T567" s="268" t="s">
        <v>160</v>
      </c>
      <c r="AU567" s="268" t="s">
        <v>154</v>
      </c>
      <c r="AV567" s="15" t="s">
        <v>153</v>
      </c>
      <c r="AW567" s="15" t="s">
        <v>30</v>
      </c>
      <c r="AX567" s="15" t="s">
        <v>81</v>
      </c>
      <c r="AY567" s="268" t="s">
        <v>146</v>
      </c>
    </row>
    <row r="568" s="2" customFormat="1" ht="24.15" customHeight="1">
      <c r="A568" s="38"/>
      <c r="B568" s="39"/>
      <c r="C568" s="217" t="s">
        <v>767</v>
      </c>
      <c r="D568" s="217" t="s">
        <v>148</v>
      </c>
      <c r="E568" s="218" t="s">
        <v>2803</v>
      </c>
      <c r="F568" s="219" t="s">
        <v>2804</v>
      </c>
      <c r="G568" s="220" t="s">
        <v>260</v>
      </c>
      <c r="H568" s="221">
        <v>12.6</v>
      </c>
      <c r="I568" s="222"/>
      <c r="J568" s="223">
        <f>ROUND(I568*H568,2)</f>
        <v>0</v>
      </c>
      <c r="K568" s="219" t="s">
        <v>152</v>
      </c>
      <c r="L568" s="44"/>
      <c r="M568" s="224" t="s">
        <v>1</v>
      </c>
      <c r="N568" s="225" t="s">
        <v>39</v>
      </c>
      <c r="O568" s="91"/>
      <c r="P568" s="226">
        <f>O568*H568</f>
        <v>0</v>
      </c>
      <c r="Q568" s="226">
        <v>0</v>
      </c>
      <c r="R568" s="226">
        <f>Q568*H568</f>
        <v>0</v>
      </c>
      <c r="S568" s="226">
        <v>0</v>
      </c>
      <c r="T568" s="226">
        <f>S568*H568</f>
        <v>0</v>
      </c>
      <c r="U568" s="227" t="s">
        <v>1</v>
      </c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R568" s="228" t="s">
        <v>265</v>
      </c>
      <c r="AT568" s="228" t="s">
        <v>148</v>
      </c>
      <c r="AU568" s="228" t="s">
        <v>154</v>
      </c>
      <c r="AY568" s="17" t="s">
        <v>146</v>
      </c>
      <c r="BE568" s="229">
        <f>IF(N568="základní",J568,0)</f>
        <v>0</v>
      </c>
      <c r="BF568" s="229">
        <f>IF(N568="snížená",J568,0)</f>
        <v>0</v>
      </c>
      <c r="BG568" s="229">
        <f>IF(N568="zákl. přenesená",J568,0)</f>
        <v>0</v>
      </c>
      <c r="BH568" s="229">
        <f>IF(N568="sníž. přenesená",J568,0)</f>
        <v>0</v>
      </c>
      <c r="BI568" s="229">
        <f>IF(N568="nulová",J568,0)</f>
        <v>0</v>
      </c>
      <c r="BJ568" s="17" t="s">
        <v>154</v>
      </c>
      <c r="BK568" s="229">
        <f>ROUND(I568*H568,2)</f>
        <v>0</v>
      </c>
      <c r="BL568" s="17" t="s">
        <v>265</v>
      </c>
      <c r="BM568" s="228" t="s">
        <v>2805</v>
      </c>
    </row>
    <row r="569" s="2" customFormat="1">
      <c r="A569" s="38"/>
      <c r="B569" s="39"/>
      <c r="C569" s="40"/>
      <c r="D569" s="230" t="s">
        <v>156</v>
      </c>
      <c r="E569" s="40"/>
      <c r="F569" s="231" t="s">
        <v>2806</v>
      </c>
      <c r="G569" s="40"/>
      <c r="H569" s="40"/>
      <c r="I569" s="232"/>
      <c r="J569" s="40"/>
      <c r="K569" s="40"/>
      <c r="L569" s="44"/>
      <c r="M569" s="233"/>
      <c r="N569" s="234"/>
      <c r="O569" s="91"/>
      <c r="P569" s="91"/>
      <c r="Q569" s="91"/>
      <c r="R569" s="91"/>
      <c r="S569" s="91"/>
      <c r="T569" s="91"/>
      <c r="U569" s="92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T569" s="17" t="s">
        <v>156</v>
      </c>
      <c r="AU569" s="17" t="s">
        <v>154</v>
      </c>
    </row>
    <row r="570" s="2" customFormat="1">
      <c r="A570" s="38"/>
      <c r="B570" s="39"/>
      <c r="C570" s="40"/>
      <c r="D570" s="235" t="s">
        <v>158</v>
      </c>
      <c r="E570" s="40"/>
      <c r="F570" s="236" t="s">
        <v>2807</v>
      </c>
      <c r="G570" s="40"/>
      <c r="H570" s="40"/>
      <c r="I570" s="232"/>
      <c r="J570" s="40"/>
      <c r="K570" s="40"/>
      <c r="L570" s="44"/>
      <c r="M570" s="233"/>
      <c r="N570" s="234"/>
      <c r="O570" s="91"/>
      <c r="P570" s="91"/>
      <c r="Q570" s="91"/>
      <c r="R570" s="91"/>
      <c r="S570" s="91"/>
      <c r="T570" s="91"/>
      <c r="U570" s="92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T570" s="17" t="s">
        <v>158</v>
      </c>
      <c r="AU570" s="17" t="s">
        <v>154</v>
      </c>
    </row>
    <row r="571" s="14" customFormat="1">
      <c r="A571" s="14"/>
      <c r="B571" s="247"/>
      <c r="C571" s="248"/>
      <c r="D571" s="230" t="s">
        <v>160</v>
      </c>
      <c r="E571" s="249" t="s">
        <v>1</v>
      </c>
      <c r="F571" s="250" t="s">
        <v>2808</v>
      </c>
      <c r="G571" s="248"/>
      <c r="H571" s="251">
        <v>12.6</v>
      </c>
      <c r="I571" s="252"/>
      <c r="J571" s="248"/>
      <c r="K571" s="248"/>
      <c r="L571" s="253"/>
      <c r="M571" s="254"/>
      <c r="N571" s="255"/>
      <c r="O571" s="255"/>
      <c r="P571" s="255"/>
      <c r="Q571" s="255"/>
      <c r="R571" s="255"/>
      <c r="S571" s="255"/>
      <c r="T571" s="255"/>
      <c r="U571" s="256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57" t="s">
        <v>160</v>
      </c>
      <c r="AU571" s="257" t="s">
        <v>154</v>
      </c>
      <c r="AV571" s="14" t="s">
        <v>154</v>
      </c>
      <c r="AW571" s="14" t="s">
        <v>30</v>
      </c>
      <c r="AX571" s="14" t="s">
        <v>73</v>
      </c>
      <c r="AY571" s="257" t="s">
        <v>146</v>
      </c>
    </row>
    <row r="572" s="15" customFormat="1">
      <c r="A572" s="15"/>
      <c r="B572" s="258"/>
      <c r="C572" s="259"/>
      <c r="D572" s="230" t="s">
        <v>160</v>
      </c>
      <c r="E572" s="260" t="s">
        <v>1</v>
      </c>
      <c r="F572" s="261" t="s">
        <v>163</v>
      </c>
      <c r="G572" s="259"/>
      <c r="H572" s="262">
        <v>12.6</v>
      </c>
      <c r="I572" s="263"/>
      <c r="J572" s="259"/>
      <c r="K572" s="259"/>
      <c r="L572" s="264"/>
      <c r="M572" s="265"/>
      <c r="N572" s="266"/>
      <c r="O572" s="266"/>
      <c r="P572" s="266"/>
      <c r="Q572" s="266"/>
      <c r="R572" s="266"/>
      <c r="S572" s="266"/>
      <c r="T572" s="266"/>
      <c r="U572" s="267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T572" s="268" t="s">
        <v>160</v>
      </c>
      <c r="AU572" s="268" t="s">
        <v>154</v>
      </c>
      <c r="AV572" s="15" t="s">
        <v>153</v>
      </c>
      <c r="AW572" s="15" t="s">
        <v>30</v>
      </c>
      <c r="AX572" s="15" t="s">
        <v>81</v>
      </c>
      <c r="AY572" s="268" t="s">
        <v>146</v>
      </c>
    </row>
    <row r="573" s="2" customFormat="1" ht="24.15" customHeight="1">
      <c r="A573" s="38"/>
      <c r="B573" s="39"/>
      <c r="C573" s="217" t="s">
        <v>773</v>
      </c>
      <c r="D573" s="217" t="s">
        <v>148</v>
      </c>
      <c r="E573" s="218" t="s">
        <v>2809</v>
      </c>
      <c r="F573" s="219" t="s">
        <v>2810</v>
      </c>
      <c r="G573" s="220" t="s">
        <v>260</v>
      </c>
      <c r="H573" s="221">
        <v>10</v>
      </c>
      <c r="I573" s="222"/>
      <c r="J573" s="223">
        <f>ROUND(I573*H573,2)</f>
        <v>0</v>
      </c>
      <c r="K573" s="219" t="s">
        <v>152</v>
      </c>
      <c r="L573" s="44"/>
      <c r="M573" s="224" t="s">
        <v>1</v>
      </c>
      <c r="N573" s="225" t="s">
        <v>39</v>
      </c>
      <c r="O573" s="91"/>
      <c r="P573" s="226">
        <f>O573*H573</f>
        <v>0</v>
      </c>
      <c r="Q573" s="226">
        <v>0.00025999999999999998</v>
      </c>
      <c r="R573" s="226">
        <f>Q573*H573</f>
        <v>0.0025999999999999999</v>
      </c>
      <c r="S573" s="226">
        <v>0</v>
      </c>
      <c r="T573" s="226">
        <f>S573*H573</f>
        <v>0</v>
      </c>
      <c r="U573" s="227" t="s">
        <v>1</v>
      </c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R573" s="228" t="s">
        <v>265</v>
      </c>
      <c r="AT573" s="228" t="s">
        <v>148</v>
      </c>
      <c r="AU573" s="228" t="s">
        <v>154</v>
      </c>
      <c r="AY573" s="17" t="s">
        <v>146</v>
      </c>
      <c r="BE573" s="229">
        <f>IF(N573="základní",J573,0)</f>
        <v>0</v>
      </c>
      <c r="BF573" s="229">
        <f>IF(N573="snížená",J573,0)</f>
        <v>0</v>
      </c>
      <c r="BG573" s="229">
        <f>IF(N573="zákl. přenesená",J573,0)</f>
        <v>0</v>
      </c>
      <c r="BH573" s="229">
        <f>IF(N573="sníž. přenesená",J573,0)</f>
        <v>0</v>
      </c>
      <c r="BI573" s="229">
        <f>IF(N573="nulová",J573,0)</f>
        <v>0</v>
      </c>
      <c r="BJ573" s="17" t="s">
        <v>154</v>
      </c>
      <c r="BK573" s="229">
        <f>ROUND(I573*H573,2)</f>
        <v>0</v>
      </c>
      <c r="BL573" s="17" t="s">
        <v>265</v>
      </c>
      <c r="BM573" s="228" t="s">
        <v>2811</v>
      </c>
    </row>
    <row r="574" s="2" customFormat="1">
      <c r="A574" s="38"/>
      <c r="B574" s="39"/>
      <c r="C574" s="40"/>
      <c r="D574" s="230" t="s">
        <v>156</v>
      </c>
      <c r="E574" s="40"/>
      <c r="F574" s="231" t="s">
        <v>2812</v>
      </c>
      <c r="G574" s="40"/>
      <c r="H574" s="40"/>
      <c r="I574" s="232"/>
      <c r="J574" s="40"/>
      <c r="K574" s="40"/>
      <c r="L574" s="44"/>
      <c r="M574" s="233"/>
      <c r="N574" s="234"/>
      <c r="O574" s="91"/>
      <c r="P574" s="91"/>
      <c r="Q574" s="91"/>
      <c r="R574" s="91"/>
      <c r="S574" s="91"/>
      <c r="T574" s="91"/>
      <c r="U574" s="92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T574" s="17" t="s">
        <v>156</v>
      </c>
      <c r="AU574" s="17" t="s">
        <v>154</v>
      </c>
    </row>
    <row r="575" s="2" customFormat="1">
      <c r="A575" s="38"/>
      <c r="B575" s="39"/>
      <c r="C575" s="40"/>
      <c r="D575" s="235" t="s">
        <v>158</v>
      </c>
      <c r="E575" s="40"/>
      <c r="F575" s="236" t="s">
        <v>2813</v>
      </c>
      <c r="G575" s="40"/>
      <c r="H575" s="40"/>
      <c r="I575" s="232"/>
      <c r="J575" s="40"/>
      <c r="K575" s="40"/>
      <c r="L575" s="44"/>
      <c r="M575" s="233"/>
      <c r="N575" s="234"/>
      <c r="O575" s="91"/>
      <c r="P575" s="91"/>
      <c r="Q575" s="91"/>
      <c r="R575" s="91"/>
      <c r="S575" s="91"/>
      <c r="T575" s="91"/>
      <c r="U575" s="92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T575" s="17" t="s">
        <v>158</v>
      </c>
      <c r="AU575" s="17" t="s">
        <v>154</v>
      </c>
    </row>
    <row r="576" s="13" customFormat="1">
      <c r="A576" s="13"/>
      <c r="B576" s="237"/>
      <c r="C576" s="238"/>
      <c r="D576" s="230" t="s">
        <v>160</v>
      </c>
      <c r="E576" s="239" t="s">
        <v>1</v>
      </c>
      <c r="F576" s="240" t="s">
        <v>2814</v>
      </c>
      <c r="G576" s="238"/>
      <c r="H576" s="239" t="s">
        <v>1</v>
      </c>
      <c r="I576" s="241"/>
      <c r="J576" s="238"/>
      <c r="K576" s="238"/>
      <c r="L576" s="242"/>
      <c r="M576" s="243"/>
      <c r="N576" s="244"/>
      <c r="O576" s="244"/>
      <c r="P576" s="244"/>
      <c r="Q576" s="244"/>
      <c r="R576" s="244"/>
      <c r="S576" s="244"/>
      <c r="T576" s="244"/>
      <c r="U576" s="245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6" t="s">
        <v>160</v>
      </c>
      <c r="AU576" s="246" t="s">
        <v>154</v>
      </c>
      <c r="AV576" s="13" t="s">
        <v>81</v>
      </c>
      <c r="AW576" s="13" t="s">
        <v>30</v>
      </c>
      <c r="AX576" s="13" t="s">
        <v>73</v>
      </c>
      <c r="AY576" s="246" t="s">
        <v>146</v>
      </c>
    </row>
    <row r="577" s="14" customFormat="1">
      <c r="A577" s="14"/>
      <c r="B577" s="247"/>
      <c r="C577" s="248"/>
      <c r="D577" s="230" t="s">
        <v>160</v>
      </c>
      <c r="E577" s="249" t="s">
        <v>1</v>
      </c>
      <c r="F577" s="250" t="s">
        <v>2815</v>
      </c>
      <c r="G577" s="248"/>
      <c r="H577" s="251">
        <v>5</v>
      </c>
      <c r="I577" s="252"/>
      <c r="J577" s="248"/>
      <c r="K577" s="248"/>
      <c r="L577" s="253"/>
      <c r="M577" s="254"/>
      <c r="N577" s="255"/>
      <c r="O577" s="255"/>
      <c r="P577" s="255"/>
      <c r="Q577" s="255"/>
      <c r="R577" s="255"/>
      <c r="S577" s="255"/>
      <c r="T577" s="255"/>
      <c r="U577" s="256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7" t="s">
        <v>160</v>
      </c>
      <c r="AU577" s="257" t="s">
        <v>154</v>
      </c>
      <c r="AV577" s="14" t="s">
        <v>154</v>
      </c>
      <c r="AW577" s="14" t="s">
        <v>30</v>
      </c>
      <c r="AX577" s="14" t="s">
        <v>73</v>
      </c>
      <c r="AY577" s="257" t="s">
        <v>146</v>
      </c>
    </row>
    <row r="578" s="14" customFormat="1">
      <c r="A578" s="14"/>
      <c r="B578" s="247"/>
      <c r="C578" s="248"/>
      <c r="D578" s="230" t="s">
        <v>160</v>
      </c>
      <c r="E578" s="249" t="s">
        <v>1</v>
      </c>
      <c r="F578" s="250" t="s">
        <v>2815</v>
      </c>
      <c r="G578" s="248"/>
      <c r="H578" s="251">
        <v>5</v>
      </c>
      <c r="I578" s="252"/>
      <c r="J578" s="248"/>
      <c r="K578" s="248"/>
      <c r="L578" s="253"/>
      <c r="M578" s="254"/>
      <c r="N578" s="255"/>
      <c r="O578" s="255"/>
      <c r="P578" s="255"/>
      <c r="Q578" s="255"/>
      <c r="R578" s="255"/>
      <c r="S578" s="255"/>
      <c r="T578" s="255"/>
      <c r="U578" s="256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57" t="s">
        <v>160</v>
      </c>
      <c r="AU578" s="257" t="s">
        <v>154</v>
      </c>
      <c r="AV578" s="14" t="s">
        <v>154</v>
      </c>
      <c r="AW578" s="14" t="s">
        <v>30</v>
      </c>
      <c r="AX578" s="14" t="s">
        <v>73</v>
      </c>
      <c r="AY578" s="257" t="s">
        <v>146</v>
      </c>
    </row>
    <row r="579" s="15" customFormat="1">
      <c r="A579" s="15"/>
      <c r="B579" s="258"/>
      <c r="C579" s="259"/>
      <c r="D579" s="230" t="s">
        <v>160</v>
      </c>
      <c r="E579" s="260" t="s">
        <v>1</v>
      </c>
      <c r="F579" s="261" t="s">
        <v>163</v>
      </c>
      <c r="G579" s="259"/>
      <c r="H579" s="262">
        <v>10</v>
      </c>
      <c r="I579" s="263"/>
      <c r="J579" s="259"/>
      <c r="K579" s="259"/>
      <c r="L579" s="264"/>
      <c r="M579" s="265"/>
      <c r="N579" s="266"/>
      <c r="O579" s="266"/>
      <c r="P579" s="266"/>
      <c r="Q579" s="266"/>
      <c r="R579" s="266"/>
      <c r="S579" s="266"/>
      <c r="T579" s="266"/>
      <c r="U579" s="267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T579" s="268" t="s">
        <v>160</v>
      </c>
      <c r="AU579" s="268" t="s">
        <v>154</v>
      </c>
      <c r="AV579" s="15" t="s">
        <v>153</v>
      </c>
      <c r="AW579" s="15" t="s">
        <v>30</v>
      </c>
      <c r="AX579" s="15" t="s">
        <v>81</v>
      </c>
      <c r="AY579" s="268" t="s">
        <v>146</v>
      </c>
    </row>
    <row r="580" s="2" customFormat="1" ht="16.5" customHeight="1">
      <c r="A580" s="38"/>
      <c r="B580" s="39"/>
      <c r="C580" s="269" t="s">
        <v>780</v>
      </c>
      <c r="D580" s="269" t="s">
        <v>289</v>
      </c>
      <c r="E580" s="270" t="s">
        <v>2816</v>
      </c>
      <c r="F580" s="271" t="s">
        <v>2817</v>
      </c>
      <c r="G580" s="272" t="s">
        <v>260</v>
      </c>
      <c r="H580" s="273">
        <v>10.300000000000001</v>
      </c>
      <c r="I580" s="274"/>
      <c r="J580" s="275">
        <f>ROUND(I580*H580,2)</f>
        <v>0</v>
      </c>
      <c r="K580" s="271" t="s">
        <v>152</v>
      </c>
      <c r="L580" s="276"/>
      <c r="M580" s="277" t="s">
        <v>1</v>
      </c>
      <c r="N580" s="278" t="s">
        <v>39</v>
      </c>
      <c r="O580" s="91"/>
      <c r="P580" s="226">
        <f>O580*H580</f>
        <v>0</v>
      </c>
      <c r="Q580" s="226">
        <v>0.00020000000000000001</v>
      </c>
      <c r="R580" s="226">
        <f>Q580*H580</f>
        <v>0.0020600000000000002</v>
      </c>
      <c r="S580" s="226">
        <v>0</v>
      </c>
      <c r="T580" s="226">
        <f>S580*H580</f>
        <v>0</v>
      </c>
      <c r="U580" s="227" t="s">
        <v>1</v>
      </c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R580" s="228" t="s">
        <v>384</v>
      </c>
      <c r="AT580" s="228" t="s">
        <v>289</v>
      </c>
      <c r="AU580" s="228" t="s">
        <v>154</v>
      </c>
      <c r="AY580" s="17" t="s">
        <v>146</v>
      </c>
      <c r="BE580" s="229">
        <f>IF(N580="základní",J580,0)</f>
        <v>0</v>
      </c>
      <c r="BF580" s="229">
        <f>IF(N580="snížená",J580,0)</f>
        <v>0</v>
      </c>
      <c r="BG580" s="229">
        <f>IF(N580="zákl. přenesená",J580,0)</f>
        <v>0</v>
      </c>
      <c r="BH580" s="229">
        <f>IF(N580="sníž. přenesená",J580,0)</f>
        <v>0</v>
      </c>
      <c r="BI580" s="229">
        <f>IF(N580="nulová",J580,0)</f>
        <v>0</v>
      </c>
      <c r="BJ580" s="17" t="s">
        <v>154</v>
      </c>
      <c r="BK580" s="229">
        <f>ROUND(I580*H580,2)</f>
        <v>0</v>
      </c>
      <c r="BL580" s="17" t="s">
        <v>265</v>
      </c>
      <c r="BM580" s="228" t="s">
        <v>2818</v>
      </c>
    </row>
    <row r="581" s="2" customFormat="1">
      <c r="A581" s="38"/>
      <c r="B581" s="39"/>
      <c r="C581" s="40"/>
      <c r="D581" s="230" t="s">
        <v>156</v>
      </c>
      <c r="E581" s="40"/>
      <c r="F581" s="231" t="s">
        <v>2817</v>
      </c>
      <c r="G581" s="40"/>
      <c r="H581" s="40"/>
      <c r="I581" s="232"/>
      <c r="J581" s="40"/>
      <c r="K581" s="40"/>
      <c r="L581" s="44"/>
      <c r="M581" s="233"/>
      <c r="N581" s="234"/>
      <c r="O581" s="91"/>
      <c r="P581" s="91"/>
      <c r="Q581" s="91"/>
      <c r="R581" s="91"/>
      <c r="S581" s="91"/>
      <c r="T581" s="91"/>
      <c r="U581" s="92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T581" s="17" t="s">
        <v>156</v>
      </c>
      <c r="AU581" s="17" t="s">
        <v>154</v>
      </c>
    </row>
    <row r="582" s="14" customFormat="1">
      <c r="A582" s="14"/>
      <c r="B582" s="247"/>
      <c r="C582" s="248"/>
      <c r="D582" s="230" t="s">
        <v>160</v>
      </c>
      <c r="E582" s="248"/>
      <c r="F582" s="250" t="s">
        <v>2819</v>
      </c>
      <c r="G582" s="248"/>
      <c r="H582" s="251">
        <v>10.300000000000001</v>
      </c>
      <c r="I582" s="252"/>
      <c r="J582" s="248"/>
      <c r="K582" s="248"/>
      <c r="L582" s="253"/>
      <c r="M582" s="254"/>
      <c r="N582" s="255"/>
      <c r="O582" s="255"/>
      <c r="P582" s="255"/>
      <c r="Q582" s="255"/>
      <c r="R582" s="255"/>
      <c r="S582" s="255"/>
      <c r="T582" s="255"/>
      <c r="U582" s="256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57" t="s">
        <v>160</v>
      </c>
      <c r="AU582" s="257" t="s">
        <v>154</v>
      </c>
      <c r="AV582" s="14" t="s">
        <v>154</v>
      </c>
      <c r="AW582" s="14" t="s">
        <v>4</v>
      </c>
      <c r="AX582" s="14" t="s">
        <v>81</v>
      </c>
      <c r="AY582" s="257" t="s">
        <v>146</v>
      </c>
    </row>
    <row r="583" s="2" customFormat="1" ht="24.15" customHeight="1">
      <c r="A583" s="38"/>
      <c r="B583" s="39"/>
      <c r="C583" s="217" t="s">
        <v>788</v>
      </c>
      <c r="D583" s="217" t="s">
        <v>148</v>
      </c>
      <c r="E583" s="218" t="s">
        <v>2820</v>
      </c>
      <c r="F583" s="219" t="s">
        <v>2821</v>
      </c>
      <c r="G583" s="220" t="s">
        <v>260</v>
      </c>
      <c r="H583" s="221">
        <v>4</v>
      </c>
      <c r="I583" s="222"/>
      <c r="J583" s="223">
        <f>ROUND(I583*H583,2)</f>
        <v>0</v>
      </c>
      <c r="K583" s="219" t="s">
        <v>152</v>
      </c>
      <c r="L583" s="44"/>
      <c r="M583" s="224" t="s">
        <v>1</v>
      </c>
      <c r="N583" s="225" t="s">
        <v>39</v>
      </c>
      <c r="O583" s="91"/>
      <c r="P583" s="226">
        <f>O583*H583</f>
        <v>0</v>
      </c>
      <c r="Q583" s="226">
        <v>0.00032000000000000003</v>
      </c>
      <c r="R583" s="226">
        <f>Q583*H583</f>
        <v>0.0012800000000000001</v>
      </c>
      <c r="S583" s="226">
        <v>0</v>
      </c>
      <c r="T583" s="226">
        <f>S583*H583</f>
        <v>0</v>
      </c>
      <c r="U583" s="227" t="s">
        <v>1</v>
      </c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R583" s="228" t="s">
        <v>265</v>
      </c>
      <c r="AT583" s="228" t="s">
        <v>148</v>
      </c>
      <c r="AU583" s="228" t="s">
        <v>154</v>
      </c>
      <c r="AY583" s="17" t="s">
        <v>146</v>
      </c>
      <c r="BE583" s="229">
        <f>IF(N583="základní",J583,0)</f>
        <v>0</v>
      </c>
      <c r="BF583" s="229">
        <f>IF(N583="snížená",J583,0)</f>
        <v>0</v>
      </c>
      <c r="BG583" s="229">
        <f>IF(N583="zákl. přenesená",J583,0)</f>
        <v>0</v>
      </c>
      <c r="BH583" s="229">
        <f>IF(N583="sníž. přenesená",J583,0)</f>
        <v>0</v>
      </c>
      <c r="BI583" s="229">
        <f>IF(N583="nulová",J583,0)</f>
        <v>0</v>
      </c>
      <c r="BJ583" s="17" t="s">
        <v>154</v>
      </c>
      <c r="BK583" s="229">
        <f>ROUND(I583*H583,2)</f>
        <v>0</v>
      </c>
      <c r="BL583" s="17" t="s">
        <v>265</v>
      </c>
      <c r="BM583" s="228" t="s">
        <v>2822</v>
      </c>
    </row>
    <row r="584" s="2" customFormat="1">
      <c r="A584" s="38"/>
      <c r="B584" s="39"/>
      <c r="C584" s="40"/>
      <c r="D584" s="230" t="s">
        <v>156</v>
      </c>
      <c r="E584" s="40"/>
      <c r="F584" s="231" t="s">
        <v>2823</v>
      </c>
      <c r="G584" s="40"/>
      <c r="H584" s="40"/>
      <c r="I584" s="232"/>
      <c r="J584" s="40"/>
      <c r="K584" s="40"/>
      <c r="L584" s="44"/>
      <c r="M584" s="233"/>
      <c r="N584" s="234"/>
      <c r="O584" s="91"/>
      <c r="P584" s="91"/>
      <c r="Q584" s="91"/>
      <c r="R584" s="91"/>
      <c r="S584" s="91"/>
      <c r="T584" s="91"/>
      <c r="U584" s="92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T584" s="17" t="s">
        <v>156</v>
      </c>
      <c r="AU584" s="17" t="s">
        <v>154</v>
      </c>
    </row>
    <row r="585" s="2" customFormat="1">
      <c r="A585" s="38"/>
      <c r="B585" s="39"/>
      <c r="C585" s="40"/>
      <c r="D585" s="235" t="s">
        <v>158</v>
      </c>
      <c r="E585" s="40"/>
      <c r="F585" s="236" t="s">
        <v>2824</v>
      </c>
      <c r="G585" s="40"/>
      <c r="H585" s="40"/>
      <c r="I585" s="232"/>
      <c r="J585" s="40"/>
      <c r="K585" s="40"/>
      <c r="L585" s="44"/>
      <c r="M585" s="233"/>
      <c r="N585" s="234"/>
      <c r="O585" s="91"/>
      <c r="P585" s="91"/>
      <c r="Q585" s="91"/>
      <c r="R585" s="91"/>
      <c r="S585" s="91"/>
      <c r="T585" s="91"/>
      <c r="U585" s="92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T585" s="17" t="s">
        <v>158</v>
      </c>
      <c r="AU585" s="17" t="s">
        <v>154</v>
      </c>
    </row>
    <row r="586" s="13" customFormat="1">
      <c r="A586" s="13"/>
      <c r="B586" s="237"/>
      <c r="C586" s="238"/>
      <c r="D586" s="230" t="s">
        <v>160</v>
      </c>
      <c r="E586" s="239" t="s">
        <v>1</v>
      </c>
      <c r="F586" s="240" t="s">
        <v>2814</v>
      </c>
      <c r="G586" s="238"/>
      <c r="H586" s="239" t="s">
        <v>1</v>
      </c>
      <c r="I586" s="241"/>
      <c r="J586" s="238"/>
      <c r="K586" s="238"/>
      <c r="L586" s="242"/>
      <c r="M586" s="243"/>
      <c r="N586" s="244"/>
      <c r="O586" s="244"/>
      <c r="P586" s="244"/>
      <c r="Q586" s="244"/>
      <c r="R586" s="244"/>
      <c r="S586" s="244"/>
      <c r="T586" s="244"/>
      <c r="U586" s="245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6" t="s">
        <v>160</v>
      </c>
      <c r="AU586" s="246" t="s">
        <v>154</v>
      </c>
      <c r="AV586" s="13" t="s">
        <v>81</v>
      </c>
      <c r="AW586" s="13" t="s">
        <v>30</v>
      </c>
      <c r="AX586" s="13" t="s">
        <v>73</v>
      </c>
      <c r="AY586" s="246" t="s">
        <v>146</v>
      </c>
    </row>
    <row r="587" s="14" customFormat="1">
      <c r="A587" s="14"/>
      <c r="B587" s="247"/>
      <c r="C587" s="248"/>
      <c r="D587" s="230" t="s">
        <v>160</v>
      </c>
      <c r="E587" s="249" t="s">
        <v>1</v>
      </c>
      <c r="F587" s="250" t="s">
        <v>1248</v>
      </c>
      <c r="G587" s="248"/>
      <c r="H587" s="251">
        <v>4</v>
      </c>
      <c r="I587" s="252"/>
      <c r="J587" s="248"/>
      <c r="K587" s="248"/>
      <c r="L587" s="253"/>
      <c r="M587" s="254"/>
      <c r="N587" s="255"/>
      <c r="O587" s="255"/>
      <c r="P587" s="255"/>
      <c r="Q587" s="255"/>
      <c r="R587" s="255"/>
      <c r="S587" s="255"/>
      <c r="T587" s="255"/>
      <c r="U587" s="256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7" t="s">
        <v>160</v>
      </c>
      <c r="AU587" s="257" t="s">
        <v>154</v>
      </c>
      <c r="AV587" s="14" t="s">
        <v>154</v>
      </c>
      <c r="AW587" s="14" t="s">
        <v>30</v>
      </c>
      <c r="AX587" s="14" t="s">
        <v>73</v>
      </c>
      <c r="AY587" s="257" t="s">
        <v>146</v>
      </c>
    </row>
    <row r="588" s="15" customFormat="1">
      <c r="A588" s="15"/>
      <c r="B588" s="258"/>
      <c r="C588" s="259"/>
      <c r="D588" s="230" t="s">
        <v>160</v>
      </c>
      <c r="E588" s="260" t="s">
        <v>1</v>
      </c>
      <c r="F588" s="261" t="s">
        <v>163</v>
      </c>
      <c r="G588" s="259"/>
      <c r="H588" s="262">
        <v>4</v>
      </c>
      <c r="I588" s="263"/>
      <c r="J588" s="259"/>
      <c r="K588" s="259"/>
      <c r="L588" s="264"/>
      <c r="M588" s="265"/>
      <c r="N588" s="266"/>
      <c r="O588" s="266"/>
      <c r="P588" s="266"/>
      <c r="Q588" s="266"/>
      <c r="R588" s="266"/>
      <c r="S588" s="266"/>
      <c r="T588" s="266"/>
      <c r="U588" s="267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68" t="s">
        <v>160</v>
      </c>
      <c r="AU588" s="268" t="s">
        <v>154</v>
      </c>
      <c r="AV588" s="15" t="s">
        <v>153</v>
      </c>
      <c r="AW588" s="15" t="s">
        <v>30</v>
      </c>
      <c r="AX588" s="15" t="s">
        <v>81</v>
      </c>
      <c r="AY588" s="268" t="s">
        <v>146</v>
      </c>
    </row>
    <row r="589" s="2" customFormat="1" ht="16.5" customHeight="1">
      <c r="A589" s="38"/>
      <c r="B589" s="39"/>
      <c r="C589" s="269" t="s">
        <v>796</v>
      </c>
      <c r="D589" s="269" t="s">
        <v>289</v>
      </c>
      <c r="E589" s="270" t="s">
        <v>2825</v>
      </c>
      <c r="F589" s="271" t="s">
        <v>2826</v>
      </c>
      <c r="G589" s="272" t="s">
        <v>260</v>
      </c>
      <c r="H589" s="273">
        <v>4.1200000000000001</v>
      </c>
      <c r="I589" s="274"/>
      <c r="J589" s="275">
        <f>ROUND(I589*H589,2)</f>
        <v>0</v>
      </c>
      <c r="K589" s="271" t="s">
        <v>152</v>
      </c>
      <c r="L589" s="276"/>
      <c r="M589" s="277" t="s">
        <v>1</v>
      </c>
      <c r="N589" s="278" t="s">
        <v>39</v>
      </c>
      <c r="O589" s="91"/>
      <c r="P589" s="226">
        <f>O589*H589</f>
        <v>0</v>
      </c>
      <c r="Q589" s="226">
        <v>0.00025000000000000001</v>
      </c>
      <c r="R589" s="226">
        <f>Q589*H589</f>
        <v>0.0010300000000000001</v>
      </c>
      <c r="S589" s="226">
        <v>0</v>
      </c>
      <c r="T589" s="226">
        <f>S589*H589</f>
        <v>0</v>
      </c>
      <c r="U589" s="227" t="s">
        <v>1</v>
      </c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R589" s="228" t="s">
        <v>384</v>
      </c>
      <c r="AT589" s="228" t="s">
        <v>289</v>
      </c>
      <c r="AU589" s="228" t="s">
        <v>154</v>
      </c>
      <c r="AY589" s="17" t="s">
        <v>146</v>
      </c>
      <c r="BE589" s="229">
        <f>IF(N589="základní",J589,0)</f>
        <v>0</v>
      </c>
      <c r="BF589" s="229">
        <f>IF(N589="snížená",J589,0)</f>
        <v>0</v>
      </c>
      <c r="BG589" s="229">
        <f>IF(N589="zákl. přenesená",J589,0)</f>
        <v>0</v>
      </c>
      <c r="BH589" s="229">
        <f>IF(N589="sníž. přenesená",J589,0)</f>
        <v>0</v>
      </c>
      <c r="BI589" s="229">
        <f>IF(N589="nulová",J589,0)</f>
        <v>0</v>
      </c>
      <c r="BJ589" s="17" t="s">
        <v>154</v>
      </c>
      <c r="BK589" s="229">
        <f>ROUND(I589*H589,2)</f>
        <v>0</v>
      </c>
      <c r="BL589" s="17" t="s">
        <v>265</v>
      </c>
      <c r="BM589" s="228" t="s">
        <v>2827</v>
      </c>
    </row>
    <row r="590" s="2" customFormat="1">
      <c r="A590" s="38"/>
      <c r="B590" s="39"/>
      <c r="C590" s="40"/>
      <c r="D590" s="230" t="s">
        <v>156</v>
      </c>
      <c r="E590" s="40"/>
      <c r="F590" s="231" t="s">
        <v>2826</v>
      </c>
      <c r="G590" s="40"/>
      <c r="H590" s="40"/>
      <c r="I590" s="232"/>
      <c r="J590" s="40"/>
      <c r="K590" s="40"/>
      <c r="L590" s="44"/>
      <c r="M590" s="233"/>
      <c r="N590" s="234"/>
      <c r="O590" s="91"/>
      <c r="P590" s="91"/>
      <c r="Q590" s="91"/>
      <c r="R590" s="91"/>
      <c r="S590" s="91"/>
      <c r="T590" s="91"/>
      <c r="U590" s="92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T590" s="17" t="s">
        <v>156</v>
      </c>
      <c r="AU590" s="17" t="s">
        <v>154</v>
      </c>
    </row>
    <row r="591" s="14" customFormat="1">
      <c r="A591" s="14"/>
      <c r="B591" s="247"/>
      <c r="C591" s="248"/>
      <c r="D591" s="230" t="s">
        <v>160</v>
      </c>
      <c r="E591" s="248"/>
      <c r="F591" s="250" t="s">
        <v>2828</v>
      </c>
      <c r="G591" s="248"/>
      <c r="H591" s="251">
        <v>4.1200000000000001</v>
      </c>
      <c r="I591" s="252"/>
      <c r="J591" s="248"/>
      <c r="K591" s="248"/>
      <c r="L591" s="253"/>
      <c r="M591" s="254"/>
      <c r="N591" s="255"/>
      <c r="O591" s="255"/>
      <c r="P591" s="255"/>
      <c r="Q591" s="255"/>
      <c r="R591" s="255"/>
      <c r="S591" s="255"/>
      <c r="T591" s="255"/>
      <c r="U591" s="256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7" t="s">
        <v>160</v>
      </c>
      <c r="AU591" s="257" t="s">
        <v>154</v>
      </c>
      <c r="AV591" s="14" t="s">
        <v>154</v>
      </c>
      <c r="AW591" s="14" t="s">
        <v>4</v>
      </c>
      <c r="AX591" s="14" t="s">
        <v>81</v>
      </c>
      <c r="AY591" s="257" t="s">
        <v>146</v>
      </c>
    </row>
    <row r="592" s="2" customFormat="1" ht="24.15" customHeight="1">
      <c r="A592" s="38"/>
      <c r="B592" s="39"/>
      <c r="C592" s="217" t="s">
        <v>802</v>
      </c>
      <c r="D592" s="217" t="s">
        <v>148</v>
      </c>
      <c r="E592" s="218" t="s">
        <v>2829</v>
      </c>
      <c r="F592" s="219" t="s">
        <v>2830</v>
      </c>
      <c r="G592" s="220" t="s">
        <v>2831</v>
      </c>
      <c r="H592" s="221">
        <v>1</v>
      </c>
      <c r="I592" s="222"/>
      <c r="J592" s="223">
        <f>ROUND(I592*H592,2)</f>
        <v>0</v>
      </c>
      <c r="K592" s="219" t="s">
        <v>2078</v>
      </c>
      <c r="L592" s="44"/>
      <c r="M592" s="224" t="s">
        <v>1</v>
      </c>
      <c r="N592" s="225" t="s">
        <v>39</v>
      </c>
      <c r="O592" s="91"/>
      <c r="P592" s="226">
        <f>O592*H592</f>
        <v>0</v>
      </c>
      <c r="Q592" s="226">
        <v>0</v>
      </c>
      <c r="R592" s="226">
        <f>Q592*H592</f>
        <v>0</v>
      </c>
      <c r="S592" s="226">
        <v>0</v>
      </c>
      <c r="T592" s="226">
        <f>S592*H592</f>
        <v>0</v>
      </c>
      <c r="U592" s="227" t="s">
        <v>1</v>
      </c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R592" s="228" t="s">
        <v>265</v>
      </c>
      <c r="AT592" s="228" t="s">
        <v>148</v>
      </c>
      <c r="AU592" s="228" t="s">
        <v>154</v>
      </c>
      <c r="AY592" s="17" t="s">
        <v>146</v>
      </c>
      <c r="BE592" s="229">
        <f>IF(N592="základní",J592,0)</f>
        <v>0</v>
      </c>
      <c r="BF592" s="229">
        <f>IF(N592="snížená",J592,0)</f>
        <v>0</v>
      </c>
      <c r="BG592" s="229">
        <f>IF(N592="zákl. přenesená",J592,0)</f>
        <v>0</v>
      </c>
      <c r="BH592" s="229">
        <f>IF(N592="sníž. přenesená",J592,0)</f>
        <v>0</v>
      </c>
      <c r="BI592" s="229">
        <f>IF(N592="nulová",J592,0)</f>
        <v>0</v>
      </c>
      <c r="BJ592" s="17" t="s">
        <v>154</v>
      </c>
      <c r="BK592" s="229">
        <f>ROUND(I592*H592,2)</f>
        <v>0</v>
      </c>
      <c r="BL592" s="17" t="s">
        <v>265</v>
      </c>
      <c r="BM592" s="228" t="s">
        <v>2832</v>
      </c>
    </row>
    <row r="593" s="2" customFormat="1">
      <c r="A593" s="38"/>
      <c r="B593" s="39"/>
      <c r="C593" s="40"/>
      <c r="D593" s="230" t="s">
        <v>156</v>
      </c>
      <c r="E593" s="40"/>
      <c r="F593" s="231" t="s">
        <v>2833</v>
      </c>
      <c r="G593" s="40"/>
      <c r="H593" s="40"/>
      <c r="I593" s="232"/>
      <c r="J593" s="40"/>
      <c r="K593" s="40"/>
      <c r="L593" s="44"/>
      <c r="M593" s="233"/>
      <c r="N593" s="234"/>
      <c r="O593" s="91"/>
      <c r="P593" s="91"/>
      <c r="Q593" s="91"/>
      <c r="R593" s="91"/>
      <c r="S593" s="91"/>
      <c r="T593" s="91"/>
      <c r="U593" s="92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T593" s="17" t="s">
        <v>156</v>
      </c>
      <c r="AU593" s="17" t="s">
        <v>154</v>
      </c>
    </row>
    <row r="594" s="2" customFormat="1">
      <c r="A594" s="38"/>
      <c r="B594" s="39"/>
      <c r="C594" s="40"/>
      <c r="D594" s="235" t="s">
        <v>158</v>
      </c>
      <c r="E594" s="40"/>
      <c r="F594" s="236" t="s">
        <v>2834</v>
      </c>
      <c r="G594" s="40"/>
      <c r="H594" s="40"/>
      <c r="I594" s="232"/>
      <c r="J594" s="40"/>
      <c r="K594" s="40"/>
      <c r="L594" s="44"/>
      <c r="M594" s="233"/>
      <c r="N594" s="234"/>
      <c r="O594" s="91"/>
      <c r="P594" s="91"/>
      <c r="Q594" s="91"/>
      <c r="R594" s="91"/>
      <c r="S594" s="91"/>
      <c r="T594" s="91"/>
      <c r="U594" s="92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T594" s="17" t="s">
        <v>158</v>
      </c>
      <c r="AU594" s="17" t="s">
        <v>154</v>
      </c>
    </row>
    <row r="595" s="2" customFormat="1" ht="24.15" customHeight="1">
      <c r="A595" s="38"/>
      <c r="B595" s="39"/>
      <c r="C595" s="217" t="s">
        <v>809</v>
      </c>
      <c r="D595" s="217" t="s">
        <v>148</v>
      </c>
      <c r="E595" s="218" t="s">
        <v>2835</v>
      </c>
      <c r="F595" s="219" t="s">
        <v>2836</v>
      </c>
      <c r="G595" s="220" t="s">
        <v>207</v>
      </c>
      <c r="H595" s="221">
        <v>0.12</v>
      </c>
      <c r="I595" s="222"/>
      <c r="J595" s="223">
        <f>ROUND(I595*H595,2)</f>
        <v>0</v>
      </c>
      <c r="K595" s="219" t="s">
        <v>2078</v>
      </c>
      <c r="L595" s="44"/>
      <c r="M595" s="224" t="s">
        <v>1</v>
      </c>
      <c r="N595" s="225" t="s">
        <v>39</v>
      </c>
      <c r="O595" s="91"/>
      <c r="P595" s="226">
        <f>O595*H595</f>
        <v>0</v>
      </c>
      <c r="Q595" s="226">
        <v>0</v>
      </c>
      <c r="R595" s="226">
        <f>Q595*H595</f>
        <v>0</v>
      </c>
      <c r="S595" s="226">
        <v>0</v>
      </c>
      <c r="T595" s="226">
        <f>S595*H595</f>
        <v>0</v>
      </c>
      <c r="U595" s="227" t="s">
        <v>1</v>
      </c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R595" s="228" t="s">
        <v>265</v>
      </c>
      <c r="AT595" s="228" t="s">
        <v>148</v>
      </c>
      <c r="AU595" s="228" t="s">
        <v>154</v>
      </c>
      <c r="AY595" s="17" t="s">
        <v>146</v>
      </c>
      <c r="BE595" s="229">
        <f>IF(N595="základní",J595,0)</f>
        <v>0</v>
      </c>
      <c r="BF595" s="229">
        <f>IF(N595="snížená",J595,0)</f>
        <v>0</v>
      </c>
      <c r="BG595" s="229">
        <f>IF(N595="zákl. přenesená",J595,0)</f>
        <v>0</v>
      </c>
      <c r="BH595" s="229">
        <f>IF(N595="sníž. přenesená",J595,0)</f>
        <v>0</v>
      </c>
      <c r="BI595" s="229">
        <f>IF(N595="nulová",J595,0)</f>
        <v>0</v>
      </c>
      <c r="BJ595" s="17" t="s">
        <v>154</v>
      </c>
      <c r="BK595" s="229">
        <f>ROUND(I595*H595,2)</f>
        <v>0</v>
      </c>
      <c r="BL595" s="17" t="s">
        <v>265</v>
      </c>
      <c r="BM595" s="228" t="s">
        <v>2837</v>
      </c>
    </row>
    <row r="596" s="2" customFormat="1">
      <c r="A596" s="38"/>
      <c r="B596" s="39"/>
      <c r="C596" s="40"/>
      <c r="D596" s="230" t="s">
        <v>156</v>
      </c>
      <c r="E596" s="40"/>
      <c r="F596" s="231" t="s">
        <v>2838</v>
      </c>
      <c r="G596" s="40"/>
      <c r="H596" s="40"/>
      <c r="I596" s="232"/>
      <c r="J596" s="40"/>
      <c r="K596" s="40"/>
      <c r="L596" s="44"/>
      <c r="M596" s="233"/>
      <c r="N596" s="234"/>
      <c r="O596" s="91"/>
      <c r="P596" s="91"/>
      <c r="Q596" s="91"/>
      <c r="R596" s="91"/>
      <c r="S596" s="91"/>
      <c r="T596" s="91"/>
      <c r="U596" s="92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T596" s="17" t="s">
        <v>156</v>
      </c>
      <c r="AU596" s="17" t="s">
        <v>154</v>
      </c>
    </row>
    <row r="597" s="2" customFormat="1">
      <c r="A597" s="38"/>
      <c r="B597" s="39"/>
      <c r="C597" s="40"/>
      <c r="D597" s="235" t="s">
        <v>158</v>
      </c>
      <c r="E597" s="40"/>
      <c r="F597" s="236" t="s">
        <v>2839</v>
      </c>
      <c r="G597" s="40"/>
      <c r="H597" s="40"/>
      <c r="I597" s="232"/>
      <c r="J597" s="40"/>
      <c r="K597" s="40"/>
      <c r="L597" s="44"/>
      <c r="M597" s="233"/>
      <c r="N597" s="234"/>
      <c r="O597" s="91"/>
      <c r="P597" s="91"/>
      <c r="Q597" s="91"/>
      <c r="R597" s="91"/>
      <c r="S597" s="91"/>
      <c r="T597" s="91"/>
      <c r="U597" s="92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T597" s="17" t="s">
        <v>158</v>
      </c>
      <c r="AU597" s="17" t="s">
        <v>154</v>
      </c>
    </row>
    <row r="598" s="12" customFormat="1" ht="22.8" customHeight="1">
      <c r="A598" s="12"/>
      <c r="B598" s="201"/>
      <c r="C598" s="202"/>
      <c r="D598" s="203" t="s">
        <v>72</v>
      </c>
      <c r="E598" s="215" t="s">
        <v>2840</v>
      </c>
      <c r="F598" s="215" t="s">
        <v>2841</v>
      </c>
      <c r="G598" s="202"/>
      <c r="H598" s="202"/>
      <c r="I598" s="205"/>
      <c r="J598" s="216">
        <f>BK598</f>
        <v>0</v>
      </c>
      <c r="K598" s="202"/>
      <c r="L598" s="207"/>
      <c r="M598" s="208"/>
      <c r="N598" s="209"/>
      <c r="O598" s="209"/>
      <c r="P598" s="210">
        <f>SUM(P599:P739)</f>
        <v>0</v>
      </c>
      <c r="Q598" s="209"/>
      <c r="R598" s="210">
        <f>SUM(R599:R739)</f>
        <v>0.22794900000000007</v>
      </c>
      <c r="S598" s="209"/>
      <c r="T598" s="210">
        <f>SUM(T599:T739)</f>
        <v>0</v>
      </c>
      <c r="U598" s="211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R598" s="212" t="s">
        <v>154</v>
      </c>
      <c r="AT598" s="213" t="s">
        <v>72</v>
      </c>
      <c r="AU598" s="213" t="s">
        <v>81</v>
      </c>
      <c r="AY598" s="212" t="s">
        <v>146</v>
      </c>
      <c r="BK598" s="214">
        <f>SUM(BK599:BK739)</f>
        <v>0</v>
      </c>
    </row>
    <row r="599" s="2" customFormat="1" ht="24.15" customHeight="1">
      <c r="A599" s="38"/>
      <c r="B599" s="39"/>
      <c r="C599" s="217" t="s">
        <v>815</v>
      </c>
      <c r="D599" s="217" t="s">
        <v>148</v>
      </c>
      <c r="E599" s="218" t="s">
        <v>2842</v>
      </c>
      <c r="F599" s="219" t="s">
        <v>2843</v>
      </c>
      <c r="G599" s="220" t="s">
        <v>268</v>
      </c>
      <c r="H599" s="221">
        <v>1</v>
      </c>
      <c r="I599" s="222"/>
      <c r="J599" s="223">
        <f>ROUND(I599*H599,2)</f>
        <v>0</v>
      </c>
      <c r="K599" s="219" t="s">
        <v>152</v>
      </c>
      <c r="L599" s="44"/>
      <c r="M599" s="224" t="s">
        <v>1</v>
      </c>
      <c r="N599" s="225" t="s">
        <v>39</v>
      </c>
      <c r="O599" s="91"/>
      <c r="P599" s="226">
        <f>O599*H599</f>
        <v>0</v>
      </c>
      <c r="Q599" s="226">
        <v>0</v>
      </c>
      <c r="R599" s="226">
        <f>Q599*H599</f>
        <v>0</v>
      </c>
      <c r="S599" s="226">
        <v>0</v>
      </c>
      <c r="T599" s="226">
        <f>S599*H599</f>
        <v>0</v>
      </c>
      <c r="U599" s="227" t="s">
        <v>1</v>
      </c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R599" s="228" t="s">
        <v>265</v>
      </c>
      <c r="AT599" s="228" t="s">
        <v>148</v>
      </c>
      <c r="AU599" s="228" t="s">
        <v>154</v>
      </c>
      <c r="AY599" s="17" t="s">
        <v>146</v>
      </c>
      <c r="BE599" s="229">
        <f>IF(N599="základní",J599,0)</f>
        <v>0</v>
      </c>
      <c r="BF599" s="229">
        <f>IF(N599="snížená",J599,0)</f>
        <v>0</v>
      </c>
      <c r="BG599" s="229">
        <f>IF(N599="zákl. přenesená",J599,0)</f>
        <v>0</v>
      </c>
      <c r="BH599" s="229">
        <f>IF(N599="sníž. přenesená",J599,0)</f>
        <v>0</v>
      </c>
      <c r="BI599" s="229">
        <f>IF(N599="nulová",J599,0)</f>
        <v>0</v>
      </c>
      <c r="BJ599" s="17" t="s">
        <v>154</v>
      </c>
      <c r="BK599" s="229">
        <f>ROUND(I599*H599,2)</f>
        <v>0</v>
      </c>
      <c r="BL599" s="17" t="s">
        <v>265</v>
      </c>
      <c r="BM599" s="228" t="s">
        <v>2844</v>
      </c>
    </row>
    <row r="600" s="2" customFormat="1">
      <c r="A600" s="38"/>
      <c r="B600" s="39"/>
      <c r="C600" s="40"/>
      <c r="D600" s="230" t="s">
        <v>156</v>
      </c>
      <c r="E600" s="40"/>
      <c r="F600" s="231" t="s">
        <v>2845</v>
      </c>
      <c r="G600" s="40"/>
      <c r="H600" s="40"/>
      <c r="I600" s="232"/>
      <c r="J600" s="40"/>
      <c r="K600" s="40"/>
      <c r="L600" s="44"/>
      <c r="M600" s="233"/>
      <c r="N600" s="234"/>
      <c r="O600" s="91"/>
      <c r="P600" s="91"/>
      <c r="Q600" s="91"/>
      <c r="R600" s="91"/>
      <c r="S600" s="91"/>
      <c r="T600" s="91"/>
      <c r="U600" s="92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T600" s="17" t="s">
        <v>156</v>
      </c>
      <c r="AU600" s="17" t="s">
        <v>154</v>
      </c>
    </row>
    <row r="601" s="2" customFormat="1">
      <c r="A601" s="38"/>
      <c r="B601" s="39"/>
      <c r="C601" s="40"/>
      <c r="D601" s="235" t="s">
        <v>158</v>
      </c>
      <c r="E601" s="40"/>
      <c r="F601" s="236" t="s">
        <v>2846</v>
      </c>
      <c r="G601" s="40"/>
      <c r="H601" s="40"/>
      <c r="I601" s="232"/>
      <c r="J601" s="40"/>
      <c r="K601" s="40"/>
      <c r="L601" s="44"/>
      <c r="M601" s="233"/>
      <c r="N601" s="234"/>
      <c r="O601" s="91"/>
      <c r="P601" s="91"/>
      <c r="Q601" s="91"/>
      <c r="R601" s="91"/>
      <c r="S601" s="91"/>
      <c r="T601" s="91"/>
      <c r="U601" s="92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T601" s="17" t="s">
        <v>158</v>
      </c>
      <c r="AU601" s="17" t="s">
        <v>154</v>
      </c>
    </row>
    <row r="602" s="2" customFormat="1" ht="24.15" customHeight="1">
      <c r="A602" s="38"/>
      <c r="B602" s="39"/>
      <c r="C602" s="217" t="s">
        <v>822</v>
      </c>
      <c r="D602" s="217" t="s">
        <v>148</v>
      </c>
      <c r="E602" s="218" t="s">
        <v>2847</v>
      </c>
      <c r="F602" s="219" t="s">
        <v>2848</v>
      </c>
      <c r="G602" s="220" t="s">
        <v>260</v>
      </c>
      <c r="H602" s="221">
        <v>48</v>
      </c>
      <c r="I602" s="222"/>
      <c r="J602" s="223">
        <f>ROUND(I602*H602,2)</f>
        <v>0</v>
      </c>
      <c r="K602" s="219" t="s">
        <v>2078</v>
      </c>
      <c r="L602" s="44"/>
      <c r="M602" s="224" t="s">
        <v>1</v>
      </c>
      <c r="N602" s="225" t="s">
        <v>39</v>
      </c>
      <c r="O602" s="91"/>
      <c r="P602" s="226">
        <f>O602*H602</f>
        <v>0</v>
      </c>
      <c r="Q602" s="226">
        <v>0.00080000000000000004</v>
      </c>
      <c r="R602" s="226">
        <f>Q602*H602</f>
        <v>0.038400000000000004</v>
      </c>
      <c r="S602" s="226">
        <v>0</v>
      </c>
      <c r="T602" s="226">
        <f>S602*H602</f>
        <v>0</v>
      </c>
      <c r="U602" s="227" t="s">
        <v>1</v>
      </c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R602" s="228" t="s">
        <v>265</v>
      </c>
      <c r="AT602" s="228" t="s">
        <v>148</v>
      </c>
      <c r="AU602" s="228" t="s">
        <v>154</v>
      </c>
      <c r="AY602" s="17" t="s">
        <v>146</v>
      </c>
      <c r="BE602" s="229">
        <f>IF(N602="základní",J602,0)</f>
        <v>0</v>
      </c>
      <c r="BF602" s="229">
        <f>IF(N602="snížená",J602,0)</f>
        <v>0</v>
      </c>
      <c r="BG602" s="229">
        <f>IF(N602="zákl. přenesená",J602,0)</f>
        <v>0</v>
      </c>
      <c r="BH602" s="229">
        <f>IF(N602="sníž. přenesená",J602,0)</f>
        <v>0</v>
      </c>
      <c r="BI602" s="229">
        <f>IF(N602="nulová",J602,0)</f>
        <v>0</v>
      </c>
      <c r="BJ602" s="17" t="s">
        <v>154</v>
      </c>
      <c r="BK602" s="229">
        <f>ROUND(I602*H602,2)</f>
        <v>0</v>
      </c>
      <c r="BL602" s="17" t="s">
        <v>265</v>
      </c>
      <c r="BM602" s="228" t="s">
        <v>2849</v>
      </c>
    </row>
    <row r="603" s="2" customFormat="1">
      <c r="A603" s="38"/>
      <c r="B603" s="39"/>
      <c r="C603" s="40"/>
      <c r="D603" s="230" t="s">
        <v>156</v>
      </c>
      <c r="E603" s="40"/>
      <c r="F603" s="231" t="s">
        <v>2850</v>
      </c>
      <c r="G603" s="40"/>
      <c r="H603" s="40"/>
      <c r="I603" s="232"/>
      <c r="J603" s="40"/>
      <c r="K603" s="40"/>
      <c r="L603" s="44"/>
      <c r="M603" s="233"/>
      <c r="N603" s="234"/>
      <c r="O603" s="91"/>
      <c r="P603" s="91"/>
      <c r="Q603" s="91"/>
      <c r="R603" s="91"/>
      <c r="S603" s="91"/>
      <c r="T603" s="91"/>
      <c r="U603" s="92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T603" s="17" t="s">
        <v>156</v>
      </c>
      <c r="AU603" s="17" t="s">
        <v>154</v>
      </c>
    </row>
    <row r="604" s="2" customFormat="1">
      <c r="A604" s="38"/>
      <c r="B604" s="39"/>
      <c r="C604" s="40"/>
      <c r="D604" s="235" t="s">
        <v>158</v>
      </c>
      <c r="E604" s="40"/>
      <c r="F604" s="236" t="s">
        <v>2851</v>
      </c>
      <c r="G604" s="40"/>
      <c r="H604" s="40"/>
      <c r="I604" s="232"/>
      <c r="J604" s="40"/>
      <c r="K604" s="40"/>
      <c r="L604" s="44"/>
      <c r="M604" s="233"/>
      <c r="N604" s="234"/>
      <c r="O604" s="91"/>
      <c r="P604" s="91"/>
      <c r="Q604" s="91"/>
      <c r="R604" s="91"/>
      <c r="S604" s="91"/>
      <c r="T604" s="91"/>
      <c r="U604" s="92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T604" s="17" t="s">
        <v>158</v>
      </c>
      <c r="AU604" s="17" t="s">
        <v>154</v>
      </c>
    </row>
    <row r="605" s="13" customFormat="1">
      <c r="A605" s="13"/>
      <c r="B605" s="237"/>
      <c r="C605" s="238"/>
      <c r="D605" s="230" t="s">
        <v>160</v>
      </c>
      <c r="E605" s="239" t="s">
        <v>1</v>
      </c>
      <c r="F605" s="240" t="s">
        <v>2852</v>
      </c>
      <c r="G605" s="238"/>
      <c r="H605" s="239" t="s">
        <v>1</v>
      </c>
      <c r="I605" s="241"/>
      <c r="J605" s="238"/>
      <c r="K605" s="238"/>
      <c r="L605" s="242"/>
      <c r="M605" s="243"/>
      <c r="N605" s="244"/>
      <c r="O605" s="244"/>
      <c r="P605" s="244"/>
      <c r="Q605" s="244"/>
      <c r="R605" s="244"/>
      <c r="S605" s="244"/>
      <c r="T605" s="244"/>
      <c r="U605" s="245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46" t="s">
        <v>160</v>
      </c>
      <c r="AU605" s="246" t="s">
        <v>154</v>
      </c>
      <c r="AV605" s="13" t="s">
        <v>81</v>
      </c>
      <c r="AW605" s="13" t="s">
        <v>30</v>
      </c>
      <c r="AX605" s="13" t="s">
        <v>73</v>
      </c>
      <c r="AY605" s="246" t="s">
        <v>146</v>
      </c>
    </row>
    <row r="606" s="14" customFormat="1">
      <c r="A606" s="14"/>
      <c r="B606" s="247"/>
      <c r="C606" s="248"/>
      <c r="D606" s="230" t="s">
        <v>160</v>
      </c>
      <c r="E606" s="249" t="s">
        <v>1</v>
      </c>
      <c r="F606" s="250" t="s">
        <v>2853</v>
      </c>
      <c r="G606" s="248"/>
      <c r="H606" s="251">
        <v>9.5999999999999996</v>
      </c>
      <c r="I606" s="252"/>
      <c r="J606" s="248"/>
      <c r="K606" s="248"/>
      <c r="L606" s="253"/>
      <c r="M606" s="254"/>
      <c r="N606" s="255"/>
      <c r="O606" s="255"/>
      <c r="P606" s="255"/>
      <c r="Q606" s="255"/>
      <c r="R606" s="255"/>
      <c r="S606" s="255"/>
      <c r="T606" s="255"/>
      <c r="U606" s="256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7" t="s">
        <v>160</v>
      </c>
      <c r="AU606" s="257" t="s">
        <v>154</v>
      </c>
      <c r="AV606" s="14" t="s">
        <v>154</v>
      </c>
      <c r="AW606" s="14" t="s">
        <v>30</v>
      </c>
      <c r="AX606" s="14" t="s">
        <v>73</v>
      </c>
      <c r="AY606" s="257" t="s">
        <v>146</v>
      </c>
    </row>
    <row r="607" s="14" customFormat="1">
      <c r="A607" s="14"/>
      <c r="B607" s="247"/>
      <c r="C607" s="248"/>
      <c r="D607" s="230" t="s">
        <v>160</v>
      </c>
      <c r="E607" s="249" t="s">
        <v>1</v>
      </c>
      <c r="F607" s="250" t="s">
        <v>2854</v>
      </c>
      <c r="G607" s="248"/>
      <c r="H607" s="251">
        <v>4.2999999999999998</v>
      </c>
      <c r="I607" s="252"/>
      <c r="J607" s="248"/>
      <c r="K607" s="248"/>
      <c r="L607" s="253"/>
      <c r="M607" s="254"/>
      <c r="N607" s="255"/>
      <c r="O607" s="255"/>
      <c r="P607" s="255"/>
      <c r="Q607" s="255"/>
      <c r="R607" s="255"/>
      <c r="S607" s="255"/>
      <c r="T607" s="255"/>
      <c r="U607" s="256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57" t="s">
        <v>160</v>
      </c>
      <c r="AU607" s="257" t="s">
        <v>154</v>
      </c>
      <c r="AV607" s="14" t="s">
        <v>154</v>
      </c>
      <c r="AW607" s="14" t="s">
        <v>30</v>
      </c>
      <c r="AX607" s="14" t="s">
        <v>73</v>
      </c>
      <c r="AY607" s="257" t="s">
        <v>146</v>
      </c>
    </row>
    <row r="608" s="14" customFormat="1">
      <c r="A608" s="14"/>
      <c r="B608" s="247"/>
      <c r="C608" s="248"/>
      <c r="D608" s="230" t="s">
        <v>160</v>
      </c>
      <c r="E608" s="249" t="s">
        <v>1</v>
      </c>
      <c r="F608" s="250" t="s">
        <v>2853</v>
      </c>
      <c r="G608" s="248"/>
      <c r="H608" s="251">
        <v>9.5999999999999996</v>
      </c>
      <c r="I608" s="252"/>
      <c r="J608" s="248"/>
      <c r="K608" s="248"/>
      <c r="L608" s="253"/>
      <c r="M608" s="254"/>
      <c r="N608" s="255"/>
      <c r="O608" s="255"/>
      <c r="P608" s="255"/>
      <c r="Q608" s="255"/>
      <c r="R608" s="255"/>
      <c r="S608" s="255"/>
      <c r="T608" s="255"/>
      <c r="U608" s="256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57" t="s">
        <v>160</v>
      </c>
      <c r="AU608" s="257" t="s">
        <v>154</v>
      </c>
      <c r="AV608" s="14" t="s">
        <v>154</v>
      </c>
      <c r="AW608" s="14" t="s">
        <v>30</v>
      </c>
      <c r="AX608" s="14" t="s">
        <v>73</v>
      </c>
      <c r="AY608" s="257" t="s">
        <v>146</v>
      </c>
    </row>
    <row r="609" s="14" customFormat="1">
      <c r="A609" s="14"/>
      <c r="B609" s="247"/>
      <c r="C609" s="248"/>
      <c r="D609" s="230" t="s">
        <v>160</v>
      </c>
      <c r="E609" s="249" t="s">
        <v>1</v>
      </c>
      <c r="F609" s="250" t="s">
        <v>2854</v>
      </c>
      <c r="G609" s="248"/>
      <c r="H609" s="251">
        <v>4.2999999999999998</v>
      </c>
      <c r="I609" s="252"/>
      <c r="J609" s="248"/>
      <c r="K609" s="248"/>
      <c r="L609" s="253"/>
      <c r="M609" s="254"/>
      <c r="N609" s="255"/>
      <c r="O609" s="255"/>
      <c r="P609" s="255"/>
      <c r="Q609" s="255"/>
      <c r="R609" s="255"/>
      <c r="S609" s="255"/>
      <c r="T609" s="255"/>
      <c r="U609" s="256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57" t="s">
        <v>160</v>
      </c>
      <c r="AU609" s="257" t="s">
        <v>154</v>
      </c>
      <c r="AV609" s="14" t="s">
        <v>154</v>
      </c>
      <c r="AW609" s="14" t="s">
        <v>30</v>
      </c>
      <c r="AX609" s="14" t="s">
        <v>73</v>
      </c>
      <c r="AY609" s="257" t="s">
        <v>146</v>
      </c>
    </row>
    <row r="610" s="13" customFormat="1">
      <c r="A610" s="13"/>
      <c r="B610" s="237"/>
      <c r="C610" s="238"/>
      <c r="D610" s="230" t="s">
        <v>160</v>
      </c>
      <c r="E610" s="239" t="s">
        <v>1</v>
      </c>
      <c r="F610" s="240" t="s">
        <v>2855</v>
      </c>
      <c r="G610" s="238"/>
      <c r="H610" s="239" t="s">
        <v>1</v>
      </c>
      <c r="I610" s="241"/>
      <c r="J610" s="238"/>
      <c r="K610" s="238"/>
      <c r="L610" s="242"/>
      <c r="M610" s="243"/>
      <c r="N610" s="244"/>
      <c r="O610" s="244"/>
      <c r="P610" s="244"/>
      <c r="Q610" s="244"/>
      <c r="R610" s="244"/>
      <c r="S610" s="244"/>
      <c r="T610" s="244"/>
      <c r="U610" s="245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6" t="s">
        <v>160</v>
      </c>
      <c r="AU610" s="246" t="s">
        <v>154</v>
      </c>
      <c r="AV610" s="13" t="s">
        <v>81</v>
      </c>
      <c r="AW610" s="13" t="s">
        <v>30</v>
      </c>
      <c r="AX610" s="13" t="s">
        <v>73</v>
      </c>
      <c r="AY610" s="246" t="s">
        <v>146</v>
      </c>
    </row>
    <row r="611" s="14" customFormat="1">
      <c r="A611" s="14"/>
      <c r="B611" s="247"/>
      <c r="C611" s="248"/>
      <c r="D611" s="230" t="s">
        <v>160</v>
      </c>
      <c r="E611" s="249" t="s">
        <v>1</v>
      </c>
      <c r="F611" s="250" t="s">
        <v>2856</v>
      </c>
      <c r="G611" s="248"/>
      <c r="H611" s="251">
        <v>7.5999999999999996</v>
      </c>
      <c r="I611" s="252"/>
      <c r="J611" s="248"/>
      <c r="K611" s="248"/>
      <c r="L611" s="253"/>
      <c r="M611" s="254"/>
      <c r="N611" s="255"/>
      <c r="O611" s="255"/>
      <c r="P611" s="255"/>
      <c r="Q611" s="255"/>
      <c r="R611" s="255"/>
      <c r="S611" s="255"/>
      <c r="T611" s="255"/>
      <c r="U611" s="256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7" t="s">
        <v>160</v>
      </c>
      <c r="AU611" s="257" t="s">
        <v>154</v>
      </c>
      <c r="AV611" s="14" t="s">
        <v>154</v>
      </c>
      <c r="AW611" s="14" t="s">
        <v>30</v>
      </c>
      <c r="AX611" s="14" t="s">
        <v>73</v>
      </c>
      <c r="AY611" s="257" t="s">
        <v>146</v>
      </c>
    </row>
    <row r="612" s="14" customFormat="1">
      <c r="A612" s="14"/>
      <c r="B612" s="247"/>
      <c r="C612" s="248"/>
      <c r="D612" s="230" t="s">
        <v>160</v>
      </c>
      <c r="E612" s="249" t="s">
        <v>1</v>
      </c>
      <c r="F612" s="250" t="s">
        <v>2857</v>
      </c>
      <c r="G612" s="248"/>
      <c r="H612" s="251">
        <v>2.5</v>
      </c>
      <c r="I612" s="252"/>
      <c r="J612" s="248"/>
      <c r="K612" s="248"/>
      <c r="L612" s="253"/>
      <c r="M612" s="254"/>
      <c r="N612" s="255"/>
      <c r="O612" s="255"/>
      <c r="P612" s="255"/>
      <c r="Q612" s="255"/>
      <c r="R612" s="255"/>
      <c r="S612" s="255"/>
      <c r="T612" s="255"/>
      <c r="U612" s="256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57" t="s">
        <v>160</v>
      </c>
      <c r="AU612" s="257" t="s">
        <v>154</v>
      </c>
      <c r="AV612" s="14" t="s">
        <v>154</v>
      </c>
      <c r="AW612" s="14" t="s">
        <v>30</v>
      </c>
      <c r="AX612" s="14" t="s">
        <v>73</v>
      </c>
      <c r="AY612" s="257" t="s">
        <v>146</v>
      </c>
    </row>
    <row r="613" s="14" customFormat="1">
      <c r="A613" s="14"/>
      <c r="B613" s="247"/>
      <c r="C613" s="248"/>
      <c r="D613" s="230" t="s">
        <v>160</v>
      </c>
      <c r="E613" s="249" t="s">
        <v>1</v>
      </c>
      <c r="F613" s="250" t="s">
        <v>2856</v>
      </c>
      <c r="G613" s="248"/>
      <c r="H613" s="251">
        <v>7.5999999999999996</v>
      </c>
      <c r="I613" s="252"/>
      <c r="J613" s="248"/>
      <c r="K613" s="248"/>
      <c r="L613" s="253"/>
      <c r="M613" s="254"/>
      <c r="N613" s="255"/>
      <c r="O613" s="255"/>
      <c r="P613" s="255"/>
      <c r="Q613" s="255"/>
      <c r="R613" s="255"/>
      <c r="S613" s="255"/>
      <c r="T613" s="255"/>
      <c r="U613" s="256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7" t="s">
        <v>160</v>
      </c>
      <c r="AU613" s="257" t="s">
        <v>154</v>
      </c>
      <c r="AV613" s="14" t="s">
        <v>154</v>
      </c>
      <c r="AW613" s="14" t="s">
        <v>30</v>
      </c>
      <c r="AX613" s="14" t="s">
        <v>73</v>
      </c>
      <c r="AY613" s="257" t="s">
        <v>146</v>
      </c>
    </row>
    <row r="614" s="14" customFormat="1">
      <c r="A614" s="14"/>
      <c r="B614" s="247"/>
      <c r="C614" s="248"/>
      <c r="D614" s="230" t="s">
        <v>160</v>
      </c>
      <c r="E614" s="249" t="s">
        <v>1</v>
      </c>
      <c r="F614" s="250" t="s">
        <v>2857</v>
      </c>
      <c r="G614" s="248"/>
      <c r="H614" s="251">
        <v>2.5</v>
      </c>
      <c r="I614" s="252"/>
      <c r="J614" s="248"/>
      <c r="K614" s="248"/>
      <c r="L614" s="253"/>
      <c r="M614" s="254"/>
      <c r="N614" s="255"/>
      <c r="O614" s="255"/>
      <c r="P614" s="255"/>
      <c r="Q614" s="255"/>
      <c r="R614" s="255"/>
      <c r="S614" s="255"/>
      <c r="T614" s="255"/>
      <c r="U614" s="256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7" t="s">
        <v>160</v>
      </c>
      <c r="AU614" s="257" t="s">
        <v>154</v>
      </c>
      <c r="AV614" s="14" t="s">
        <v>154</v>
      </c>
      <c r="AW614" s="14" t="s">
        <v>30</v>
      </c>
      <c r="AX614" s="14" t="s">
        <v>73</v>
      </c>
      <c r="AY614" s="257" t="s">
        <v>146</v>
      </c>
    </row>
    <row r="615" s="15" customFormat="1">
      <c r="A615" s="15"/>
      <c r="B615" s="258"/>
      <c r="C615" s="259"/>
      <c r="D615" s="230" t="s">
        <v>160</v>
      </c>
      <c r="E615" s="260" t="s">
        <v>1</v>
      </c>
      <c r="F615" s="261" t="s">
        <v>163</v>
      </c>
      <c r="G615" s="259"/>
      <c r="H615" s="262">
        <v>48</v>
      </c>
      <c r="I615" s="263"/>
      <c r="J615" s="259"/>
      <c r="K615" s="259"/>
      <c r="L615" s="264"/>
      <c r="M615" s="265"/>
      <c r="N615" s="266"/>
      <c r="O615" s="266"/>
      <c r="P615" s="266"/>
      <c r="Q615" s="266"/>
      <c r="R615" s="266"/>
      <c r="S615" s="266"/>
      <c r="T615" s="266"/>
      <c r="U615" s="267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T615" s="268" t="s">
        <v>160</v>
      </c>
      <c r="AU615" s="268" t="s">
        <v>154</v>
      </c>
      <c r="AV615" s="15" t="s">
        <v>153</v>
      </c>
      <c r="AW615" s="15" t="s">
        <v>30</v>
      </c>
      <c r="AX615" s="15" t="s">
        <v>81</v>
      </c>
      <c r="AY615" s="268" t="s">
        <v>146</v>
      </c>
    </row>
    <row r="616" s="2" customFormat="1" ht="24.15" customHeight="1">
      <c r="A616" s="38"/>
      <c r="B616" s="39"/>
      <c r="C616" s="217" t="s">
        <v>827</v>
      </c>
      <c r="D616" s="217" t="s">
        <v>148</v>
      </c>
      <c r="E616" s="218" t="s">
        <v>2858</v>
      </c>
      <c r="F616" s="219" t="s">
        <v>2859</v>
      </c>
      <c r="G616" s="220" t="s">
        <v>260</v>
      </c>
      <c r="H616" s="221">
        <v>40.5</v>
      </c>
      <c r="I616" s="222"/>
      <c r="J616" s="223">
        <f>ROUND(I616*H616,2)</f>
        <v>0</v>
      </c>
      <c r="K616" s="219" t="s">
        <v>2078</v>
      </c>
      <c r="L616" s="44"/>
      <c r="M616" s="224" t="s">
        <v>1</v>
      </c>
      <c r="N616" s="225" t="s">
        <v>39</v>
      </c>
      <c r="O616" s="91"/>
      <c r="P616" s="226">
        <f>O616*H616</f>
        <v>0</v>
      </c>
      <c r="Q616" s="226">
        <v>0.0012600000000000001</v>
      </c>
      <c r="R616" s="226">
        <f>Q616*H616</f>
        <v>0.051029999999999999</v>
      </c>
      <c r="S616" s="226">
        <v>0</v>
      </c>
      <c r="T616" s="226">
        <f>S616*H616</f>
        <v>0</v>
      </c>
      <c r="U616" s="227" t="s">
        <v>1</v>
      </c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R616" s="228" t="s">
        <v>265</v>
      </c>
      <c r="AT616" s="228" t="s">
        <v>148</v>
      </c>
      <c r="AU616" s="228" t="s">
        <v>154</v>
      </c>
      <c r="AY616" s="17" t="s">
        <v>146</v>
      </c>
      <c r="BE616" s="229">
        <f>IF(N616="základní",J616,0)</f>
        <v>0</v>
      </c>
      <c r="BF616" s="229">
        <f>IF(N616="snížená",J616,0)</f>
        <v>0</v>
      </c>
      <c r="BG616" s="229">
        <f>IF(N616="zákl. přenesená",J616,0)</f>
        <v>0</v>
      </c>
      <c r="BH616" s="229">
        <f>IF(N616="sníž. přenesená",J616,0)</f>
        <v>0</v>
      </c>
      <c r="BI616" s="229">
        <f>IF(N616="nulová",J616,0)</f>
        <v>0</v>
      </c>
      <c r="BJ616" s="17" t="s">
        <v>154</v>
      </c>
      <c r="BK616" s="229">
        <f>ROUND(I616*H616,2)</f>
        <v>0</v>
      </c>
      <c r="BL616" s="17" t="s">
        <v>265</v>
      </c>
      <c r="BM616" s="228" t="s">
        <v>2860</v>
      </c>
    </row>
    <row r="617" s="2" customFormat="1">
      <c r="A617" s="38"/>
      <c r="B617" s="39"/>
      <c r="C617" s="40"/>
      <c r="D617" s="230" t="s">
        <v>156</v>
      </c>
      <c r="E617" s="40"/>
      <c r="F617" s="231" t="s">
        <v>2861</v>
      </c>
      <c r="G617" s="40"/>
      <c r="H617" s="40"/>
      <c r="I617" s="232"/>
      <c r="J617" s="40"/>
      <c r="K617" s="40"/>
      <c r="L617" s="44"/>
      <c r="M617" s="233"/>
      <c r="N617" s="234"/>
      <c r="O617" s="91"/>
      <c r="P617" s="91"/>
      <c r="Q617" s="91"/>
      <c r="R617" s="91"/>
      <c r="S617" s="91"/>
      <c r="T617" s="91"/>
      <c r="U617" s="92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T617" s="17" t="s">
        <v>156</v>
      </c>
      <c r="AU617" s="17" t="s">
        <v>154</v>
      </c>
    </row>
    <row r="618" s="2" customFormat="1">
      <c r="A618" s="38"/>
      <c r="B618" s="39"/>
      <c r="C618" s="40"/>
      <c r="D618" s="235" t="s">
        <v>158</v>
      </c>
      <c r="E618" s="40"/>
      <c r="F618" s="236" t="s">
        <v>2862</v>
      </c>
      <c r="G618" s="40"/>
      <c r="H618" s="40"/>
      <c r="I618" s="232"/>
      <c r="J618" s="40"/>
      <c r="K618" s="40"/>
      <c r="L618" s="44"/>
      <c r="M618" s="233"/>
      <c r="N618" s="234"/>
      <c r="O618" s="91"/>
      <c r="P618" s="91"/>
      <c r="Q618" s="91"/>
      <c r="R618" s="91"/>
      <c r="S618" s="91"/>
      <c r="T618" s="91"/>
      <c r="U618" s="92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T618" s="17" t="s">
        <v>158</v>
      </c>
      <c r="AU618" s="17" t="s">
        <v>154</v>
      </c>
    </row>
    <row r="619" s="13" customFormat="1">
      <c r="A619" s="13"/>
      <c r="B619" s="237"/>
      <c r="C619" s="238"/>
      <c r="D619" s="230" t="s">
        <v>160</v>
      </c>
      <c r="E619" s="239" t="s">
        <v>1</v>
      </c>
      <c r="F619" s="240" t="s">
        <v>2852</v>
      </c>
      <c r="G619" s="238"/>
      <c r="H619" s="239" t="s">
        <v>1</v>
      </c>
      <c r="I619" s="241"/>
      <c r="J619" s="238"/>
      <c r="K619" s="238"/>
      <c r="L619" s="242"/>
      <c r="M619" s="243"/>
      <c r="N619" s="244"/>
      <c r="O619" s="244"/>
      <c r="P619" s="244"/>
      <c r="Q619" s="244"/>
      <c r="R619" s="244"/>
      <c r="S619" s="244"/>
      <c r="T619" s="244"/>
      <c r="U619" s="245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6" t="s">
        <v>160</v>
      </c>
      <c r="AU619" s="246" t="s">
        <v>154</v>
      </c>
      <c r="AV619" s="13" t="s">
        <v>81</v>
      </c>
      <c r="AW619" s="13" t="s">
        <v>30</v>
      </c>
      <c r="AX619" s="13" t="s">
        <v>73</v>
      </c>
      <c r="AY619" s="246" t="s">
        <v>146</v>
      </c>
    </row>
    <row r="620" s="14" customFormat="1">
      <c r="A620" s="14"/>
      <c r="B620" s="247"/>
      <c r="C620" s="248"/>
      <c r="D620" s="230" t="s">
        <v>160</v>
      </c>
      <c r="E620" s="249" t="s">
        <v>1</v>
      </c>
      <c r="F620" s="250" t="s">
        <v>2863</v>
      </c>
      <c r="G620" s="248"/>
      <c r="H620" s="251">
        <v>6.0999999999999996</v>
      </c>
      <c r="I620" s="252"/>
      <c r="J620" s="248"/>
      <c r="K620" s="248"/>
      <c r="L620" s="253"/>
      <c r="M620" s="254"/>
      <c r="N620" s="255"/>
      <c r="O620" s="255"/>
      <c r="P620" s="255"/>
      <c r="Q620" s="255"/>
      <c r="R620" s="255"/>
      <c r="S620" s="255"/>
      <c r="T620" s="255"/>
      <c r="U620" s="256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7" t="s">
        <v>160</v>
      </c>
      <c r="AU620" s="257" t="s">
        <v>154</v>
      </c>
      <c r="AV620" s="14" t="s">
        <v>154</v>
      </c>
      <c r="AW620" s="14" t="s">
        <v>30</v>
      </c>
      <c r="AX620" s="14" t="s">
        <v>73</v>
      </c>
      <c r="AY620" s="257" t="s">
        <v>146</v>
      </c>
    </row>
    <row r="621" s="14" customFormat="1">
      <c r="A621" s="14"/>
      <c r="B621" s="247"/>
      <c r="C621" s="248"/>
      <c r="D621" s="230" t="s">
        <v>160</v>
      </c>
      <c r="E621" s="249" t="s">
        <v>1</v>
      </c>
      <c r="F621" s="250" t="s">
        <v>2864</v>
      </c>
      <c r="G621" s="248"/>
      <c r="H621" s="251">
        <v>7.4000000000000004</v>
      </c>
      <c r="I621" s="252"/>
      <c r="J621" s="248"/>
      <c r="K621" s="248"/>
      <c r="L621" s="253"/>
      <c r="M621" s="254"/>
      <c r="N621" s="255"/>
      <c r="O621" s="255"/>
      <c r="P621" s="255"/>
      <c r="Q621" s="255"/>
      <c r="R621" s="255"/>
      <c r="S621" s="255"/>
      <c r="T621" s="255"/>
      <c r="U621" s="256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57" t="s">
        <v>160</v>
      </c>
      <c r="AU621" s="257" t="s">
        <v>154</v>
      </c>
      <c r="AV621" s="14" t="s">
        <v>154</v>
      </c>
      <c r="AW621" s="14" t="s">
        <v>30</v>
      </c>
      <c r="AX621" s="14" t="s">
        <v>73</v>
      </c>
      <c r="AY621" s="257" t="s">
        <v>146</v>
      </c>
    </row>
    <row r="622" s="13" customFormat="1">
      <c r="A622" s="13"/>
      <c r="B622" s="237"/>
      <c r="C622" s="238"/>
      <c r="D622" s="230" t="s">
        <v>160</v>
      </c>
      <c r="E622" s="239" t="s">
        <v>1</v>
      </c>
      <c r="F622" s="240" t="s">
        <v>2855</v>
      </c>
      <c r="G622" s="238"/>
      <c r="H622" s="239" t="s">
        <v>1</v>
      </c>
      <c r="I622" s="241"/>
      <c r="J622" s="238"/>
      <c r="K622" s="238"/>
      <c r="L622" s="242"/>
      <c r="M622" s="243"/>
      <c r="N622" s="244"/>
      <c r="O622" s="244"/>
      <c r="P622" s="244"/>
      <c r="Q622" s="244"/>
      <c r="R622" s="244"/>
      <c r="S622" s="244"/>
      <c r="T622" s="244"/>
      <c r="U622" s="245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46" t="s">
        <v>160</v>
      </c>
      <c r="AU622" s="246" t="s">
        <v>154</v>
      </c>
      <c r="AV622" s="13" t="s">
        <v>81</v>
      </c>
      <c r="AW622" s="13" t="s">
        <v>30</v>
      </c>
      <c r="AX622" s="13" t="s">
        <v>73</v>
      </c>
      <c r="AY622" s="246" t="s">
        <v>146</v>
      </c>
    </row>
    <row r="623" s="14" customFormat="1">
      <c r="A623" s="14"/>
      <c r="B623" s="247"/>
      <c r="C623" s="248"/>
      <c r="D623" s="230" t="s">
        <v>160</v>
      </c>
      <c r="E623" s="249" t="s">
        <v>1</v>
      </c>
      <c r="F623" s="250" t="s">
        <v>2863</v>
      </c>
      <c r="G623" s="248"/>
      <c r="H623" s="251">
        <v>6.0999999999999996</v>
      </c>
      <c r="I623" s="252"/>
      <c r="J623" s="248"/>
      <c r="K623" s="248"/>
      <c r="L623" s="253"/>
      <c r="M623" s="254"/>
      <c r="N623" s="255"/>
      <c r="O623" s="255"/>
      <c r="P623" s="255"/>
      <c r="Q623" s="255"/>
      <c r="R623" s="255"/>
      <c r="S623" s="255"/>
      <c r="T623" s="255"/>
      <c r="U623" s="256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57" t="s">
        <v>160</v>
      </c>
      <c r="AU623" s="257" t="s">
        <v>154</v>
      </c>
      <c r="AV623" s="14" t="s">
        <v>154</v>
      </c>
      <c r="AW623" s="14" t="s">
        <v>30</v>
      </c>
      <c r="AX623" s="14" t="s">
        <v>73</v>
      </c>
      <c r="AY623" s="257" t="s">
        <v>146</v>
      </c>
    </row>
    <row r="624" s="14" customFormat="1">
      <c r="A624" s="14"/>
      <c r="B624" s="247"/>
      <c r="C624" s="248"/>
      <c r="D624" s="230" t="s">
        <v>160</v>
      </c>
      <c r="E624" s="249" t="s">
        <v>1</v>
      </c>
      <c r="F624" s="250" t="s">
        <v>2864</v>
      </c>
      <c r="G624" s="248"/>
      <c r="H624" s="251">
        <v>7.4000000000000004</v>
      </c>
      <c r="I624" s="252"/>
      <c r="J624" s="248"/>
      <c r="K624" s="248"/>
      <c r="L624" s="253"/>
      <c r="M624" s="254"/>
      <c r="N624" s="255"/>
      <c r="O624" s="255"/>
      <c r="P624" s="255"/>
      <c r="Q624" s="255"/>
      <c r="R624" s="255"/>
      <c r="S624" s="255"/>
      <c r="T624" s="255"/>
      <c r="U624" s="256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57" t="s">
        <v>160</v>
      </c>
      <c r="AU624" s="257" t="s">
        <v>154</v>
      </c>
      <c r="AV624" s="14" t="s">
        <v>154</v>
      </c>
      <c r="AW624" s="14" t="s">
        <v>30</v>
      </c>
      <c r="AX624" s="14" t="s">
        <v>73</v>
      </c>
      <c r="AY624" s="257" t="s">
        <v>146</v>
      </c>
    </row>
    <row r="625" s="13" customFormat="1">
      <c r="A625" s="13"/>
      <c r="B625" s="237"/>
      <c r="C625" s="238"/>
      <c r="D625" s="230" t="s">
        <v>160</v>
      </c>
      <c r="E625" s="239" t="s">
        <v>1</v>
      </c>
      <c r="F625" s="240" t="s">
        <v>2865</v>
      </c>
      <c r="G625" s="238"/>
      <c r="H625" s="239" t="s">
        <v>1</v>
      </c>
      <c r="I625" s="241"/>
      <c r="J625" s="238"/>
      <c r="K625" s="238"/>
      <c r="L625" s="242"/>
      <c r="M625" s="243"/>
      <c r="N625" s="244"/>
      <c r="O625" s="244"/>
      <c r="P625" s="244"/>
      <c r="Q625" s="244"/>
      <c r="R625" s="244"/>
      <c r="S625" s="244"/>
      <c r="T625" s="244"/>
      <c r="U625" s="245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6" t="s">
        <v>160</v>
      </c>
      <c r="AU625" s="246" t="s">
        <v>154</v>
      </c>
      <c r="AV625" s="13" t="s">
        <v>81</v>
      </c>
      <c r="AW625" s="13" t="s">
        <v>30</v>
      </c>
      <c r="AX625" s="13" t="s">
        <v>73</v>
      </c>
      <c r="AY625" s="246" t="s">
        <v>146</v>
      </c>
    </row>
    <row r="626" s="14" customFormat="1">
      <c r="A626" s="14"/>
      <c r="B626" s="247"/>
      <c r="C626" s="248"/>
      <c r="D626" s="230" t="s">
        <v>160</v>
      </c>
      <c r="E626" s="249" t="s">
        <v>1</v>
      </c>
      <c r="F626" s="250" t="s">
        <v>2863</v>
      </c>
      <c r="G626" s="248"/>
      <c r="H626" s="251">
        <v>6.0999999999999996</v>
      </c>
      <c r="I626" s="252"/>
      <c r="J626" s="248"/>
      <c r="K626" s="248"/>
      <c r="L626" s="253"/>
      <c r="M626" s="254"/>
      <c r="N626" s="255"/>
      <c r="O626" s="255"/>
      <c r="P626" s="255"/>
      <c r="Q626" s="255"/>
      <c r="R626" s="255"/>
      <c r="S626" s="255"/>
      <c r="T626" s="255"/>
      <c r="U626" s="256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57" t="s">
        <v>160</v>
      </c>
      <c r="AU626" s="257" t="s">
        <v>154</v>
      </c>
      <c r="AV626" s="14" t="s">
        <v>154</v>
      </c>
      <c r="AW626" s="14" t="s">
        <v>30</v>
      </c>
      <c r="AX626" s="14" t="s">
        <v>73</v>
      </c>
      <c r="AY626" s="257" t="s">
        <v>146</v>
      </c>
    </row>
    <row r="627" s="14" customFormat="1">
      <c r="A627" s="14"/>
      <c r="B627" s="247"/>
      <c r="C627" s="248"/>
      <c r="D627" s="230" t="s">
        <v>160</v>
      </c>
      <c r="E627" s="249" t="s">
        <v>1</v>
      </c>
      <c r="F627" s="250" t="s">
        <v>2864</v>
      </c>
      <c r="G627" s="248"/>
      <c r="H627" s="251">
        <v>7.4000000000000004</v>
      </c>
      <c r="I627" s="252"/>
      <c r="J627" s="248"/>
      <c r="K627" s="248"/>
      <c r="L627" s="253"/>
      <c r="M627" s="254"/>
      <c r="N627" s="255"/>
      <c r="O627" s="255"/>
      <c r="P627" s="255"/>
      <c r="Q627" s="255"/>
      <c r="R627" s="255"/>
      <c r="S627" s="255"/>
      <c r="T627" s="255"/>
      <c r="U627" s="256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7" t="s">
        <v>160</v>
      </c>
      <c r="AU627" s="257" t="s">
        <v>154</v>
      </c>
      <c r="AV627" s="14" t="s">
        <v>154</v>
      </c>
      <c r="AW627" s="14" t="s">
        <v>30</v>
      </c>
      <c r="AX627" s="14" t="s">
        <v>73</v>
      </c>
      <c r="AY627" s="257" t="s">
        <v>146</v>
      </c>
    </row>
    <row r="628" s="15" customFormat="1">
      <c r="A628" s="15"/>
      <c r="B628" s="258"/>
      <c r="C628" s="259"/>
      <c r="D628" s="230" t="s">
        <v>160</v>
      </c>
      <c r="E628" s="260" t="s">
        <v>1</v>
      </c>
      <c r="F628" s="261" t="s">
        <v>163</v>
      </c>
      <c r="G628" s="259"/>
      <c r="H628" s="262">
        <v>40.5</v>
      </c>
      <c r="I628" s="263"/>
      <c r="J628" s="259"/>
      <c r="K628" s="259"/>
      <c r="L628" s="264"/>
      <c r="M628" s="265"/>
      <c r="N628" s="266"/>
      <c r="O628" s="266"/>
      <c r="P628" s="266"/>
      <c r="Q628" s="266"/>
      <c r="R628" s="266"/>
      <c r="S628" s="266"/>
      <c r="T628" s="266"/>
      <c r="U628" s="267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T628" s="268" t="s">
        <v>160</v>
      </c>
      <c r="AU628" s="268" t="s">
        <v>154</v>
      </c>
      <c r="AV628" s="15" t="s">
        <v>153</v>
      </c>
      <c r="AW628" s="15" t="s">
        <v>30</v>
      </c>
      <c r="AX628" s="15" t="s">
        <v>81</v>
      </c>
      <c r="AY628" s="268" t="s">
        <v>146</v>
      </c>
    </row>
    <row r="629" s="2" customFormat="1" ht="24.15" customHeight="1">
      <c r="A629" s="38"/>
      <c r="B629" s="39"/>
      <c r="C629" s="217" t="s">
        <v>832</v>
      </c>
      <c r="D629" s="217" t="s">
        <v>148</v>
      </c>
      <c r="E629" s="218" t="s">
        <v>2866</v>
      </c>
      <c r="F629" s="219" t="s">
        <v>2867</v>
      </c>
      <c r="G629" s="220" t="s">
        <v>260</v>
      </c>
      <c r="H629" s="221">
        <v>13</v>
      </c>
      <c r="I629" s="222"/>
      <c r="J629" s="223">
        <f>ROUND(I629*H629,2)</f>
        <v>0</v>
      </c>
      <c r="K629" s="219" t="s">
        <v>152</v>
      </c>
      <c r="L629" s="44"/>
      <c r="M629" s="224" t="s">
        <v>1</v>
      </c>
      <c r="N629" s="225" t="s">
        <v>39</v>
      </c>
      <c r="O629" s="91"/>
      <c r="P629" s="226">
        <f>O629*H629</f>
        <v>0</v>
      </c>
      <c r="Q629" s="226">
        <v>0.0014499999999999999</v>
      </c>
      <c r="R629" s="226">
        <f>Q629*H629</f>
        <v>0.018849999999999999</v>
      </c>
      <c r="S629" s="226">
        <v>0</v>
      </c>
      <c r="T629" s="226">
        <f>S629*H629</f>
        <v>0</v>
      </c>
      <c r="U629" s="227" t="s">
        <v>1</v>
      </c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R629" s="228" t="s">
        <v>265</v>
      </c>
      <c r="AT629" s="228" t="s">
        <v>148</v>
      </c>
      <c r="AU629" s="228" t="s">
        <v>154</v>
      </c>
      <c r="AY629" s="17" t="s">
        <v>146</v>
      </c>
      <c r="BE629" s="229">
        <f>IF(N629="základní",J629,0)</f>
        <v>0</v>
      </c>
      <c r="BF629" s="229">
        <f>IF(N629="snížená",J629,0)</f>
        <v>0</v>
      </c>
      <c r="BG629" s="229">
        <f>IF(N629="zákl. přenesená",J629,0)</f>
        <v>0</v>
      </c>
      <c r="BH629" s="229">
        <f>IF(N629="sníž. přenesená",J629,0)</f>
        <v>0</v>
      </c>
      <c r="BI629" s="229">
        <f>IF(N629="nulová",J629,0)</f>
        <v>0</v>
      </c>
      <c r="BJ629" s="17" t="s">
        <v>154</v>
      </c>
      <c r="BK629" s="229">
        <f>ROUND(I629*H629,2)</f>
        <v>0</v>
      </c>
      <c r="BL629" s="17" t="s">
        <v>265</v>
      </c>
      <c r="BM629" s="228" t="s">
        <v>2868</v>
      </c>
    </row>
    <row r="630" s="2" customFormat="1">
      <c r="A630" s="38"/>
      <c r="B630" s="39"/>
      <c r="C630" s="40"/>
      <c r="D630" s="230" t="s">
        <v>156</v>
      </c>
      <c r="E630" s="40"/>
      <c r="F630" s="231" t="s">
        <v>2869</v>
      </c>
      <c r="G630" s="40"/>
      <c r="H630" s="40"/>
      <c r="I630" s="232"/>
      <c r="J630" s="40"/>
      <c r="K630" s="40"/>
      <c r="L630" s="44"/>
      <c r="M630" s="233"/>
      <c r="N630" s="234"/>
      <c r="O630" s="91"/>
      <c r="P630" s="91"/>
      <c r="Q630" s="91"/>
      <c r="R630" s="91"/>
      <c r="S630" s="91"/>
      <c r="T630" s="91"/>
      <c r="U630" s="92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T630" s="17" t="s">
        <v>156</v>
      </c>
      <c r="AU630" s="17" t="s">
        <v>154</v>
      </c>
    </row>
    <row r="631" s="2" customFormat="1">
      <c r="A631" s="38"/>
      <c r="B631" s="39"/>
      <c r="C631" s="40"/>
      <c r="D631" s="235" t="s">
        <v>158</v>
      </c>
      <c r="E631" s="40"/>
      <c r="F631" s="236" t="s">
        <v>2870</v>
      </c>
      <c r="G631" s="40"/>
      <c r="H631" s="40"/>
      <c r="I631" s="232"/>
      <c r="J631" s="40"/>
      <c r="K631" s="40"/>
      <c r="L631" s="44"/>
      <c r="M631" s="233"/>
      <c r="N631" s="234"/>
      <c r="O631" s="91"/>
      <c r="P631" s="91"/>
      <c r="Q631" s="91"/>
      <c r="R631" s="91"/>
      <c r="S631" s="91"/>
      <c r="T631" s="91"/>
      <c r="U631" s="92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T631" s="17" t="s">
        <v>158</v>
      </c>
      <c r="AU631" s="17" t="s">
        <v>154</v>
      </c>
    </row>
    <row r="632" s="13" customFormat="1">
      <c r="A632" s="13"/>
      <c r="B632" s="237"/>
      <c r="C632" s="238"/>
      <c r="D632" s="230" t="s">
        <v>160</v>
      </c>
      <c r="E632" s="239" t="s">
        <v>1</v>
      </c>
      <c r="F632" s="240" t="s">
        <v>2871</v>
      </c>
      <c r="G632" s="238"/>
      <c r="H632" s="239" t="s">
        <v>1</v>
      </c>
      <c r="I632" s="241"/>
      <c r="J632" s="238"/>
      <c r="K632" s="238"/>
      <c r="L632" s="242"/>
      <c r="M632" s="243"/>
      <c r="N632" s="244"/>
      <c r="O632" s="244"/>
      <c r="P632" s="244"/>
      <c r="Q632" s="244"/>
      <c r="R632" s="244"/>
      <c r="S632" s="244"/>
      <c r="T632" s="244"/>
      <c r="U632" s="245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6" t="s">
        <v>160</v>
      </c>
      <c r="AU632" s="246" t="s">
        <v>154</v>
      </c>
      <c r="AV632" s="13" t="s">
        <v>81</v>
      </c>
      <c r="AW632" s="13" t="s">
        <v>30</v>
      </c>
      <c r="AX632" s="13" t="s">
        <v>73</v>
      </c>
      <c r="AY632" s="246" t="s">
        <v>146</v>
      </c>
    </row>
    <row r="633" s="14" customFormat="1">
      <c r="A633" s="14"/>
      <c r="B633" s="247"/>
      <c r="C633" s="248"/>
      <c r="D633" s="230" t="s">
        <v>160</v>
      </c>
      <c r="E633" s="249" t="s">
        <v>1</v>
      </c>
      <c r="F633" s="250" t="s">
        <v>2872</v>
      </c>
      <c r="G633" s="248"/>
      <c r="H633" s="251">
        <v>6.5</v>
      </c>
      <c r="I633" s="252"/>
      <c r="J633" s="248"/>
      <c r="K633" s="248"/>
      <c r="L633" s="253"/>
      <c r="M633" s="254"/>
      <c r="N633" s="255"/>
      <c r="O633" s="255"/>
      <c r="P633" s="255"/>
      <c r="Q633" s="255"/>
      <c r="R633" s="255"/>
      <c r="S633" s="255"/>
      <c r="T633" s="255"/>
      <c r="U633" s="256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57" t="s">
        <v>160</v>
      </c>
      <c r="AU633" s="257" t="s">
        <v>154</v>
      </c>
      <c r="AV633" s="14" t="s">
        <v>154</v>
      </c>
      <c r="AW633" s="14" t="s">
        <v>30</v>
      </c>
      <c r="AX633" s="14" t="s">
        <v>73</v>
      </c>
      <c r="AY633" s="257" t="s">
        <v>146</v>
      </c>
    </row>
    <row r="634" s="13" customFormat="1">
      <c r="A634" s="13"/>
      <c r="B634" s="237"/>
      <c r="C634" s="238"/>
      <c r="D634" s="230" t="s">
        <v>160</v>
      </c>
      <c r="E634" s="239" t="s">
        <v>1</v>
      </c>
      <c r="F634" s="240" t="s">
        <v>2873</v>
      </c>
      <c r="G634" s="238"/>
      <c r="H634" s="239" t="s">
        <v>1</v>
      </c>
      <c r="I634" s="241"/>
      <c r="J634" s="238"/>
      <c r="K634" s="238"/>
      <c r="L634" s="242"/>
      <c r="M634" s="243"/>
      <c r="N634" s="244"/>
      <c r="O634" s="244"/>
      <c r="P634" s="244"/>
      <c r="Q634" s="244"/>
      <c r="R634" s="244"/>
      <c r="S634" s="244"/>
      <c r="T634" s="244"/>
      <c r="U634" s="245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46" t="s">
        <v>160</v>
      </c>
      <c r="AU634" s="246" t="s">
        <v>154</v>
      </c>
      <c r="AV634" s="13" t="s">
        <v>81</v>
      </c>
      <c r="AW634" s="13" t="s">
        <v>30</v>
      </c>
      <c r="AX634" s="13" t="s">
        <v>73</v>
      </c>
      <c r="AY634" s="246" t="s">
        <v>146</v>
      </c>
    </row>
    <row r="635" s="14" customFormat="1">
      <c r="A635" s="14"/>
      <c r="B635" s="247"/>
      <c r="C635" s="248"/>
      <c r="D635" s="230" t="s">
        <v>160</v>
      </c>
      <c r="E635" s="249" t="s">
        <v>1</v>
      </c>
      <c r="F635" s="250" t="s">
        <v>2872</v>
      </c>
      <c r="G635" s="248"/>
      <c r="H635" s="251">
        <v>6.5</v>
      </c>
      <c r="I635" s="252"/>
      <c r="J635" s="248"/>
      <c r="K635" s="248"/>
      <c r="L635" s="253"/>
      <c r="M635" s="254"/>
      <c r="N635" s="255"/>
      <c r="O635" s="255"/>
      <c r="P635" s="255"/>
      <c r="Q635" s="255"/>
      <c r="R635" s="255"/>
      <c r="S635" s="255"/>
      <c r="T635" s="255"/>
      <c r="U635" s="256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57" t="s">
        <v>160</v>
      </c>
      <c r="AU635" s="257" t="s">
        <v>154</v>
      </c>
      <c r="AV635" s="14" t="s">
        <v>154</v>
      </c>
      <c r="AW635" s="14" t="s">
        <v>30</v>
      </c>
      <c r="AX635" s="14" t="s">
        <v>73</v>
      </c>
      <c r="AY635" s="257" t="s">
        <v>146</v>
      </c>
    </row>
    <row r="636" s="15" customFormat="1">
      <c r="A636" s="15"/>
      <c r="B636" s="258"/>
      <c r="C636" s="259"/>
      <c r="D636" s="230" t="s">
        <v>160</v>
      </c>
      <c r="E636" s="260" t="s">
        <v>1</v>
      </c>
      <c r="F636" s="261" t="s">
        <v>163</v>
      </c>
      <c r="G636" s="259"/>
      <c r="H636" s="262">
        <v>13</v>
      </c>
      <c r="I636" s="263"/>
      <c r="J636" s="259"/>
      <c r="K636" s="259"/>
      <c r="L636" s="264"/>
      <c r="M636" s="265"/>
      <c r="N636" s="266"/>
      <c r="O636" s="266"/>
      <c r="P636" s="266"/>
      <c r="Q636" s="266"/>
      <c r="R636" s="266"/>
      <c r="S636" s="266"/>
      <c r="T636" s="266"/>
      <c r="U636" s="267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T636" s="268" t="s">
        <v>160</v>
      </c>
      <c r="AU636" s="268" t="s">
        <v>154</v>
      </c>
      <c r="AV636" s="15" t="s">
        <v>153</v>
      </c>
      <c r="AW636" s="15" t="s">
        <v>30</v>
      </c>
      <c r="AX636" s="15" t="s">
        <v>81</v>
      </c>
      <c r="AY636" s="268" t="s">
        <v>146</v>
      </c>
    </row>
    <row r="637" s="2" customFormat="1" ht="24.15" customHeight="1">
      <c r="A637" s="38"/>
      <c r="B637" s="39"/>
      <c r="C637" s="217" t="s">
        <v>95</v>
      </c>
      <c r="D637" s="217" t="s">
        <v>148</v>
      </c>
      <c r="E637" s="218" t="s">
        <v>2874</v>
      </c>
      <c r="F637" s="219" t="s">
        <v>2875</v>
      </c>
      <c r="G637" s="220" t="s">
        <v>260</v>
      </c>
      <c r="H637" s="221">
        <v>32.5</v>
      </c>
      <c r="I637" s="222"/>
      <c r="J637" s="223">
        <f>ROUND(I637*H637,2)</f>
        <v>0</v>
      </c>
      <c r="K637" s="219" t="s">
        <v>152</v>
      </c>
      <c r="L637" s="44"/>
      <c r="M637" s="224" t="s">
        <v>1</v>
      </c>
      <c r="N637" s="225" t="s">
        <v>39</v>
      </c>
      <c r="O637" s="91"/>
      <c r="P637" s="226">
        <f>O637*H637</f>
        <v>0</v>
      </c>
      <c r="Q637" s="226">
        <v>0.0026700000000000001</v>
      </c>
      <c r="R637" s="226">
        <f>Q637*H637</f>
        <v>0.086775000000000005</v>
      </c>
      <c r="S637" s="226">
        <v>0</v>
      </c>
      <c r="T637" s="226">
        <f>S637*H637</f>
        <v>0</v>
      </c>
      <c r="U637" s="227" t="s">
        <v>1</v>
      </c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R637" s="228" t="s">
        <v>265</v>
      </c>
      <c r="AT637" s="228" t="s">
        <v>148</v>
      </c>
      <c r="AU637" s="228" t="s">
        <v>154</v>
      </c>
      <c r="AY637" s="17" t="s">
        <v>146</v>
      </c>
      <c r="BE637" s="229">
        <f>IF(N637="základní",J637,0)</f>
        <v>0</v>
      </c>
      <c r="BF637" s="229">
        <f>IF(N637="snížená",J637,0)</f>
        <v>0</v>
      </c>
      <c r="BG637" s="229">
        <f>IF(N637="zákl. přenesená",J637,0)</f>
        <v>0</v>
      </c>
      <c r="BH637" s="229">
        <f>IF(N637="sníž. přenesená",J637,0)</f>
        <v>0</v>
      </c>
      <c r="BI637" s="229">
        <f>IF(N637="nulová",J637,0)</f>
        <v>0</v>
      </c>
      <c r="BJ637" s="17" t="s">
        <v>154</v>
      </c>
      <c r="BK637" s="229">
        <f>ROUND(I637*H637,2)</f>
        <v>0</v>
      </c>
      <c r="BL637" s="17" t="s">
        <v>265</v>
      </c>
      <c r="BM637" s="228" t="s">
        <v>2876</v>
      </c>
    </row>
    <row r="638" s="2" customFormat="1">
      <c r="A638" s="38"/>
      <c r="B638" s="39"/>
      <c r="C638" s="40"/>
      <c r="D638" s="230" t="s">
        <v>156</v>
      </c>
      <c r="E638" s="40"/>
      <c r="F638" s="231" t="s">
        <v>2877</v>
      </c>
      <c r="G638" s="40"/>
      <c r="H638" s="40"/>
      <c r="I638" s="232"/>
      <c r="J638" s="40"/>
      <c r="K638" s="40"/>
      <c r="L638" s="44"/>
      <c r="M638" s="233"/>
      <c r="N638" s="234"/>
      <c r="O638" s="91"/>
      <c r="P638" s="91"/>
      <c r="Q638" s="91"/>
      <c r="R638" s="91"/>
      <c r="S638" s="91"/>
      <c r="T638" s="91"/>
      <c r="U638" s="92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T638" s="17" t="s">
        <v>156</v>
      </c>
      <c r="AU638" s="17" t="s">
        <v>154</v>
      </c>
    </row>
    <row r="639" s="2" customFormat="1">
      <c r="A639" s="38"/>
      <c r="B639" s="39"/>
      <c r="C639" s="40"/>
      <c r="D639" s="235" t="s">
        <v>158</v>
      </c>
      <c r="E639" s="40"/>
      <c r="F639" s="236" t="s">
        <v>2878</v>
      </c>
      <c r="G639" s="40"/>
      <c r="H639" s="40"/>
      <c r="I639" s="232"/>
      <c r="J639" s="40"/>
      <c r="K639" s="40"/>
      <c r="L639" s="44"/>
      <c r="M639" s="233"/>
      <c r="N639" s="234"/>
      <c r="O639" s="91"/>
      <c r="P639" s="91"/>
      <c r="Q639" s="91"/>
      <c r="R639" s="91"/>
      <c r="S639" s="91"/>
      <c r="T639" s="91"/>
      <c r="U639" s="92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T639" s="17" t="s">
        <v>158</v>
      </c>
      <c r="AU639" s="17" t="s">
        <v>154</v>
      </c>
    </row>
    <row r="640" s="13" customFormat="1">
      <c r="A640" s="13"/>
      <c r="B640" s="237"/>
      <c r="C640" s="238"/>
      <c r="D640" s="230" t="s">
        <v>160</v>
      </c>
      <c r="E640" s="239" t="s">
        <v>1</v>
      </c>
      <c r="F640" s="240" t="s">
        <v>2879</v>
      </c>
      <c r="G640" s="238"/>
      <c r="H640" s="239" t="s">
        <v>1</v>
      </c>
      <c r="I640" s="241"/>
      <c r="J640" s="238"/>
      <c r="K640" s="238"/>
      <c r="L640" s="242"/>
      <c r="M640" s="243"/>
      <c r="N640" s="244"/>
      <c r="O640" s="244"/>
      <c r="P640" s="244"/>
      <c r="Q640" s="244"/>
      <c r="R640" s="244"/>
      <c r="S640" s="244"/>
      <c r="T640" s="244"/>
      <c r="U640" s="245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46" t="s">
        <v>160</v>
      </c>
      <c r="AU640" s="246" t="s">
        <v>154</v>
      </c>
      <c r="AV640" s="13" t="s">
        <v>81</v>
      </c>
      <c r="AW640" s="13" t="s">
        <v>30</v>
      </c>
      <c r="AX640" s="13" t="s">
        <v>73</v>
      </c>
      <c r="AY640" s="246" t="s">
        <v>146</v>
      </c>
    </row>
    <row r="641" s="14" customFormat="1">
      <c r="A641" s="14"/>
      <c r="B641" s="247"/>
      <c r="C641" s="248"/>
      <c r="D641" s="230" t="s">
        <v>160</v>
      </c>
      <c r="E641" s="249" t="s">
        <v>1</v>
      </c>
      <c r="F641" s="250" t="s">
        <v>333</v>
      </c>
      <c r="G641" s="248"/>
      <c r="H641" s="251">
        <v>25</v>
      </c>
      <c r="I641" s="252"/>
      <c r="J641" s="248"/>
      <c r="K641" s="248"/>
      <c r="L641" s="253"/>
      <c r="M641" s="254"/>
      <c r="N641" s="255"/>
      <c r="O641" s="255"/>
      <c r="P641" s="255"/>
      <c r="Q641" s="255"/>
      <c r="R641" s="255"/>
      <c r="S641" s="255"/>
      <c r="T641" s="255"/>
      <c r="U641" s="256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57" t="s">
        <v>160</v>
      </c>
      <c r="AU641" s="257" t="s">
        <v>154</v>
      </c>
      <c r="AV641" s="14" t="s">
        <v>154</v>
      </c>
      <c r="AW641" s="14" t="s">
        <v>30</v>
      </c>
      <c r="AX641" s="14" t="s">
        <v>73</v>
      </c>
      <c r="AY641" s="257" t="s">
        <v>146</v>
      </c>
    </row>
    <row r="642" s="14" customFormat="1">
      <c r="A642" s="14"/>
      <c r="B642" s="247"/>
      <c r="C642" s="248"/>
      <c r="D642" s="230" t="s">
        <v>160</v>
      </c>
      <c r="E642" s="249" t="s">
        <v>1</v>
      </c>
      <c r="F642" s="250" t="s">
        <v>2880</v>
      </c>
      <c r="G642" s="248"/>
      <c r="H642" s="251">
        <v>7.5</v>
      </c>
      <c r="I642" s="252"/>
      <c r="J642" s="248"/>
      <c r="K642" s="248"/>
      <c r="L642" s="253"/>
      <c r="M642" s="254"/>
      <c r="N642" s="255"/>
      <c r="O642" s="255"/>
      <c r="P642" s="255"/>
      <c r="Q642" s="255"/>
      <c r="R642" s="255"/>
      <c r="S642" s="255"/>
      <c r="T642" s="255"/>
      <c r="U642" s="256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57" t="s">
        <v>160</v>
      </c>
      <c r="AU642" s="257" t="s">
        <v>154</v>
      </c>
      <c r="AV642" s="14" t="s">
        <v>154</v>
      </c>
      <c r="AW642" s="14" t="s">
        <v>30</v>
      </c>
      <c r="AX642" s="14" t="s">
        <v>73</v>
      </c>
      <c r="AY642" s="257" t="s">
        <v>146</v>
      </c>
    </row>
    <row r="643" s="15" customFormat="1">
      <c r="A643" s="15"/>
      <c r="B643" s="258"/>
      <c r="C643" s="259"/>
      <c r="D643" s="230" t="s">
        <v>160</v>
      </c>
      <c r="E643" s="260" t="s">
        <v>1</v>
      </c>
      <c r="F643" s="261" t="s">
        <v>163</v>
      </c>
      <c r="G643" s="259"/>
      <c r="H643" s="262">
        <v>32.5</v>
      </c>
      <c r="I643" s="263"/>
      <c r="J643" s="259"/>
      <c r="K643" s="259"/>
      <c r="L643" s="264"/>
      <c r="M643" s="265"/>
      <c r="N643" s="266"/>
      <c r="O643" s="266"/>
      <c r="P643" s="266"/>
      <c r="Q643" s="266"/>
      <c r="R643" s="266"/>
      <c r="S643" s="266"/>
      <c r="T643" s="266"/>
      <c r="U643" s="267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T643" s="268" t="s">
        <v>160</v>
      </c>
      <c r="AU643" s="268" t="s">
        <v>154</v>
      </c>
      <c r="AV643" s="15" t="s">
        <v>153</v>
      </c>
      <c r="AW643" s="15" t="s">
        <v>30</v>
      </c>
      <c r="AX643" s="15" t="s">
        <v>81</v>
      </c>
      <c r="AY643" s="268" t="s">
        <v>146</v>
      </c>
    </row>
    <row r="644" s="2" customFormat="1" ht="24.15" customHeight="1">
      <c r="A644" s="38"/>
      <c r="B644" s="39"/>
      <c r="C644" s="217" t="s">
        <v>840</v>
      </c>
      <c r="D644" s="217" t="s">
        <v>148</v>
      </c>
      <c r="E644" s="218" t="s">
        <v>2881</v>
      </c>
      <c r="F644" s="219" t="s">
        <v>2882</v>
      </c>
      <c r="G644" s="220" t="s">
        <v>2831</v>
      </c>
      <c r="H644" s="221">
        <v>1</v>
      </c>
      <c r="I644" s="222"/>
      <c r="J644" s="223">
        <f>ROUND(I644*H644,2)</f>
        <v>0</v>
      </c>
      <c r="K644" s="219" t="s">
        <v>152</v>
      </c>
      <c r="L644" s="44"/>
      <c r="M644" s="224" t="s">
        <v>1</v>
      </c>
      <c r="N644" s="225" t="s">
        <v>39</v>
      </c>
      <c r="O644" s="91"/>
      <c r="P644" s="226">
        <f>O644*H644</f>
        <v>0</v>
      </c>
      <c r="Q644" s="226">
        <v>0</v>
      </c>
      <c r="R644" s="226">
        <f>Q644*H644</f>
        <v>0</v>
      </c>
      <c r="S644" s="226">
        <v>0</v>
      </c>
      <c r="T644" s="226">
        <f>S644*H644</f>
        <v>0</v>
      </c>
      <c r="U644" s="227" t="s">
        <v>1</v>
      </c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R644" s="228" t="s">
        <v>265</v>
      </c>
      <c r="AT644" s="228" t="s">
        <v>148</v>
      </c>
      <c r="AU644" s="228" t="s">
        <v>154</v>
      </c>
      <c r="AY644" s="17" t="s">
        <v>146</v>
      </c>
      <c r="BE644" s="229">
        <f>IF(N644="základní",J644,0)</f>
        <v>0</v>
      </c>
      <c r="BF644" s="229">
        <f>IF(N644="snížená",J644,0)</f>
        <v>0</v>
      </c>
      <c r="BG644" s="229">
        <f>IF(N644="zákl. přenesená",J644,0)</f>
        <v>0</v>
      </c>
      <c r="BH644" s="229">
        <f>IF(N644="sníž. přenesená",J644,0)</f>
        <v>0</v>
      </c>
      <c r="BI644" s="229">
        <f>IF(N644="nulová",J644,0)</f>
        <v>0</v>
      </c>
      <c r="BJ644" s="17" t="s">
        <v>154</v>
      </c>
      <c r="BK644" s="229">
        <f>ROUND(I644*H644,2)</f>
        <v>0</v>
      </c>
      <c r="BL644" s="17" t="s">
        <v>265</v>
      </c>
      <c r="BM644" s="228" t="s">
        <v>2883</v>
      </c>
    </row>
    <row r="645" s="2" customFormat="1">
      <c r="A645" s="38"/>
      <c r="B645" s="39"/>
      <c r="C645" s="40"/>
      <c r="D645" s="230" t="s">
        <v>156</v>
      </c>
      <c r="E645" s="40"/>
      <c r="F645" s="231" t="s">
        <v>2884</v>
      </c>
      <c r="G645" s="40"/>
      <c r="H645" s="40"/>
      <c r="I645" s="232"/>
      <c r="J645" s="40"/>
      <c r="K645" s="40"/>
      <c r="L645" s="44"/>
      <c r="M645" s="233"/>
      <c r="N645" s="234"/>
      <c r="O645" s="91"/>
      <c r="P645" s="91"/>
      <c r="Q645" s="91"/>
      <c r="R645" s="91"/>
      <c r="S645" s="91"/>
      <c r="T645" s="91"/>
      <c r="U645" s="92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T645" s="17" t="s">
        <v>156</v>
      </c>
      <c r="AU645" s="17" t="s">
        <v>154</v>
      </c>
    </row>
    <row r="646" s="2" customFormat="1">
      <c r="A646" s="38"/>
      <c r="B646" s="39"/>
      <c r="C646" s="40"/>
      <c r="D646" s="235" t="s">
        <v>158</v>
      </c>
      <c r="E646" s="40"/>
      <c r="F646" s="236" t="s">
        <v>2885</v>
      </c>
      <c r="G646" s="40"/>
      <c r="H646" s="40"/>
      <c r="I646" s="232"/>
      <c r="J646" s="40"/>
      <c r="K646" s="40"/>
      <c r="L646" s="44"/>
      <c r="M646" s="233"/>
      <c r="N646" s="234"/>
      <c r="O646" s="91"/>
      <c r="P646" s="91"/>
      <c r="Q646" s="91"/>
      <c r="R646" s="91"/>
      <c r="S646" s="91"/>
      <c r="T646" s="91"/>
      <c r="U646" s="92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T646" s="17" t="s">
        <v>158</v>
      </c>
      <c r="AU646" s="17" t="s">
        <v>154</v>
      </c>
    </row>
    <row r="647" s="2" customFormat="1" ht="37.8" customHeight="1">
      <c r="A647" s="38"/>
      <c r="B647" s="39"/>
      <c r="C647" s="217" t="s">
        <v>845</v>
      </c>
      <c r="D647" s="217" t="s">
        <v>148</v>
      </c>
      <c r="E647" s="218" t="s">
        <v>2886</v>
      </c>
      <c r="F647" s="219" t="s">
        <v>2887</v>
      </c>
      <c r="G647" s="220" t="s">
        <v>260</v>
      </c>
      <c r="H647" s="221">
        <v>27.800000000000001</v>
      </c>
      <c r="I647" s="222"/>
      <c r="J647" s="223">
        <f>ROUND(I647*H647,2)</f>
        <v>0</v>
      </c>
      <c r="K647" s="219" t="s">
        <v>2078</v>
      </c>
      <c r="L647" s="44"/>
      <c r="M647" s="224" t="s">
        <v>1</v>
      </c>
      <c r="N647" s="225" t="s">
        <v>39</v>
      </c>
      <c r="O647" s="91"/>
      <c r="P647" s="226">
        <f>O647*H647</f>
        <v>0</v>
      </c>
      <c r="Q647" s="226">
        <v>0.00034000000000000002</v>
      </c>
      <c r="R647" s="226">
        <f>Q647*H647</f>
        <v>0.0094520000000000003</v>
      </c>
      <c r="S647" s="226">
        <v>0</v>
      </c>
      <c r="T647" s="226">
        <f>S647*H647</f>
        <v>0</v>
      </c>
      <c r="U647" s="227" t="s">
        <v>1</v>
      </c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R647" s="228" t="s">
        <v>265</v>
      </c>
      <c r="AT647" s="228" t="s">
        <v>148</v>
      </c>
      <c r="AU647" s="228" t="s">
        <v>154</v>
      </c>
      <c r="AY647" s="17" t="s">
        <v>146</v>
      </c>
      <c r="BE647" s="229">
        <f>IF(N647="základní",J647,0)</f>
        <v>0</v>
      </c>
      <c r="BF647" s="229">
        <f>IF(N647="snížená",J647,0)</f>
        <v>0</v>
      </c>
      <c r="BG647" s="229">
        <f>IF(N647="zákl. přenesená",J647,0)</f>
        <v>0</v>
      </c>
      <c r="BH647" s="229">
        <f>IF(N647="sníž. přenesená",J647,0)</f>
        <v>0</v>
      </c>
      <c r="BI647" s="229">
        <f>IF(N647="nulová",J647,0)</f>
        <v>0</v>
      </c>
      <c r="BJ647" s="17" t="s">
        <v>154</v>
      </c>
      <c r="BK647" s="229">
        <f>ROUND(I647*H647,2)</f>
        <v>0</v>
      </c>
      <c r="BL647" s="17" t="s">
        <v>265</v>
      </c>
      <c r="BM647" s="228" t="s">
        <v>2888</v>
      </c>
    </row>
    <row r="648" s="2" customFormat="1">
      <c r="A648" s="38"/>
      <c r="B648" s="39"/>
      <c r="C648" s="40"/>
      <c r="D648" s="230" t="s">
        <v>156</v>
      </c>
      <c r="E648" s="40"/>
      <c r="F648" s="231" t="s">
        <v>2889</v>
      </c>
      <c r="G648" s="40"/>
      <c r="H648" s="40"/>
      <c r="I648" s="232"/>
      <c r="J648" s="40"/>
      <c r="K648" s="40"/>
      <c r="L648" s="44"/>
      <c r="M648" s="233"/>
      <c r="N648" s="234"/>
      <c r="O648" s="91"/>
      <c r="P648" s="91"/>
      <c r="Q648" s="91"/>
      <c r="R648" s="91"/>
      <c r="S648" s="91"/>
      <c r="T648" s="91"/>
      <c r="U648" s="92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T648" s="17" t="s">
        <v>156</v>
      </c>
      <c r="AU648" s="17" t="s">
        <v>154</v>
      </c>
    </row>
    <row r="649" s="2" customFormat="1">
      <c r="A649" s="38"/>
      <c r="B649" s="39"/>
      <c r="C649" s="40"/>
      <c r="D649" s="235" t="s">
        <v>158</v>
      </c>
      <c r="E649" s="40"/>
      <c r="F649" s="236" t="s">
        <v>2890</v>
      </c>
      <c r="G649" s="40"/>
      <c r="H649" s="40"/>
      <c r="I649" s="232"/>
      <c r="J649" s="40"/>
      <c r="K649" s="40"/>
      <c r="L649" s="44"/>
      <c r="M649" s="233"/>
      <c r="N649" s="234"/>
      <c r="O649" s="91"/>
      <c r="P649" s="91"/>
      <c r="Q649" s="91"/>
      <c r="R649" s="91"/>
      <c r="S649" s="91"/>
      <c r="T649" s="91"/>
      <c r="U649" s="92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T649" s="17" t="s">
        <v>158</v>
      </c>
      <c r="AU649" s="17" t="s">
        <v>154</v>
      </c>
    </row>
    <row r="650" s="14" customFormat="1">
      <c r="A650" s="14"/>
      <c r="B650" s="247"/>
      <c r="C650" s="248"/>
      <c r="D650" s="230" t="s">
        <v>160</v>
      </c>
      <c r="E650" s="249" t="s">
        <v>1</v>
      </c>
      <c r="F650" s="250" t="s">
        <v>2891</v>
      </c>
      <c r="G650" s="248"/>
      <c r="H650" s="251">
        <v>27.800000000000001</v>
      </c>
      <c r="I650" s="252"/>
      <c r="J650" s="248"/>
      <c r="K650" s="248"/>
      <c r="L650" s="253"/>
      <c r="M650" s="254"/>
      <c r="N650" s="255"/>
      <c r="O650" s="255"/>
      <c r="P650" s="255"/>
      <c r="Q650" s="255"/>
      <c r="R650" s="255"/>
      <c r="S650" s="255"/>
      <c r="T650" s="255"/>
      <c r="U650" s="256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57" t="s">
        <v>160</v>
      </c>
      <c r="AU650" s="257" t="s">
        <v>154</v>
      </c>
      <c r="AV650" s="14" t="s">
        <v>154</v>
      </c>
      <c r="AW650" s="14" t="s">
        <v>30</v>
      </c>
      <c r="AX650" s="14" t="s">
        <v>73</v>
      </c>
      <c r="AY650" s="257" t="s">
        <v>146</v>
      </c>
    </row>
    <row r="651" s="15" customFormat="1">
      <c r="A651" s="15"/>
      <c r="B651" s="258"/>
      <c r="C651" s="259"/>
      <c r="D651" s="230" t="s">
        <v>160</v>
      </c>
      <c r="E651" s="260" t="s">
        <v>1</v>
      </c>
      <c r="F651" s="261" t="s">
        <v>163</v>
      </c>
      <c r="G651" s="259"/>
      <c r="H651" s="262">
        <v>27.800000000000001</v>
      </c>
      <c r="I651" s="263"/>
      <c r="J651" s="259"/>
      <c r="K651" s="259"/>
      <c r="L651" s="264"/>
      <c r="M651" s="265"/>
      <c r="N651" s="266"/>
      <c r="O651" s="266"/>
      <c r="P651" s="266"/>
      <c r="Q651" s="266"/>
      <c r="R651" s="266"/>
      <c r="S651" s="266"/>
      <c r="T651" s="266"/>
      <c r="U651" s="267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T651" s="268" t="s">
        <v>160</v>
      </c>
      <c r="AU651" s="268" t="s">
        <v>154</v>
      </c>
      <c r="AV651" s="15" t="s">
        <v>153</v>
      </c>
      <c r="AW651" s="15" t="s">
        <v>30</v>
      </c>
      <c r="AX651" s="15" t="s">
        <v>81</v>
      </c>
      <c r="AY651" s="268" t="s">
        <v>146</v>
      </c>
    </row>
    <row r="652" s="2" customFormat="1" ht="37.8" customHeight="1">
      <c r="A652" s="38"/>
      <c r="B652" s="39"/>
      <c r="C652" s="217" t="s">
        <v>851</v>
      </c>
      <c r="D652" s="217" t="s">
        <v>148</v>
      </c>
      <c r="E652" s="218" t="s">
        <v>2892</v>
      </c>
      <c r="F652" s="219" t="s">
        <v>2893</v>
      </c>
      <c r="G652" s="220" t="s">
        <v>260</v>
      </c>
      <c r="H652" s="221">
        <v>27.5</v>
      </c>
      <c r="I652" s="222"/>
      <c r="J652" s="223">
        <f>ROUND(I652*H652,2)</f>
        <v>0</v>
      </c>
      <c r="K652" s="219" t="s">
        <v>2078</v>
      </c>
      <c r="L652" s="44"/>
      <c r="M652" s="224" t="s">
        <v>1</v>
      </c>
      <c r="N652" s="225" t="s">
        <v>39</v>
      </c>
      <c r="O652" s="91"/>
      <c r="P652" s="226">
        <f>O652*H652</f>
        <v>0</v>
      </c>
      <c r="Q652" s="226">
        <v>0.00010000000000000001</v>
      </c>
      <c r="R652" s="226">
        <f>Q652*H652</f>
        <v>0.0027500000000000003</v>
      </c>
      <c r="S652" s="226">
        <v>0</v>
      </c>
      <c r="T652" s="226">
        <f>S652*H652</f>
        <v>0</v>
      </c>
      <c r="U652" s="227" t="s">
        <v>1</v>
      </c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R652" s="228" t="s">
        <v>265</v>
      </c>
      <c r="AT652" s="228" t="s">
        <v>148</v>
      </c>
      <c r="AU652" s="228" t="s">
        <v>154</v>
      </c>
      <c r="AY652" s="17" t="s">
        <v>146</v>
      </c>
      <c r="BE652" s="229">
        <f>IF(N652="základní",J652,0)</f>
        <v>0</v>
      </c>
      <c r="BF652" s="229">
        <f>IF(N652="snížená",J652,0)</f>
        <v>0</v>
      </c>
      <c r="BG652" s="229">
        <f>IF(N652="zákl. přenesená",J652,0)</f>
        <v>0</v>
      </c>
      <c r="BH652" s="229">
        <f>IF(N652="sníž. přenesená",J652,0)</f>
        <v>0</v>
      </c>
      <c r="BI652" s="229">
        <f>IF(N652="nulová",J652,0)</f>
        <v>0</v>
      </c>
      <c r="BJ652" s="17" t="s">
        <v>154</v>
      </c>
      <c r="BK652" s="229">
        <f>ROUND(I652*H652,2)</f>
        <v>0</v>
      </c>
      <c r="BL652" s="17" t="s">
        <v>265</v>
      </c>
      <c r="BM652" s="228" t="s">
        <v>2894</v>
      </c>
    </row>
    <row r="653" s="2" customFormat="1">
      <c r="A653" s="38"/>
      <c r="B653" s="39"/>
      <c r="C653" s="40"/>
      <c r="D653" s="230" t="s">
        <v>156</v>
      </c>
      <c r="E653" s="40"/>
      <c r="F653" s="231" t="s">
        <v>2895</v>
      </c>
      <c r="G653" s="40"/>
      <c r="H653" s="40"/>
      <c r="I653" s="232"/>
      <c r="J653" s="40"/>
      <c r="K653" s="40"/>
      <c r="L653" s="44"/>
      <c r="M653" s="233"/>
      <c r="N653" s="234"/>
      <c r="O653" s="91"/>
      <c r="P653" s="91"/>
      <c r="Q653" s="91"/>
      <c r="R653" s="91"/>
      <c r="S653" s="91"/>
      <c r="T653" s="91"/>
      <c r="U653" s="92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T653" s="17" t="s">
        <v>156</v>
      </c>
      <c r="AU653" s="17" t="s">
        <v>154</v>
      </c>
    </row>
    <row r="654" s="2" customFormat="1">
      <c r="A654" s="38"/>
      <c r="B654" s="39"/>
      <c r="C654" s="40"/>
      <c r="D654" s="235" t="s">
        <v>158</v>
      </c>
      <c r="E654" s="40"/>
      <c r="F654" s="236" t="s">
        <v>2896</v>
      </c>
      <c r="G654" s="40"/>
      <c r="H654" s="40"/>
      <c r="I654" s="232"/>
      <c r="J654" s="40"/>
      <c r="K654" s="40"/>
      <c r="L654" s="44"/>
      <c r="M654" s="233"/>
      <c r="N654" s="234"/>
      <c r="O654" s="91"/>
      <c r="P654" s="91"/>
      <c r="Q654" s="91"/>
      <c r="R654" s="91"/>
      <c r="S654" s="91"/>
      <c r="T654" s="91"/>
      <c r="U654" s="92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T654" s="17" t="s">
        <v>158</v>
      </c>
      <c r="AU654" s="17" t="s">
        <v>154</v>
      </c>
    </row>
    <row r="655" s="14" customFormat="1">
      <c r="A655" s="14"/>
      <c r="B655" s="247"/>
      <c r="C655" s="248"/>
      <c r="D655" s="230" t="s">
        <v>160</v>
      </c>
      <c r="E655" s="249" t="s">
        <v>1</v>
      </c>
      <c r="F655" s="250" t="s">
        <v>2897</v>
      </c>
      <c r="G655" s="248"/>
      <c r="H655" s="251">
        <v>13.5</v>
      </c>
      <c r="I655" s="252"/>
      <c r="J655" s="248"/>
      <c r="K655" s="248"/>
      <c r="L655" s="253"/>
      <c r="M655" s="254"/>
      <c r="N655" s="255"/>
      <c r="O655" s="255"/>
      <c r="P655" s="255"/>
      <c r="Q655" s="255"/>
      <c r="R655" s="255"/>
      <c r="S655" s="255"/>
      <c r="T655" s="255"/>
      <c r="U655" s="256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57" t="s">
        <v>160</v>
      </c>
      <c r="AU655" s="257" t="s">
        <v>154</v>
      </c>
      <c r="AV655" s="14" t="s">
        <v>154</v>
      </c>
      <c r="AW655" s="14" t="s">
        <v>30</v>
      </c>
      <c r="AX655" s="14" t="s">
        <v>73</v>
      </c>
      <c r="AY655" s="257" t="s">
        <v>146</v>
      </c>
    </row>
    <row r="656" s="14" customFormat="1">
      <c r="A656" s="14"/>
      <c r="B656" s="247"/>
      <c r="C656" s="248"/>
      <c r="D656" s="230" t="s">
        <v>160</v>
      </c>
      <c r="E656" s="249" t="s">
        <v>1</v>
      </c>
      <c r="F656" s="250" t="s">
        <v>2898</v>
      </c>
      <c r="G656" s="248"/>
      <c r="H656" s="251">
        <v>6.5</v>
      </c>
      <c r="I656" s="252"/>
      <c r="J656" s="248"/>
      <c r="K656" s="248"/>
      <c r="L656" s="253"/>
      <c r="M656" s="254"/>
      <c r="N656" s="255"/>
      <c r="O656" s="255"/>
      <c r="P656" s="255"/>
      <c r="Q656" s="255"/>
      <c r="R656" s="255"/>
      <c r="S656" s="255"/>
      <c r="T656" s="255"/>
      <c r="U656" s="256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57" t="s">
        <v>160</v>
      </c>
      <c r="AU656" s="257" t="s">
        <v>154</v>
      </c>
      <c r="AV656" s="14" t="s">
        <v>154</v>
      </c>
      <c r="AW656" s="14" t="s">
        <v>30</v>
      </c>
      <c r="AX656" s="14" t="s">
        <v>73</v>
      </c>
      <c r="AY656" s="257" t="s">
        <v>146</v>
      </c>
    </row>
    <row r="657" s="14" customFormat="1">
      <c r="A657" s="14"/>
      <c r="B657" s="247"/>
      <c r="C657" s="248"/>
      <c r="D657" s="230" t="s">
        <v>160</v>
      </c>
      <c r="E657" s="249" t="s">
        <v>1</v>
      </c>
      <c r="F657" s="250" t="s">
        <v>2899</v>
      </c>
      <c r="G657" s="248"/>
      <c r="H657" s="251">
        <v>7.5</v>
      </c>
      <c r="I657" s="252"/>
      <c r="J657" s="248"/>
      <c r="K657" s="248"/>
      <c r="L657" s="253"/>
      <c r="M657" s="254"/>
      <c r="N657" s="255"/>
      <c r="O657" s="255"/>
      <c r="P657" s="255"/>
      <c r="Q657" s="255"/>
      <c r="R657" s="255"/>
      <c r="S657" s="255"/>
      <c r="T657" s="255"/>
      <c r="U657" s="256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57" t="s">
        <v>160</v>
      </c>
      <c r="AU657" s="257" t="s">
        <v>154</v>
      </c>
      <c r="AV657" s="14" t="s">
        <v>154</v>
      </c>
      <c r="AW657" s="14" t="s">
        <v>30</v>
      </c>
      <c r="AX657" s="14" t="s">
        <v>73</v>
      </c>
      <c r="AY657" s="257" t="s">
        <v>146</v>
      </c>
    </row>
    <row r="658" s="15" customFormat="1">
      <c r="A658" s="15"/>
      <c r="B658" s="258"/>
      <c r="C658" s="259"/>
      <c r="D658" s="230" t="s">
        <v>160</v>
      </c>
      <c r="E658" s="260" t="s">
        <v>1</v>
      </c>
      <c r="F658" s="261" t="s">
        <v>163</v>
      </c>
      <c r="G658" s="259"/>
      <c r="H658" s="262">
        <v>27.5</v>
      </c>
      <c r="I658" s="263"/>
      <c r="J658" s="259"/>
      <c r="K658" s="259"/>
      <c r="L658" s="264"/>
      <c r="M658" s="265"/>
      <c r="N658" s="266"/>
      <c r="O658" s="266"/>
      <c r="P658" s="266"/>
      <c r="Q658" s="266"/>
      <c r="R658" s="266"/>
      <c r="S658" s="266"/>
      <c r="T658" s="266"/>
      <c r="U658" s="267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T658" s="268" t="s">
        <v>160</v>
      </c>
      <c r="AU658" s="268" t="s">
        <v>154</v>
      </c>
      <c r="AV658" s="15" t="s">
        <v>153</v>
      </c>
      <c r="AW658" s="15" t="s">
        <v>30</v>
      </c>
      <c r="AX658" s="15" t="s">
        <v>81</v>
      </c>
      <c r="AY658" s="268" t="s">
        <v>146</v>
      </c>
    </row>
    <row r="659" s="2" customFormat="1" ht="37.8" customHeight="1">
      <c r="A659" s="38"/>
      <c r="B659" s="39"/>
      <c r="C659" s="217" t="s">
        <v>857</v>
      </c>
      <c r="D659" s="217" t="s">
        <v>148</v>
      </c>
      <c r="E659" s="218" t="s">
        <v>2900</v>
      </c>
      <c r="F659" s="219" t="s">
        <v>2901</v>
      </c>
      <c r="G659" s="220" t="s">
        <v>260</v>
      </c>
      <c r="H659" s="221">
        <v>20.199999999999999</v>
      </c>
      <c r="I659" s="222"/>
      <c r="J659" s="223">
        <f>ROUND(I659*H659,2)</f>
        <v>0</v>
      </c>
      <c r="K659" s="219" t="s">
        <v>152</v>
      </c>
      <c r="L659" s="44"/>
      <c r="M659" s="224" t="s">
        <v>1</v>
      </c>
      <c r="N659" s="225" t="s">
        <v>39</v>
      </c>
      <c r="O659" s="91"/>
      <c r="P659" s="226">
        <f>O659*H659</f>
        <v>0</v>
      </c>
      <c r="Q659" s="226">
        <v>0.00011</v>
      </c>
      <c r="R659" s="226">
        <f>Q659*H659</f>
        <v>0.002222</v>
      </c>
      <c r="S659" s="226">
        <v>0</v>
      </c>
      <c r="T659" s="226">
        <f>S659*H659</f>
        <v>0</v>
      </c>
      <c r="U659" s="227" t="s">
        <v>1</v>
      </c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R659" s="228" t="s">
        <v>265</v>
      </c>
      <c r="AT659" s="228" t="s">
        <v>148</v>
      </c>
      <c r="AU659" s="228" t="s">
        <v>154</v>
      </c>
      <c r="AY659" s="17" t="s">
        <v>146</v>
      </c>
      <c r="BE659" s="229">
        <f>IF(N659="základní",J659,0)</f>
        <v>0</v>
      </c>
      <c r="BF659" s="229">
        <f>IF(N659="snížená",J659,0)</f>
        <v>0</v>
      </c>
      <c r="BG659" s="229">
        <f>IF(N659="zákl. přenesená",J659,0)</f>
        <v>0</v>
      </c>
      <c r="BH659" s="229">
        <f>IF(N659="sníž. přenesená",J659,0)</f>
        <v>0</v>
      </c>
      <c r="BI659" s="229">
        <f>IF(N659="nulová",J659,0)</f>
        <v>0</v>
      </c>
      <c r="BJ659" s="17" t="s">
        <v>154</v>
      </c>
      <c r="BK659" s="229">
        <f>ROUND(I659*H659,2)</f>
        <v>0</v>
      </c>
      <c r="BL659" s="17" t="s">
        <v>265</v>
      </c>
      <c r="BM659" s="228" t="s">
        <v>2902</v>
      </c>
    </row>
    <row r="660" s="2" customFormat="1">
      <c r="A660" s="38"/>
      <c r="B660" s="39"/>
      <c r="C660" s="40"/>
      <c r="D660" s="230" t="s">
        <v>156</v>
      </c>
      <c r="E660" s="40"/>
      <c r="F660" s="231" t="s">
        <v>2903</v>
      </c>
      <c r="G660" s="40"/>
      <c r="H660" s="40"/>
      <c r="I660" s="232"/>
      <c r="J660" s="40"/>
      <c r="K660" s="40"/>
      <c r="L660" s="44"/>
      <c r="M660" s="233"/>
      <c r="N660" s="234"/>
      <c r="O660" s="91"/>
      <c r="P660" s="91"/>
      <c r="Q660" s="91"/>
      <c r="R660" s="91"/>
      <c r="S660" s="91"/>
      <c r="T660" s="91"/>
      <c r="U660" s="92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T660" s="17" t="s">
        <v>156</v>
      </c>
      <c r="AU660" s="17" t="s">
        <v>154</v>
      </c>
    </row>
    <row r="661" s="2" customFormat="1">
      <c r="A661" s="38"/>
      <c r="B661" s="39"/>
      <c r="C661" s="40"/>
      <c r="D661" s="235" t="s">
        <v>158</v>
      </c>
      <c r="E661" s="40"/>
      <c r="F661" s="236" t="s">
        <v>2904</v>
      </c>
      <c r="G661" s="40"/>
      <c r="H661" s="40"/>
      <c r="I661" s="232"/>
      <c r="J661" s="40"/>
      <c r="K661" s="40"/>
      <c r="L661" s="44"/>
      <c r="M661" s="233"/>
      <c r="N661" s="234"/>
      <c r="O661" s="91"/>
      <c r="P661" s="91"/>
      <c r="Q661" s="91"/>
      <c r="R661" s="91"/>
      <c r="S661" s="91"/>
      <c r="T661" s="91"/>
      <c r="U661" s="92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T661" s="17" t="s">
        <v>158</v>
      </c>
      <c r="AU661" s="17" t="s">
        <v>154</v>
      </c>
    </row>
    <row r="662" s="14" customFormat="1">
      <c r="A662" s="14"/>
      <c r="B662" s="247"/>
      <c r="C662" s="248"/>
      <c r="D662" s="230" t="s">
        <v>160</v>
      </c>
      <c r="E662" s="249" t="s">
        <v>1</v>
      </c>
      <c r="F662" s="250" t="s">
        <v>2905</v>
      </c>
      <c r="G662" s="248"/>
      <c r="H662" s="251">
        <v>20.199999999999999</v>
      </c>
      <c r="I662" s="252"/>
      <c r="J662" s="248"/>
      <c r="K662" s="248"/>
      <c r="L662" s="253"/>
      <c r="M662" s="254"/>
      <c r="N662" s="255"/>
      <c r="O662" s="255"/>
      <c r="P662" s="255"/>
      <c r="Q662" s="255"/>
      <c r="R662" s="255"/>
      <c r="S662" s="255"/>
      <c r="T662" s="255"/>
      <c r="U662" s="256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57" t="s">
        <v>160</v>
      </c>
      <c r="AU662" s="257" t="s">
        <v>154</v>
      </c>
      <c r="AV662" s="14" t="s">
        <v>154</v>
      </c>
      <c r="AW662" s="14" t="s">
        <v>30</v>
      </c>
      <c r="AX662" s="14" t="s">
        <v>73</v>
      </c>
      <c r="AY662" s="257" t="s">
        <v>146</v>
      </c>
    </row>
    <row r="663" s="15" customFormat="1">
      <c r="A663" s="15"/>
      <c r="B663" s="258"/>
      <c r="C663" s="259"/>
      <c r="D663" s="230" t="s">
        <v>160</v>
      </c>
      <c r="E663" s="260" t="s">
        <v>1</v>
      </c>
      <c r="F663" s="261" t="s">
        <v>163</v>
      </c>
      <c r="G663" s="259"/>
      <c r="H663" s="262">
        <v>20.199999999999999</v>
      </c>
      <c r="I663" s="263"/>
      <c r="J663" s="259"/>
      <c r="K663" s="259"/>
      <c r="L663" s="264"/>
      <c r="M663" s="265"/>
      <c r="N663" s="266"/>
      <c r="O663" s="266"/>
      <c r="P663" s="266"/>
      <c r="Q663" s="266"/>
      <c r="R663" s="266"/>
      <c r="S663" s="266"/>
      <c r="T663" s="266"/>
      <c r="U663" s="267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T663" s="268" t="s">
        <v>160</v>
      </c>
      <c r="AU663" s="268" t="s">
        <v>154</v>
      </c>
      <c r="AV663" s="15" t="s">
        <v>153</v>
      </c>
      <c r="AW663" s="15" t="s">
        <v>30</v>
      </c>
      <c r="AX663" s="15" t="s">
        <v>81</v>
      </c>
      <c r="AY663" s="268" t="s">
        <v>146</v>
      </c>
    </row>
    <row r="664" s="2" customFormat="1" ht="37.8" customHeight="1">
      <c r="A664" s="38"/>
      <c r="B664" s="39"/>
      <c r="C664" s="217" t="s">
        <v>867</v>
      </c>
      <c r="D664" s="217" t="s">
        <v>148</v>
      </c>
      <c r="E664" s="218" t="s">
        <v>2906</v>
      </c>
      <c r="F664" s="219" t="s">
        <v>2907</v>
      </c>
      <c r="G664" s="220" t="s">
        <v>260</v>
      </c>
      <c r="H664" s="221">
        <v>6.5</v>
      </c>
      <c r="I664" s="222"/>
      <c r="J664" s="223">
        <f>ROUND(I664*H664,2)</f>
        <v>0</v>
      </c>
      <c r="K664" s="219" t="s">
        <v>152</v>
      </c>
      <c r="L664" s="44"/>
      <c r="M664" s="224" t="s">
        <v>1</v>
      </c>
      <c r="N664" s="225" t="s">
        <v>39</v>
      </c>
      <c r="O664" s="91"/>
      <c r="P664" s="226">
        <f>O664*H664</f>
        <v>0</v>
      </c>
      <c r="Q664" s="226">
        <v>0.00016000000000000001</v>
      </c>
      <c r="R664" s="226">
        <f>Q664*H664</f>
        <v>0.0010400000000000001</v>
      </c>
      <c r="S664" s="226">
        <v>0</v>
      </c>
      <c r="T664" s="226">
        <f>S664*H664</f>
        <v>0</v>
      </c>
      <c r="U664" s="227" t="s">
        <v>1</v>
      </c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R664" s="228" t="s">
        <v>265</v>
      </c>
      <c r="AT664" s="228" t="s">
        <v>148</v>
      </c>
      <c r="AU664" s="228" t="s">
        <v>154</v>
      </c>
      <c r="AY664" s="17" t="s">
        <v>146</v>
      </c>
      <c r="BE664" s="229">
        <f>IF(N664="základní",J664,0)</f>
        <v>0</v>
      </c>
      <c r="BF664" s="229">
        <f>IF(N664="snížená",J664,0)</f>
        <v>0</v>
      </c>
      <c r="BG664" s="229">
        <f>IF(N664="zákl. přenesená",J664,0)</f>
        <v>0</v>
      </c>
      <c r="BH664" s="229">
        <f>IF(N664="sníž. přenesená",J664,0)</f>
        <v>0</v>
      </c>
      <c r="BI664" s="229">
        <f>IF(N664="nulová",J664,0)</f>
        <v>0</v>
      </c>
      <c r="BJ664" s="17" t="s">
        <v>154</v>
      </c>
      <c r="BK664" s="229">
        <f>ROUND(I664*H664,2)</f>
        <v>0</v>
      </c>
      <c r="BL664" s="17" t="s">
        <v>265</v>
      </c>
      <c r="BM664" s="228" t="s">
        <v>2908</v>
      </c>
    </row>
    <row r="665" s="2" customFormat="1">
      <c r="A665" s="38"/>
      <c r="B665" s="39"/>
      <c r="C665" s="40"/>
      <c r="D665" s="230" t="s">
        <v>156</v>
      </c>
      <c r="E665" s="40"/>
      <c r="F665" s="231" t="s">
        <v>2909</v>
      </c>
      <c r="G665" s="40"/>
      <c r="H665" s="40"/>
      <c r="I665" s="232"/>
      <c r="J665" s="40"/>
      <c r="K665" s="40"/>
      <c r="L665" s="44"/>
      <c r="M665" s="233"/>
      <c r="N665" s="234"/>
      <c r="O665" s="91"/>
      <c r="P665" s="91"/>
      <c r="Q665" s="91"/>
      <c r="R665" s="91"/>
      <c r="S665" s="91"/>
      <c r="T665" s="91"/>
      <c r="U665" s="92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T665" s="17" t="s">
        <v>156</v>
      </c>
      <c r="AU665" s="17" t="s">
        <v>154</v>
      </c>
    </row>
    <row r="666" s="2" customFormat="1">
      <c r="A666" s="38"/>
      <c r="B666" s="39"/>
      <c r="C666" s="40"/>
      <c r="D666" s="235" t="s">
        <v>158</v>
      </c>
      <c r="E666" s="40"/>
      <c r="F666" s="236" t="s">
        <v>2910</v>
      </c>
      <c r="G666" s="40"/>
      <c r="H666" s="40"/>
      <c r="I666" s="232"/>
      <c r="J666" s="40"/>
      <c r="K666" s="40"/>
      <c r="L666" s="44"/>
      <c r="M666" s="233"/>
      <c r="N666" s="234"/>
      <c r="O666" s="91"/>
      <c r="P666" s="91"/>
      <c r="Q666" s="91"/>
      <c r="R666" s="91"/>
      <c r="S666" s="91"/>
      <c r="T666" s="91"/>
      <c r="U666" s="92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T666" s="17" t="s">
        <v>158</v>
      </c>
      <c r="AU666" s="17" t="s">
        <v>154</v>
      </c>
    </row>
    <row r="667" s="14" customFormat="1">
      <c r="A667" s="14"/>
      <c r="B667" s="247"/>
      <c r="C667" s="248"/>
      <c r="D667" s="230" t="s">
        <v>160</v>
      </c>
      <c r="E667" s="249" t="s">
        <v>1</v>
      </c>
      <c r="F667" s="250" t="s">
        <v>2898</v>
      </c>
      <c r="G667" s="248"/>
      <c r="H667" s="251">
        <v>6.5</v>
      </c>
      <c r="I667" s="252"/>
      <c r="J667" s="248"/>
      <c r="K667" s="248"/>
      <c r="L667" s="253"/>
      <c r="M667" s="254"/>
      <c r="N667" s="255"/>
      <c r="O667" s="255"/>
      <c r="P667" s="255"/>
      <c r="Q667" s="255"/>
      <c r="R667" s="255"/>
      <c r="S667" s="255"/>
      <c r="T667" s="255"/>
      <c r="U667" s="256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57" t="s">
        <v>160</v>
      </c>
      <c r="AU667" s="257" t="s">
        <v>154</v>
      </c>
      <c r="AV667" s="14" t="s">
        <v>154</v>
      </c>
      <c r="AW667" s="14" t="s">
        <v>30</v>
      </c>
      <c r="AX667" s="14" t="s">
        <v>73</v>
      </c>
      <c r="AY667" s="257" t="s">
        <v>146</v>
      </c>
    </row>
    <row r="668" s="15" customFormat="1">
      <c r="A668" s="15"/>
      <c r="B668" s="258"/>
      <c r="C668" s="259"/>
      <c r="D668" s="230" t="s">
        <v>160</v>
      </c>
      <c r="E668" s="260" t="s">
        <v>1</v>
      </c>
      <c r="F668" s="261" t="s">
        <v>163</v>
      </c>
      <c r="G668" s="259"/>
      <c r="H668" s="262">
        <v>6.5</v>
      </c>
      <c r="I668" s="263"/>
      <c r="J668" s="259"/>
      <c r="K668" s="259"/>
      <c r="L668" s="264"/>
      <c r="M668" s="265"/>
      <c r="N668" s="266"/>
      <c r="O668" s="266"/>
      <c r="P668" s="266"/>
      <c r="Q668" s="266"/>
      <c r="R668" s="266"/>
      <c r="S668" s="266"/>
      <c r="T668" s="266"/>
      <c r="U668" s="267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T668" s="268" t="s">
        <v>160</v>
      </c>
      <c r="AU668" s="268" t="s">
        <v>154</v>
      </c>
      <c r="AV668" s="15" t="s">
        <v>153</v>
      </c>
      <c r="AW668" s="15" t="s">
        <v>30</v>
      </c>
      <c r="AX668" s="15" t="s">
        <v>81</v>
      </c>
      <c r="AY668" s="268" t="s">
        <v>146</v>
      </c>
    </row>
    <row r="669" s="2" customFormat="1" ht="16.5" customHeight="1">
      <c r="A669" s="38"/>
      <c r="B669" s="39"/>
      <c r="C669" s="217" t="s">
        <v>879</v>
      </c>
      <c r="D669" s="217" t="s">
        <v>148</v>
      </c>
      <c r="E669" s="218" t="s">
        <v>2911</v>
      </c>
      <c r="F669" s="219" t="s">
        <v>2912</v>
      </c>
      <c r="G669" s="220" t="s">
        <v>268</v>
      </c>
      <c r="H669" s="221">
        <v>17</v>
      </c>
      <c r="I669" s="222"/>
      <c r="J669" s="223">
        <f>ROUND(I669*H669,2)</f>
        <v>0</v>
      </c>
      <c r="K669" s="219" t="s">
        <v>2078</v>
      </c>
      <c r="L669" s="44"/>
      <c r="M669" s="224" t="s">
        <v>1</v>
      </c>
      <c r="N669" s="225" t="s">
        <v>39</v>
      </c>
      <c r="O669" s="91"/>
      <c r="P669" s="226">
        <f>O669*H669</f>
        <v>0</v>
      </c>
      <c r="Q669" s="226">
        <v>0</v>
      </c>
      <c r="R669" s="226">
        <f>Q669*H669</f>
        <v>0</v>
      </c>
      <c r="S669" s="226">
        <v>0</v>
      </c>
      <c r="T669" s="226">
        <f>S669*H669</f>
        <v>0</v>
      </c>
      <c r="U669" s="227" t="s">
        <v>1</v>
      </c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R669" s="228" t="s">
        <v>265</v>
      </c>
      <c r="AT669" s="228" t="s">
        <v>148</v>
      </c>
      <c r="AU669" s="228" t="s">
        <v>154</v>
      </c>
      <c r="AY669" s="17" t="s">
        <v>146</v>
      </c>
      <c r="BE669" s="229">
        <f>IF(N669="základní",J669,0)</f>
        <v>0</v>
      </c>
      <c r="BF669" s="229">
        <f>IF(N669="snížená",J669,0)</f>
        <v>0</v>
      </c>
      <c r="BG669" s="229">
        <f>IF(N669="zákl. přenesená",J669,0)</f>
        <v>0</v>
      </c>
      <c r="BH669" s="229">
        <f>IF(N669="sníž. přenesená",J669,0)</f>
        <v>0</v>
      </c>
      <c r="BI669" s="229">
        <f>IF(N669="nulová",J669,0)</f>
        <v>0</v>
      </c>
      <c r="BJ669" s="17" t="s">
        <v>154</v>
      </c>
      <c r="BK669" s="229">
        <f>ROUND(I669*H669,2)</f>
        <v>0</v>
      </c>
      <c r="BL669" s="17" t="s">
        <v>265</v>
      </c>
      <c r="BM669" s="228" t="s">
        <v>2913</v>
      </c>
    </row>
    <row r="670" s="2" customFormat="1">
      <c r="A670" s="38"/>
      <c r="B670" s="39"/>
      <c r="C670" s="40"/>
      <c r="D670" s="230" t="s">
        <v>156</v>
      </c>
      <c r="E670" s="40"/>
      <c r="F670" s="231" t="s">
        <v>2914</v>
      </c>
      <c r="G670" s="40"/>
      <c r="H670" s="40"/>
      <c r="I670" s="232"/>
      <c r="J670" s="40"/>
      <c r="K670" s="40"/>
      <c r="L670" s="44"/>
      <c r="M670" s="233"/>
      <c r="N670" s="234"/>
      <c r="O670" s="91"/>
      <c r="P670" s="91"/>
      <c r="Q670" s="91"/>
      <c r="R670" s="91"/>
      <c r="S670" s="91"/>
      <c r="T670" s="91"/>
      <c r="U670" s="92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T670" s="17" t="s">
        <v>156</v>
      </c>
      <c r="AU670" s="17" t="s">
        <v>154</v>
      </c>
    </row>
    <row r="671" s="2" customFormat="1">
      <c r="A671" s="38"/>
      <c r="B671" s="39"/>
      <c r="C671" s="40"/>
      <c r="D671" s="235" t="s">
        <v>158</v>
      </c>
      <c r="E671" s="40"/>
      <c r="F671" s="236" t="s">
        <v>2915</v>
      </c>
      <c r="G671" s="40"/>
      <c r="H671" s="40"/>
      <c r="I671" s="232"/>
      <c r="J671" s="40"/>
      <c r="K671" s="40"/>
      <c r="L671" s="44"/>
      <c r="M671" s="233"/>
      <c r="N671" s="234"/>
      <c r="O671" s="91"/>
      <c r="P671" s="91"/>
      <c r="Q671" s="91"/>
      <c r="R671" s="91"/>
      <c r="S671" s="91"/>
      <c r="T671" s="91"/>
      <c r="U671" s="92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T671" s="17" t="s">
        <v>158</v>
      </c>
      <c r="AU671" s="17" t="s">
        <v>154</v>
      </c>
    </row>
    <row r="672" s="13" customFormat="1">
      <c r="A672" s="13"/>
      <c r="B672" s="237"/>
      <c r="C672" s="238"/>
      <c r="D672" s="230" t="s">
        <v>160</v>
      </c>
      <c r="E672" s="239" t="s">
        <v>1</v>
      </c>
      <c r="F672" s="240" t="s">
        <v>2675</v>
      </c>
      <c r="G672" s="238"/>
      <c r="H672" s="239" t="s">
        <v>1</v>
      </c>
      <c r="I672" s="241"/>
      <c r="J672" s="238"/>
      <c r="K672" s="238"/>
      <c r="L672" s="242"/>
      <c r="M672" s="243"/>
      <c r="N672" s="244"/>
      <c r="O672" s="244"/>
      <c r="P672" s="244"/>
      <c r="Q672" s="244"/>
      <c r="R672" s="244"/>
      <c r="S672" s="244"/>
      <c r="T672" s="244"/>
      <c r="U672" s="245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46" t="s">
        <v>160</v>
      </c>
      <c r="AU672" s="246" t="s">
        <v>154</v>
      </c>
      <c r="AV672" s="13" t="s">
        <v>81</v>
      </c>
      <c r="AW672" s="13" t="s">
        <v>30</v>
      </c>
      <c r="AX672" s="13" t="s">
        <v>73</v>
      </c>
      <c r="AY672" s="246" t="s">
        <v>146</v>
      </c>
    </row>
    <row r="673" s="14" customFormat="1">
      <c r="A673" s="14"/>
      <c r="B673" s="247"/>
      <c r="C673" s="248"/>
      <c r="D673" s="230" t="s">
        <v>160</v>
      </c>
      <c r="E673" s="249" t="s">
        <v>1</v>
      </c>
      <c r="F673" s="250" t="s">
        <v>81</v>
      </c>
      <c r="G673" s="248"/>
      <c r="H673" s="251">
        <v>1</v>
      </c>
      <c r="I673" s="252"/>
      <c r="J673" s="248"/>
      <c r="K673" s="248"/>
      <c r="L673" s="253"/>
      <c r="M673" s="254"/>
      <c r="N673" s="255"/>
      <c r="O673" s="255"/>
      <c r="P673" s="255"/>
      <c r="Q673" s="255"/>
      <c r="R673" s="255"/>
      <c r="S673" s="255"/>
      <c r="T673" s="255"/>
      <c r="U673" s="256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57" t="s">
        <v>160</v>
      </c>
      <c r="AU673" s="257" t="s">
        <v>154</v>
      </c>
      <c r="AV673" s="14" t="s">
        <v>154</v>
      </c>
      <c r="AW673" s="14" t="s">
        <v>30</v>
      </c>
      <c r="AX673" s="14" t="s">
        <v>73</v>
      </c>
      <c r="AY673" s="257" t="s">
        <v>146</v>
      </c>
    </row>
    <row r="674" s="13" customFormat="1">
      <c r="A674" s="13"/>
      <c r="B674" s="237"/>
      <c r="C674" s="238"/>
      <c r="D674" s="230" t="s">
        <v>160</v>
      </c>
      <c r="E674" s="239" t="s">
        <v>1</v>
      </c>
      <c r="F674" s="240" t="s">
        <v>2697</v>
      </c>
      <c r="G674" s="238"/>
      <c r="H674" s="239" t="s">
        <v>1</v>
      </c>
      <c r="I674" s="241"/>
      <c r="J674" s="238"/>
      <c r="K674" s="238"/>
      <c r="L674" s="242"/>
      <c r="M674" s="243"/>
      <c r="N674" s="244"/>
      <c r="O674" s="244"/>
      <c r="P674" s="244"/>
      <c r="Q674" s="244"/>
      <c r="R674" s="244"/>
      <c r="S674" s="244"/>
      <c r="T674" s="244"/>
      <c r="U674" s="245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46" t="s">
        <v>160</v>
      </c>
      <c r="AU674" s="246" t="s">
        <v>154</v>
      </c>
      <c r="AV674" s="13" t="s">
        <v>81</v>
      </c>
      <c r="AW674" s="13" t="s">
        <v>30</v>
      </c>
      <c r="AX674" s="13" t="s">
        <v>73</v>
      </c>
      <c r="AY674" s="246" t="s">
        <v>146</v>
      </c>
    </row>
    <row r="675" s="14" customFormat="1">
      <c r="A675" s="14"/>
      <c r="B675" s="247"/>
      <c r="C675" s="248"/>
      <c r="D675" s="230" t="s">
        <v>160</v>
      </c>
      <c r="E675" s="249" t="s">
        <v>1</v>
      </c>
      <c r="F675" s="250" t="s">
        <v>2916</v>
      </c>
      <c r="G675" s="248"/>
      <c r="H675" s="251">
        <v>8</v>
      </c>
      <c r="I675" s="252"/>
      <c r="J675" s="248"/>
      <c r="K675" s="248"/>
      <c r="L675" s="253"/>
      <c r="M675" s="254"/>
      <c r="N675" s="255"/>
      <c r="O675" s="255"/>
      <c r="P675" s="255"/>
      <c r="Q675" s="255"/>
      <c r="R675" s="255"/>
      <c r="S675" s="255"/>
      <c r="T675" s="255"/>
      <c r="U675" s="256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57" t="s">
        <v>160</v>
      </c>
      <c r="AU675" s="257" t="s">
        <v>154</v>
      </c>
      <c r="AV675" s="14" t="s">
        <v>154</v>
      </c>
      <c r="AW675" s="14" t="s">
        <v>30</v>
      </c>
      <c r="AX675" s="14" t="s">
        <v>73</v>
      </c>
      <c r="AY675" s="257" t="s">
        <v>146</v>
      </c>
    </row>
    <row r="676" s="14" customFormat="1">
      <c r="A676" s="14"/>
      <c r="B676" s="247"/>
      <c r="C676" s="248"/>
      <c r="D676" s="230" t="s">
        <v>160</v>
      </c>
      <c r="E676" s="249" t="s">
        <v>1</v>
      </c>
      <c r="F676" s="250" t="s">
        <v>2916</v>
      </c>
      <c r="G676" s="248"/>
      <c r="H676" s="251">
        <v>8</v>
      </c>
      <c r="I676" s="252"/>
      <c r="J676" s="248"/>
      <c r="K676" s="248"/>
      <c r="L676" s="253"/>
      <c r="M676" s="254"/>
      <c r="N676" s="255"/>
      <c r="O676" s="255"/>
      <c r="P676" s="255"/>
      <c r="Q676" s="255"/>
      <c r="R676" s="255"/>
      <c r="S676" s="255"/>
      <c r="T676" s="255"/>
      <c r="U676" s="256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57" t="s">
        <v>160</v>
      </c>
      <c r="AU676" s="257" t="s">
        <v>154</v>
      </c>
      <c r="AV676" s="14" t="s">
        <v>154</v>
      </c>
      <c r="AW676" s="14" t="s">
        <v>30</v>
      </c>
      <c r="AX676" s="14" t="s">
        <v>73</v>
      </c>
      <c r="AY676" s="257" t="s">
        <v>146</v>
      </c>
    </row>
    <row r="677" s="15" customFormat="1">
      <c r="A677" s="15"/>
      <c r="B677" s="258"/>
      <c r="C677" s="259"/>
      <c r="D677" s="230" t="s">
        <v>160</v>
      </c>
      <c r="E677" s="260" t="s">
        <v>1</v>
      </c>
      <c r="F677" s="261" t="s">
        <v>163</v>
      </c>
      <c r="G677" s="259"/>
      <c r="H677" s="262">
        <v>17</v>
      </c>
      <c r="I677" s="263"/>
      <c r="J677" s="259"/>
      <c r="K677" s="259"/>
      <c r="L677" s="264"/>
      <c r="M677" s="265"/>
      <c r="N677" s="266"/>
      <c r="O677" s="266"/>
      <c r="P677" s="266"/>
      <c r="Q677" s="266"/>
      <c r="R677" s="266"/>
      <c r="S677" s="266"/>
      <c r="T677" s="266"/>
      <c r="U677" s="267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T677" s="268" t="s">
        <v>160</v>
      </c>
      <c r="AU677" s="268" t="s">
        <v>154</v>
      </c>
      <c r="AV677" s="15" t="s">
        <v>153</v>
      </c>
      <c r="AW677" s="15" t="s">
        <v>30</v>
      </c>
      <c r="AX677" s="15" t="s">
        <v>81</v>
      </c>
      <c r="AY677" s="268" t="s">
        <v>146</v>
      </c>
    </row>
    <row r="678" s="2" customFormat="1" ht="24.15" customHeight="1">
      <c r="A678" s="38"/>
      <c r="B678" s="39"/>
      <c r="C678" s="217" t="s">
        <v>888</v>
      </c>
      <c r="D678" s="217" t="s">
        <v>148</v>
      </c>
      <c r="E678" s="218" t="s">
        <v>2917</v>
      </c>
      <c r="F678" s="219" t="s">
        <v>2918</v>
      </c>
      <c r="G678" s="220" t="s">
        <v>268</v>
      </c>
      <c r="H678" s="221">
        <v>1</v>
      </c>
      <c r="I678" s="222"/>
      <c r="J678" s="223">
        <f>ROUND(I678*H678,2)</f>
        <v>0</v>
      </c>
      <c r="K678" s="219" t="s">
        <v>152</v>
      </c>
      <c r="L678" s="44"/>
      <c r="M678" s="224" t="s">
        <v>1</v>
      </c>
      <c r="N678" s="225" t="s">
        <v>39</v>
      </c>
      <c r="O678" s="91"/>
      <c r="P678" s="226">
        <f>O678*H678</f>
        <v>0</v>
      </c>
      <c r="Q678" s="226">
        <v>0</v>
      </c>
      <c r="R678" s="226">
        <f>Q678*H678</f>
        <v>0</v>
      </c>
      <c r="S678" s="226">
        <v>0</v>
      </c>
      <c r="T678" s="226">
        <f>S678*H678</f>
        <v>0</v>
      </c>
      <c r="U678" s="227" t="s">
        <v>1</v>
      </c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R678" s="228" t="s">
        <v>265</v>
      </c>
      <c r="AT678" s="228" t="s">
        <v>148</v>
      </c>
      <c r="AU678" s="228" t="s">
        <v>154</v>
      </c>
      <c r="AY678" s="17" t="s">
        <v>146</v>
      </c>
      <c r="BE678" s="229">
        <f>IF(N678="základní",J678,0)</f>
        <v>0</v>
      </c>
      <c r="BF678" s="229">
        <f>IF(N678="snížená",J678,0)</f>
        <v>0</v>
      </c>
      <c r="BG678" s="229">
        <f>IF(N678="zákl. přenesená",J678,0)</f>
        <v>0</v>
      </c>
      <c r="BH678" s="229">
        <f>IF(N678="sníž. přenesená",J678,0)</f>
        <v>0</v>
      </c>
      <c r="BI678" s="229">
        <f>IF(N678="nulová",J678,0)</f>
        <v>0</v>
      </c>
      <c r="BJ678" s="17" t="s">
        <v>154</v>
      </c>
      <c r="BK678" s="229">
        <f>ROUND(I678*H678,2)</f>
        <v>0</v>
      </c>
      <c r="BL678" s="17" t="s">
        <v>265</v>
      </c>
      <c r="BM678" s="228" t="s">
        <v>2919</v>
      </c>
    </row>
    <row r="679" s="2" customFormat="1">
      <c r="A679" s="38"/>
      <c r="B679" s="39"/>
      <c r="C679" s="40"/>
      <c r="D679" s="230" t="s">
        <v>156</v>
      </c>
      <c r="E679" s="40"/>
      <c r="F679" s="231" t="s">
        <v>2920</v>
      </c>
      <c r="G679" s="40"/>
      <c r="H679" s="40"/>
      <c r="I679" s="232"/>
      <c r="J679" s="40"/>
      <c r="K679" s="40"/>
      <c r="L679" s="44"/>
      <c r="M679" s="233"/>
      <c r="N679" s="234"/>
      <c r="O679" s="91"/>
      <c r="P679" s="91"/>
      <c r="Q679" s="91"/>
      <c r="R679" s="91"/>
      <c r="S679" s="91"/>
      <c r="T679" s="91"/>
      <c r="U679" s="92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T679" s="17" t="s">
        <v>156</v>
      </c>
      <c r="AU679" s="17" t="s">
        <v>154</v>
      </c>
    </row>
    <row r="680" s="2" customFormat="1">
      <c r="A680" s="38"/>
      <c r="B680" s="39"/>
      <c r="C680" s="40"/>
      <c r="D680" s="235" t="s">
        <v>158</v>
      </c>
      <c r="E680" s="40"/>
      <c r="F680" s="236" t="s">
        <v>2921</v>
      </c>
      <c r="G680" s="40"/>
      <c r="H680" s="40"/>
      <c r="I680" s="232"/>
      <c r="J680" s="40"/>
      <c r="K680" s="40"/>
      <c r="L680" s="44"/>
      <c r="M680" s="233"/>
      <c r="N680" s="234"/>
      <c r="O680" s="91"/>
      <c r="P680" s="91"/>
      <c r="Q680" s="91"/>
      <c r="R680" s="91"/>
      <c r="S680" s="91"/>
      <c r="T680" s="91"/>
      <c r="U680" s="92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T680" s="17" t="s">
        <v>158</v>
      </c>
      <c r="AU680" s="17" t="s">
        <v>154</v>
      </c>
    </row>
    <row r="681" s="2" customFormat="1" ht="21.75" customHeight="1">
      <c r="A681" s="38"/>
      <c r="B681" s="39"/>
      <c r="C681" s="217" t="s">
        <v>896</v>
      </c>
      <c r="D681" s="217" t="s">
        <v>148</v>
      </c>
      <c r="E681" s="218" t="s">
        <v>2922</v>
      </c>
      <c r="F681" s="219" t="s">
        <v>2923</v>
      </c>
      <c r="G681" s="220" t="s">
        <v>268</v>
      </c>
      <c r="H681" s="221">
        <v>13</v>
      </c>
      <c r="I681" s="222"/>
      <c r="J681" s="223">
        <f>ROUND(I681*H681,2)</f>
        <v>0</v>
      </c>
      <c r="K681" s="219" t="s">
        <v>2078</v>
      </c>
      <c r="L681" s="44"/>
      <c r="M681" s="224" t="s">
        <v>1</v>
      </c>
      <c r="N681" s="225" t="s">
        <v>39</v>
      </c>
      <c r="O681" s="91"/>
      <c r="P681" s="226">
        <f>O681*H681</f>
        <v>0</v>
      </c>
      <c r="Q681" s="226">
        <v>0.00012999999999999999</v>
      </c>
      <c r="R681" s="226">
        <f>Q681*H681</f>
        <v>0.0016899999999999999</v>
      </c>
      <c r="S681" s="226">
        <v>0</v>
      </c>
      <c r="T681" s="226">
        <f>S681*H681</f>
        <v>0</v>
      </c>
      <c r="U681" s="227" t="s">
        <v>1</v>
      </c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R681" s="228" t="s">
        <v>265</v>
      </c>
      <c r="AT681" s="228" t="s">
        <v>148</v>
      </c>
      <c r="AU681" s="228" t="s">
        <v>154</v>
      </c>
      <c r="AY681" s="17" t="s">
        <v>146</v>
      </c>
      <c r="BE681" s="229">
        <f>IF(N681="základní",J681,0)</f>
        <v>0</v>
      </c>
      <c r="BF681" s="229">
        <f>IF(N681="snížená",J681,0)</f>
        <v>0</v>
      </c>
      <c r="BG681" s="229">
        <f>IF(N681="zákl. přenesená",J681,0)</f>
        <v>0</v>
      </c>
      <c r="BH681" s="229">
        <f>IF(N681="sníž. přenesená",J681,0)</f>
        <v>0</v>
      </c>
      <c r="BI681" s="229">
        <f>IF(N681="nulová",J681,0)</f>
        <v>0</v>
      </c>
      <c r="BJ681" s="17" t="s">
        <v>154</v>
      </c>
      <c r="BK681" s="229">
        <f>ROUND(I681*H681,2)</f>
        <v>0</v>
      </c>
      <c r="BL681" s="17" t="s">
        <v>265</v>
      </c>
      <c r="BM681" s="228" t="s">
        <v>2924</v>
      </c>
    </row>
    <row r="682" s="2" customFormat="1">
      <c r="A682" s="38"/>
      <c r="B682" s="39"/>
      <c r="C682" s="40"/>
      <c r="D682" s="230" t="s">
        <v>156</v>
      </c>
      <c r="E682" s="40"/>
      <c r="F682" s="231" t="s">
        <v>2925</v>
      </c>
      <c r="G682" s="40"/>
      <c r="H682" s="40"/>
      <c r="I682" s="232"/>
      <c r="J682" s="40"/>
      <c r="K682" s="40"/>
      <c r="L682" s="44"/>
      <c r="M682" s="233"/>
      <c r="N682" s="234"/>
      <c r="O682" s="91"/>
      <c r="P682" s="91"/>
      <c r="Q682" s="91"/>
      <c r="R682" s="91"/>
      <c r="S682" s="91"/>
      <c r="T682" s="91"/>
      <c r="U682" s="92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T682" s="17" t="s">
        <v>156</v>
      </c>
      <c r="AU682" s="17" t="s">
        <v>154</v>
      </c>
    </row>
    <row r="683" s="2" customFormat="1">
      <c r="A683" s="38"/>
      <c r="B683" s="39"/>
      <c r="C683" s="40"/>
      <c r="D683" s="235" t="s">
        <v>158</v>
      </c>
      <c r="E683" s="40"/>
      <c r="F683" s="236" t="s">
        <v>2926</v>
      </c>
      <c r="G683" s="40"/>
      <c r="H683" s="40"/>
      <c r="I683" s="232"/>
      <c r="J683" s="40"/>
      <c r="K683" s="40"/>
      <c r="L683" s="44"/>
      <c r="M683" s="233"/>
      <c r="N683" s="234"/>
      <c r="O683" s="91"/>
      <c r="P683" s="91"/>
      <c r="Q683" s="91"/>
      <c r="R683" s="91"/>
      <c r="S683" s="91"/>
      <c r="T683" s="91"/>
      <c r="U683" s="92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T683" s="17" t="s">
        <v>158</v>
      </c>
      <c r="AU683" s="17" t="s">
        <v>154</v>
      </c>
    </row>
    <row r="684" s="13" customFormat="1">
      <c r="A684" s="13"/>
      <c r="B684" s="237"/>
      <c r="C684" s="238"/>
      <c r="D684" s="230" t="s">
        <v>160</v>
      </c>
      <c r="E684" s="239" t="s">
        <v>1</v>
      </c>
      <c r="F684" s="240" t="s">
        <v>2675</v>
      </c>
      <c r="G684" s="238"/>
      <c r="H684" s="239" t="s">
        <v>1</v>
      </c>
      <c r="I684" s="241"/>
      <c r="J684" s="238"/>
      <c r="K684" s="238"/>
      <c r="L684" s="242"/>
      <c r="M684" s="243"/>
      <c r="N684" s="244"/>
      <c r="O684" s="244"/>
      <c r="P684" s="244"/>
      <c r="Q684" s="244"/>
      <c r="R684" s="244"/>
      <c r="S684" s="244"/>
      <c r="T684" s="244"/>
      <c r="U684" s="245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6" t="s">
        <v>160</v>
      </c>
      <c r="AU684" s="246" t="s">
        <v>154</v>
      </c>
      <c r="AV684" s="13" t="s">
        <v>81</v>
      </c>
      <c r="AW684" s="13" t="s">
        <v>30</v>
      </c>
      <c r="AX684" s="13" t="s">
        <v>73</v>
      </c>
      <c r="AY684" s="246" t="s">
        <v>146</v>
      </c>
    </row>
    <row r="685" s="14" customFormat="1">
      <c r="A685" s="14"/>
      <c r="B685" s="247"/>
      <c r="C685" s="248"/>
      <c r="D685" s="230" t="s">
        <v>160</v>
      </c>
      <c r="E685" s="249" t="s">
        <v>1</v>
      </c>
      <c r="F685" s="250" t="s">
        <v>81</v>
      </c>
      <c r="G685" s="248"/>
      <c r="H685" s="251">
        <v>1</v>
      </c>
      <c r="I685" s="252"/>
      <c r="J685" s="248"/>
      <c r="K685" s="248"/>
      <c r="L685" s="253"/>
      <c r="M685" s="254"/>
      <c r="N685" s="255"/>
      <c r="O685" s="255"/>
      <c r="P685" s="255"/>
      <c r="Q685" s="255"/>
      <c r="R685" s="255"/>
      <c r="S685" s="255"/>
      <c r="T685" s="255"/>
      <c r="U685" s="256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57" t="s">
        <v>160</v>
      </c>
      <c r="AU685" s="257" t="s">
        <v>154</v>
      </c>
      <c r="AV685" s="14" t="s">
        <v>154</v>
      </c>
      <c r="AW685" s="14" t="s">
        <v>30</v>
      </c>
      <c r="AX685" s="14" t="s">
        <v>73</v>
      </c>
      <c r="AY685" s="257" t="s">
        <v>146</v>
      </c>
    </row>
    <row r="686" s="13" customFormat="1">
      <c r="A686" s="13"/>
      <c r="B686" s="237"/>
      <c r="C686" s="238"/>
      <c r="D686" s="230" t="s">
        <v>160</v>
      </c>
      <c r="E686" s="239" t="s">
        <v>1</v>
      </c>
      <c r="F686" s="240" t="s">
        <v>2697</v>
      </c>
      <c r="G686" s="238"/>
      <c r="H686" s="239" t="s">
        <v>1</v>
      </c>
      <c r="I686" s="241"/>
      <c r="J686" s="238"/>
      <c r="K686" s="238"/>
      <c r="L686" s="242"/>
      <c r="M686" s="243"/>
      <c r="N686" s="244"/>
      <c r="O686" s="244"/>
      <c r="P686" s="244"/>
      <c r="Q686" s="244"/>
      <c r="R686" s="244"/>
      <c r="S686" s="244"/>
      <c r="T686" s="244"/>
      <c r="U686" s="245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46" t="s">
        <v>160</v>
      </c>
      <c r="AU686" s="246" t="s">
        <v>154</v>
      </c>
      <c r="AV686" s="13" t="s">
        <v>81</v>
      </c>
      <c r="AW686" s="13" t="s">
        <v>30</v>
      </c>
      <c r="AX686" s="13" t="s">
        <v>73</v>
      </c>
      <c r="AY686" s="246" t="s">
        <v>146</v>
      </c>
    </row>
    <row r="687" s="14" customFormat="1">
      <c r="A687" s="14"/>
      <c r="B687" s="247"/>
      <c r="C687" s="248"/>
      <c r="D687" s="230" t="s">
        <v>160</v>
      </c>
      <c r="E687" s="249" t="s">
        <v>1</v>
      </c>
      <c r="F687" s="250" t="s">
        <v>2927</v>
      </c>
      <c r="G687" s="248"/>
      <c r="H687" s="251">
        <v>6</v>
      </c>
      <c r="I687" s="252"/>
      <c r="J687" s="248"/>
      <c r="K687" s="248"/>
      <c r="L687" s="253"/>
      <c r="M687" s="254"/>
      <c r="N687" s="255"/>
      <c r="O687" s="255"/>
      <c r="P687" s="255"/>
      <c r="Q687" s="255"/>
      <c r="R687" s="255"/>
      <c r="S687" s="255"/>
      <c r="T687" s="255"/>
      <c r="U687" s="256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57" t="s">
        <v>160</v>
      </c>
      <c r="AU687" s="257" t="s">
        <v>154</v>
      </c>
      <c r="AV687" s="14" t="s">
        <v>154</v>
      </c>
      <c r="AW687" s="14" t="s">
        <v>30</v>
      </c>
      <c r="AX687" s="14" t="s">
        <v>73</v>
      </c>
      <c r="AY687" s="257" t="s">
        <v>146</v>
      </c>
    </row>
    <row r="688" s="14" customFormat="1">
      <c r="A688" s="14"/>
      <c r="B688" s="247"/>
      <c r="C688" s="248"/>
      <c r="D688" s="230" t="s">
        <v>160</v>
      </c>
      <c r="E688" s="249" t="s">
        <v>1</v>
      </c>
      <c r="F688" s="250" t="s">
        <v>2927</v>
      </c>
      <c r="G688" s="248"/>
      <c r="H688" s="251">
        <v>6</v>
      </c>
      <c r="I688" s="252"/>
      <c r="J688" s="248"/>
      <c r="K688" s="248"/>
      <c r="L688" s="253"/>
      <c r="M688" s="254"/>
      <c r="N688" s="255"/>
      <c r="O688" s="255"/>
      <c r="P688" s="255"/>
      <c r="Q688" s="255"/>
      <c r="R688" s="255"/>
      <c r="S688" s="255"/>
      <c r="T688" s="255"/>
      <c r="U688" s="256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57" t="s">
        <v>160</v>
      </c>
      <c r="AU688" s="257" t="s">
        <v>154</v>
      </c>
      <c r="AV688" s="14" t="s">
        <v>154</v>
      </c>
      <c r="AW688" s="14" t="s">
        <v>30</v>
      </c>
      <c r="AX688" s="14" t="s">
        <v>73</v>
      </c>
      <c r="AY688" s="257" t="s">
        <v>146</v>
      </c>
    </row>
    <row r="689" s="15" customFormat="1">
      <c r="A689" s="15"/>
      <c r="B689" s="258"/>
      <c r="C689" s="259"/>
      <c r="D689" s="230" t="s">
        <v>160</v>
      </c>
      <c r="E689" s="260" t="s">
        <v>1</v>
      </c>
      <c r="F689" s="261" t="s">
        <v>163</v>
      </c>
      <c r="G689" s="259"/>
      <c r="H689" s="262">
        <v>13</v>
      </c>
      <c r="I689" s="263"/>
      <c r="J689" s="259"/>
      <c r="K689" s="259"/>
      <c r="L689" s="264"/>
      <c r="M689" s="265"/>
      <c r="N689" s="266"/>
      <c r="O689" s="266"/>
      <c r="P689" s="266"/>
      <c r="Q689" s="266"/>
      <c r="R689" s="266"/>
      <c r="S689" s="266"/>
      <c r="T689" s="266"/>
      <c r="U689" s="267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T689" s="268" t="s">
        <v>160</v>
      </c>
      <c r="AU689" s="268" t="s">
        <v>154</v>
      </c>
      <c r="AV689" s="15" t="s">
        <v>153</v>
      </c>
      <c r="AW689" s="15" t="s">
        <v>30</v>
      </c>
      <c r="AX689" s="15" t="s">
        <v>81</v>
      </c>
      <c r="AY689" s="268" t="s">
        <v>146</v>
      </c>
    </row>
    <row r="690" s="2" customFormat="1" ht="16.5" customHeight="1">
      <c r="A690" s="38"/>
      <c r="B690" s="39"/>
      <c r="C690" s="217" t="s">
        <v>904</v>
      </c>
      <c r="D690" s="217" t="s">
        <v>148</v>
      </c>
      <c r="E690" s="218" t="s">
        <v>2928</v>
      </c>
      <c r="F690" s="219" t="s">
        <v>2929</v>
      </c>
      <c r="G690" s="220" t="s">
        <v>2930</v>
      </c>
      <c r="H690" s="221">
        <v>2</v>
      </c>
      <c r="I690" s="222"/>
      <c r="J690" s="223">
        <f>ROUND(I690*H690,2)</f>
        <v>0</v>
      </c>
      <c r="K690" s="219" t="s">
        <v>2078</v>
      </c>
      <c r="L690" s="44"/>
      <c r="M690" s="224" t="s">
        <v>1</v>
      </c>
      <c r="N690" s="225" t="s">
        <v>39</v>
      </c>
      <c r="O690" s="91"/>
      <c r="P690" s="226">
        <f>O690*H690</f>
        <v>0</v>
      </c>
      <c r="Q690" s="226">
        <v>0.00025000000000000001</v>
      </c>
      <c r="R690" s="226">
        <f>Q690*H690</f>
        <v>0.00050000000000000001</v>
      </c>
      <c r="S690" s="226">
        <v>0</v>
      </c>
      <c r="T690" s="226">
        <f>S690*H690</f>
        <v>0</v>
      </c>
      <c r="U690" s="227" t="s">
        <v>1</v>
      </c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R690" s="228" t="s">
        <v>265</v>
      </c>
      <c r="AT690" s="228" t="s">
        <v>148</v>
      </c>
      <c r="AU690" s="228" t="s">
        <v>154</v>
      </c>
      <c r="AY690" s="17" t="s">
        <v>146</v>
      </c>
      <c r="BE690" s="229">
        <f>IF(N690="základní",J690,0)</f>
        <v>0</v>
      </c>
      <c r="BF690" s="229">
        <f>IF(N690="snížená",J690,0)</f>
        <v>0</v>
      </c>
      <c r="BG690" s="229">
        <f>IF(N690="zákl. přenesená",J690,0)</f>
        <v>0</v>
      </c>
      <c r="BH690" s="229">
        <f>IF(N690="sníž. přenesená",J690,0)</f>
        <v>0</v>
      </c>
      <c r="BI690" s="229">
        <f>IF(N690="nulová",J690,0)</f>
        <v>0</v>
      </c>
      <c r="BJ690" s="17" t="s">
        <v>154</v>
      </c>
      <c r="BK690" s="229">
        <f>ROUND(I690*H690,2)</f>
        <v>0</v>
      </c>
      <c r="BL690" s="17" t="s">
        <v>265</v>
      </c>
      <c r="BM690" s="228" t="s">
        <v>2931</v>
      </c>
    </row>
    <row r="691" s="2" customFormat="1">
      <c r="A691" s="38"/>
      <c r="B691" s="39"/>
      <c r="C691" s="40"/>
      <c r="D691" s="230" t="s">
        <v>156</v>
      </c>
      <c r="E691" s="40"/>
      <c r="F691" s="231" t="s">
        <v>2932</v>
      </c>
      <c r="G691" s="40"/>
      <c r="H691" s="40"/>
      <c r="I691" s="232"/>
      <c r="J691" s="40"/>
      <c r="K691" s="40"/>
      <c r="L691" s="44"/>
      <c r="M691" s="233"/>
      <c r="N691" s="234"/>
      <c r="O691" s="91"/>
      <c r="P691" s="91"/>
      <c r="Q691" s="91"/>
      <c r="R691" s="91"/>
      <c r="S691" s="91"/>
      <c r="T691" s="91"/>
      <c r="U691" s="92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T691" s="17" t="s">
        <v>156</v>
      </c>
      <c r="AU691" s="17" t="s">
        <v>154</v>
      </c>
    </row>
    <row r="692" s="2" customFormat="1">
      <c r="A692" s="38"/>
      <c r="B692" s="39"/>
      <c r="C692" s="40"/>
      <c r="D692" s="235" t="s">
        <v>158</v>
      </c>
      <c r="E692" s="40"/>
      <c r="F692" s="236" t="s">
        <v>2933</v>
      </c>
      <c r="G692" s="40"/>
      <c r="H692" s="40"/>
      <c r="I692" s="232"/>
      <c r="J692" s="40"/>
      <c r="K692" s="40"/>
      <c r="L692" s="44"/>
      <c r="M692" s="233"/>
      <c r="N692" s="234"/>
      <c r="O692" s="91"/>
      <c r="P692" s="91"/>
      <c r="Q692" s="91"/>
      <c r="R692" s="91"/>
      <c r="S692" s="91"/>
      <c r="T692" s="91"/>
      <c r="U692" s="92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T692" s="17" t="s">
        <v>158</v>
      </c>
      <c r="AU692" s="17" t="s">
        <v>154</v>
      </c>
    </row>
    <row r="693" s="13" customFormat="1">
      <c r="A693" s="13"/>
      <c r="B693" s="237"/>
      <c r="C693" s="238"/>
      <c r="D693" s="230" t="s">
        <v>160</v>
      </c>
      <c r="E693" s="239" t="s">
        <v>1</v>
      </c>
      <c r="F693" s="240" t="s">
        <v>2697</v>
      </c>
      <c r="G693" s="238"/>
      <c r="H693" s="239" t="s">
        <v>1</v>
      </c>
      <c r="I693" s="241"/>
      <c r="J693" s="238"/>
      <c r="K693" s="238"/>
      <c r="L693" s="242"/>
      <c r="M693" s="243"/>
      <c r="N693" s="244"/>
      <c r="O693" s="244"/>
      <c r="P693" s="244"/>
      <c r="Q693" s="244"/>
      <c r="R693" s="244"/>
      <c r="S693" s="244"/>
      <c r="T693" s="244"/>
      <c r="U693" s="245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46" t="s">
        <v>160</v>
      </c>
      <c r="AU693" s="246" t="s">
        <v>154</v>
      </c>
      <c r="AV693" s="13" t="s">
        <v>81</v>
      </c>
      <c r="AW693" s="13" t="s">
        <v>30</v>
      </c>
      <c r="AX693" s="13" t="s">
        <v>73</v>
      </c>
      <c r="AY693" s="246" t="s">
        <v>146</v>
      </c>
    </row>
    <row r="694" s="14" customFormat="1">
      <c r="A694" s="14"/>
      <c r="B694" s="247"/>
      <c r="C694" s="248"/>
      <c r="D694" s="230" t="s">
        <v>160</v>
      </c>
      <c r="E694" s="249" t="s">
        <v>1</v>
      </c>
      <c r="F694" s="250" t="s">
        <v>2564</v>
      </c>
      <c r="G694" s="248"/>
      <c r="H694" s="251">
        <v>2</v>
      </c>
      <c r="I694" s="252"/>
      <c r="J694" s="248"/>
      <c r="K694" s="248"/>
      <c r="L694" s="253"/>
      <c r="M694" s="254"/>
      <c r="N694" s="255"/>
      <c r="O694" s="255"/>
      <c r="P694" s="255"/>
      <c r="Q694" s="255"/>
      <c r="R694" s="255"/>
      <c r="S694" s="255"/>
      <c r="T694" s="255"/>
      <c r="U694" s="256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57" t="s">
        <v>160</v>
      </c>
      <c r="AU694" s="257" t="s">
        <v>154</v>
      </c>
      <c r="AV694" s="14" t="s">
        <v>154</v>
      </c>
      <c r="AW694" s="14" t="s">
        <v>30</v>
      </c>
      <c r="AX694" s="14" t="s">
        <v>73</v>
      </c>
      <c r="AY694" s="257" t="s">
        <v>146</v>
      </c>
    </row>
    <row r="695" s="15" customFormat="1">
      <c r="A695" s="15"/>
      <c r="B695" s="258"/>
      <c r="C695" s="259"/>
      <c r="D695" s="230" t="s">
        <v>160</v>
      </c>
      <c r="E695" s="260" t="s">
        <v>1</v>
      </c>
      <c r="F695" s="261" t="s">
        <v>163</v>
      </c>
      <c r="G695" s="259"/>
      <c r="H695" s="262">
        <v>2</v>
      </c>
      <c r="I695" s="263"/>
      <c r="J695" s="259"/>
      <c r="K695" s="259"/>
      <c r="L695" s="264"/>
      <c r="M695" s="265"/>
      <c r="N695" s="266"/>
      <c r="O695" s="266"/>
      <c r="P695" s="266"/>
      <c r="Q695" s="266"/>
      <c r="R695" s="266"/>
      <c r="S695" s="266"/>
      <c r="T695" s="266"/>
      <c r="U695" s="267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T695" s="268" t="s">
        <v>160</v>
      </c>
      <c r="AU695" s="268" t="s">
        <v>154</v>
      </c>
      <c r="AV695" s="15" t="s">
        <v>153</v>
      </c>
      <c r="AW695" s="15" t="s">
        <v>30</v>
      </c>
      <c r="AX695" s="15" t="s">
        <v>81</v>
      </c>
      <c r="AY695" s="268" t="s">
        <v>146</v>
      </c>
    </row>
    <row r="696" s="2" customFormat="1" ht="16.5" customHeight="1">
      <c r="A696" s="38"/>
      <c r="B696" s="39"/>
      <c r="C696" s="217" t="s">
        <v>909</v>
      </c>
      <c r="D696" s="217" t="s">
        <v>148</v>
      </c>
      <c r="E696" s="218" t="s">
        <v>2934</v>
      </c>
      <c r="F696" s="219" t="s">
        <v>2935</v>
      </c>
      <c r="G696" s="220" t="s">
        <v>2831</v>
      </c>
      <c r="H696" s="221">
        <v>1</v>
      </c>
      <c r="I696" s="222"/>
      <c r="J696" s="223">
        <f>ROUND(I696*H696,2)</f>
        <v>0</v>
      </c>
      <c r="K696" s="219" t="s">
        <v>152</v>
      </c>
      <c r="L696" s="44"/>
      <c r="M696" s="224" t="s">
        <v>1</v>
      </c>
      <c r="N696" s="225" t="s">
        <v>39</v>
      </c>
      <c r="O696" s="91"/>
      <c r="P696" s="226">
        <f>O696*H696</f>
        <v>0</v>
      </c>
      <c r="Q696" s="226">
        <v>0.00089999999999999998</v>
      </c>
      <c r="R696" s="226">
        <f>Q696*H696</f>
        <v>0.00089999999999999998</v>
      </c>
      <c r="S696" s="226">
        <v>0</v>
      </c>
      <c r="T696" s="226">
        <f>S696*H696</f>
        <v>0</v>
      </c>
      <c r="U696" s="227" t="s">
        <v>1</v>
      </c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R696" s="228" t="s">
        <v>265</v>
      </c>
      <c r="AT696" s="228" t="s">
        <v>148</v>
      </c>
      <c r="AU696" s="228" t="s">
        <v>154</v>
      </c>
      <c r="AY696" s="17" t="s">
        <v>146</v>
      </c>
      <c r="BE696" s="229">
        <f>IF(N696="základní",J696,0)</f>
        <v>0</v>
      </c>
      <c r="BF696" s="229">
        <f>IF(N696="snížená",J696,0)</f>
        <v>0</v>
      </c>
      <c r="BG696" s="229">
        <f>IF(N696="zákl. přenesená",J696,0)</f>
        <v>0</v>
      </c>
      <c r="BH696" s="229">
        <f>IF(N696="sníž. přenesená",J696,0)</f>
        <v>0</v>
      </c>
      <c r="BI696" s="229">
        <f>IF(N696="nulová",J696,0)</f>
        <v>0</v>
      </c>
      <c r="BJ696" s="17" t="s">
        <v>154</v>
      </c>
      <c r="BK696" s="229">
        <f>ROUND(I696*H696,2)</f>
        <v>0</v>
      </c>
      <c r="BL696" s="17" t="s">
        <v>265</v>
      </c>
      <c r="BM696" s="228" t="s">
        <v>2936</v>
      </c>
    </row>
    <row r="697" s="2" customFormat="1">
      <c r="A697" s="38"/>
      <c r="B697" s="39"/>
      <c r="C697" s="40"/>
      <c r="D697" s="230" t="s">
        <v>156</v>
      </c>
      <c r="E697" s="40"/>
      <c r="F697" s="231" t="s">
        <v>2937</v>
      </c>
      <c r="G697" s="40"/>
      <c r="H697" s="40"/>
      <c r="I697" s="232"/>
      <c r="J697" s="40"/>
      <c r="K697" s="40"/>
      <c r="L697" s="44"/>
      <c r="M697" s="233"/>
      <c r="N697" s="234"/>
      <c r="O697" s="91"/>
      <c r="P697" s="91"/>
      <c r="Q697" s="91"/>
      <c r="R697" s="91"/>
      <c r="S697" s="91"/>
      <c r="T697" s="91"/>
      <c r="U697" s="92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T697" s="17" t="s">
        <v>156</v>
      </c>
      <c r="AU697" s="17" t="s">
        <v>154</v>
      </c>
    </row>
    <row r="698" s="2" customFormat="1">
      <c r="A698" s="38"/>
      <c r="B698" s="39"/>
      <c r="C698" s="40"/>
      <c r="D698" s="235" t="s">
        <v>158</v>
      </c>
      <c r="E698" s="40"/>
      <c r="F698" s="236" t="s">
        <v>2938</v>
      </c>
      <c r="G698" s="40"/>
      <c r="H698" s="40"/>
      <c r="I698" s="232"/>
      <c r="J698" s="40"/>
      <c r="K698" s="40"/>
      <c r="L698" s="44"/>
      <c r="M698" s="233"/>
      <c r="N698" s="234"/>
      <c r="O698" s="91"/>
      <c r="P698" s="91"/>
      <c r="Q698" s="91"/>
      <c r="R698" s="91"/>
      <c r="S698" s="91"/>
      <c r="T698" s="91"/>
      <c r="U698" s="92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T698" s="17" t="s">
        <v>158</v>
      </c>
      <c r="AU698" s="17" t="s">
        <v>154</v>
      </c>
    </row>
    <row r="699" s="2" customFormat="1" ht="21.75" customHeight="1">
      <c r="A699" s="38"/>
      <c r="B699" s="39"/>
      <c r="C699" s="217" t="s">
        <v>918</v>
      </c>
      <c r="D699" s="217" t="s">
        <v>148</v>
      </c>
      <c r="E699" s="218" t="s">
        <v>2939</v>
      </c>
      <c r="F699" s="219" t="s">
        <v>2940</v>
      </c>
      <c r="G699" s="220" t="s">
        <v>268</v>
      </c>
      <c r="H699" s="221">
        <v>2</v>
      </c>
      <c r="I699" s="222"/>
      <c r="J699" s="223">
        <f>ROUND(I699*H699,2)</f>
        <v>0</v>
      </c>
      <c r="K699" s="219" t="s">
        <v>152</v>
      </c>
      <c r="L699" s="44"/>
      <c r="M699" s="224" t="s">
        <v>1</v>
      </c>
      <c r="N699" s="225" t="s">
        <v>39</v>
      </c>
      <c r="O699" s="91"/>
      <c r="P699" s="226">
        <f>O699*H699</f>
        <v>0</v>
      </c>
      <c r="Q699" s="226">
        <v>0.00034000000000000002</v>
      </c>
      <c r="R699" s="226">
        <f>Q699*H699</f>
        <v>0.00068000000000000005</v>
      </c>
      <c r="S699" s="226">
        <v>0</v>
      </c>
      <c r="T699" s="226">
        <f>S699*H699</f>
        <v>0</v>
      </c>
      <c r="U699" s="227" t="s">
        <v>1</v>
      </c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R699" s="228" t="s">
        <v>265</v>
      </c>
      <c r="AT699" s="228" t="s">
        <v>148</v>
      </c>
      <c r="AU699" s="228" t="s">
        <v>154</v>
      </c>
      <c r="AY699" s="17" t="s">
        <v>146</v>
      </c>
      <c r="BE699" s="229">
        <f>IF(N699="základní",J699,0)</f>
        <v>0</v>
      </c>
      <c r="BF699" s="229">
        <f>IF(N699="snížená",J699,0)</f>
        <v>0</v>
      </c>
      <c r="BG699" s="229">
        <f>IF(N699="zákl. přenesená",J699,0)</f>
        <v>0</v>
      </c>
      <c r="BH699" s="229">
        <f>IF(N699="sníž. přenesená",J699,0)</f>
        <v>0</v>
      </c>
      <c r="BI699" s="229">
        <f>IF(N699="nulová",J699,0)</f>
        <v>0</v>
      </c>
      <c r="BJ699" s="17" t="s">
        <v>154</v>
      </c>
      <c r="BK699" s="229">
        <f>ROUND(I699*H699,2)</f>
        <v>0</v>
      </c>
      <c r="BL699" s="17" t="s">
        <v>265</v>
      </c>
      <c r="BM699" s="228" t="s">
        <v>2941</v>
      </c>
    </row>
    <row r="700" s="2" customFormat="1">
      <c r="A700" s="38"/>
      <c r="B700" s="39"/>
      <c r="C700" s="40"/>
      <c r="D700" s="230" t="s">
        <v>156</v>
      </c>
      <c r="E700" s="40"/>
      <c r="F700" s="231" t="s">
        <v>2942</v>
      </c>
      <c r="G700" s="40"/>
      <c r="H700" s="40"/>
      <c r="I700" s="232"/>
      <c r="J700" s="40"/>
      <c r="K700" s="40"/>
      <c r="L700" s="44"/>
      <c r="M700" s="233"/>
      <c r="N700" s="234"/>
      <c r="O700" s="91"/>
      <c r="P700" s="91"/>
      <c r="Q700" s="91"/>
      <c r="R700" s="91"/>
      <c r="S700" s="91"/>
      <c r="T700" s="91"/>
      <c r="U700" s="92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T700" s="17" t="s">
        <v>156</v>
      </c>
      <c r="AU700" s="17" t="s">
        <v>154</v>
      </c>
    </row>
    <row r="701" s="2" customFormat="1">
      <c r="A701" s="38"/>
      <c r="B701" s="39"/>
      <c r="C701" s="40"/>
      <c r="D701" s="235" t="s">
        <v>158</v>
      </c>
      <c r="E701" s="40"/>
      <c r="F701" s="236" t="s">
        <v>2943</v>
      </c>
      <c r="G701" s="40"/>
      <c r="H701" s="40"/>
      <c r="I701" s="232"/>
      <c r="J701" s="40"/>
      <c r="K701" s="40"/>
      <c r="L701" s="44"/>
      <c r="M701" s="233"/>
      <c r="N701" s="234"/>
      <c r="O701" s="91"/>
      <c r="P701" s="91"/>
      <c r="Q701" s="91"/>
      <c r="R701" s="91"/>
      <c r="S701" s="91"/>
      <c r="T701" s="91"/>
      <c r="U701" s="92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T701" s="17" t="s">
        <v>158</v>
      </c>
      <c r="AU701" s="17" t="s">
        <v>154</v>
      </c>
    </row>
    <row r="702" s="2" customFormat="1" ht="24.15" customHeight="1">
      <c r="A702" s="38"/>
      <c r="B702" s="39"/>
      <c r="C702" s="217" t="s">
        <v>923</v>
      </c>
      <c r="D702" s="217" t="s">
        <v>148</v>
      </c>
      <c r="E702" s="218" t="s">
        <v>2944</v>
      </c>
      <c r="F702" s="219" t="s">
        <v>2945</v>
      </c>
      <c r="G702" s="220" t="s">
        <v>268</v>
      </c>
      <c r="H702" s="221">
        <v>2</v>
      </c>
      <c r="I702" s="222"/>
      <c r="J702" s="223">
        <f>ROUND(I702*H702,2)</f>
        <v>0</v>
      </c>
      <c r="K702" s="219" t="s">
        <v>152</v>
      </c>
      <c r="L702" s="44"/>
      <c r="M702" s="224" t="s">
        <v>1</v>
      </c>
      <c r="N702" s="225" t="s">
        <v>39</v>
      </c>
      <c r="O702" s="91"/>
      <c r="P702" s="226">
        <f>O702*H702</f>
        <v>0</v>
      </c>
      <c r="Q702" s="226">
        <v>0.00040000000000000002</v>
      </c>
      <c r="R702" s="226">
        <f>Q702*H702</f>
        <v>0.00080000000000000004</v>
      </c>
      <c r="S702" s="226">
        <v>0</v>
      </c>
      <c r="T702" s="226">
        <f>S702*H702</f>
        <v>0</v>
      </c>
      <c r="U702" s="227" t="s">
        <v>1</v>
      </c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R702" s="228" t="s">
        <v>265</v>
      </c>
      <c r="AT702" s="228" t="s">
        <v>148</v>
      </c>
      <c r="AU702" s="228" t="s">
        <v>154</v>
      </c>
      <c r="AY702" s="17" t="s">
        <v>146</v>
      </c>
      <c r="BE702" s="229">
        <f>IF(N702="základní",J702,0)</f>
        <v>0</v>
      </c>
      <c r="BF702" s="229">
        <f>IF(N702="snížená",J702,0)</f>
        <v>0</v>
      </c>
      <c r="BG702" s="229">
        <f>IF(N702="zákl. přenesená",J702,0)</f>
        <v>0</v>
      </c>
      <c r="BH702" s="229">
        <f>IF(N702="sníž. přenesená",J702,0)</f>
        <v>0</v>
      </c>
      <c r="BI702" s="229">
        <f>IF(N702="nulová",J702,0)</f>
        <v>0</v>
      </c>
      <c r="BJ702" s="17" t="s">
        <v>154</v>
      </c>
      <c r="BK702" s="229">
        <f>ROUND(I702*H702,2)</f>
        <v>0</v>
      </c>
      <c r="BL702" s="17" t="s">
        <v>265</v>
      </c>
      <c r="BM702" s="228" t="s">
        <v>2946</v>
      </c>
    </row>
    <row r="703" s="2" customFormat="1">
      <c r="A703" s="38"/>
      <c r="B703" s="39"/>
      <c r="C703" s="40"/>
      <c r="D703" s="230" t="s">
        <v>156</v>
      </c>
      <c r="E703" s="40"/>
      <c r="F703" s="231" t="s">
        <v>2947</v>
      </c>
      <c r="G703" s="40"/>
      <c r="H703" s="40"/>
      <c r="I703" s="232"/>
      <c r="J703" s="40"/>
      <c r="K703" s="40"/>
      <c r="L703" s="44"/>
      <c r="M703" s="233"/>
      <c r="N703" s="234"/>
      <c r="O703" s="91"/>
      <c r="P703" s="91"/>
      <c r="Q703" s="91"/>
      <c r="R703" s="91"/>
      <c r="S703" s="91"/>
      <c r="T703" s="91"/>
      <c r="U703" s="92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T703" s="17" t="s">
        <v>156</v>
      </c>
      <c r="AU703" s="17" t="s">
        <v>154</v>
      </c>
    </row>
    <row r="704" s="2" customFormat="1">
      <c r="A704" s="38"/>
      <c r="B704" s="39"/>
      <c r="C704" s="40"/>
      <c r="D704" s="235" t="s">
        <v>158</v>
      </c>
      <c r="E704" s="40"/>
      <c r="F704" s="236" t="s">
        <v>2948</v>
      </c>
      <c r="G704" s="40"/>
      <c r="H704" s="40"/>
      <c r="I704" s="232"/>
      <c r="J704" s="40"/>
      <c r="K704" s="40"/>
      <c r="L704" s="44"/>
      <c r="M704" s="233"/>
      <c r="N704" s="234"/>
      <c r="O704" s="91"/>
      <c r="P704" s="91"/>
      <c r="Q704" s="91"/>
      <c r="R704" s="91"/>
      <c r="S704" s="91"/>
      <c r="T704" s="91"/>
      <c r="U704" s="92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T704" s="17" t="s">
        <v>158</v>
      </c>
      <c r="AU704" s="17" t="s">
        <v>154</v>
      </c>
    </row>
    <row r="705" s="13" customFormat="1">
      <c r="A705" s="13"/>
      <c r="B705" s="237"/>
      <c r="C705" s="238"/>
      <c r="D705" s="230" t="s">
        <v>160</v>
      </c>
      <c r="E705" s="239" t="s">
        <v>1</v>
      </c>
      <c r="F705" s="240" t="s">
        <v>2675</v>
      </c>
      <c r="G705" s="238"/>
      <c r="H705" s="239" t="s">
        <v>1</v>
      </c>
      <c r="I705" s="241"/>
      <c r="J705" s="238"/>
      <c r="K705" s="238"/>
      <c r="L705" s="242"/>
      <c r="M705" s="243"/>
      <c r="N705" s="244"/>
      <c r="O705" s="244"/>
      <c r="P705" s="244"/>
      <c r="Q705" s="244"/>
      <c r="R705" s="244"/>
      <c r="S705" s="244"/>
      <c r="T705" s="244"/>
      <c r="U705" s="245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46" t="s">
        <v>160</v>
      </c>
      <c r="AU705" s="246" t="s">
        <v>154</v>
      </c>
      <c r="AV705" s="13" t="s">
        <v>81</v>
      </c>
      <c r="AW705" s="13" t="s">
        <v>30</v>
      </c>
      <c r="AX705" s="13" t="s">
        <v>73</v>
      </c>
      <c r="AY705" s="246" t="s">
        <v>146</v>
      </c>
    </row>
    <row r="706" s="14" customFormat="1">
      <c r="A706" s="14"/>
      <c r="B706" s="247"/>
      <c r="C706" s="248"/>
      <c r="D706" s="230" t="s">
        <v>160</v>
      </c>
      <c r="E706" s="249" t="s">
        <v>1</v>
      </c>
      <c r="F706" s="250" t="s">
        <v>2564</v>
      </c>
      <c r="G706" s="248"/>
      <c r="H706" s="251">
        <v>2</v>
      </c>
      <c r="I706" s="252"/>
      <c r="J706" s="248"/>
      <c r="K706" s="248"/>
      <c r="L706" s="253"/>
      <c r="M706" s="254"/>
      <c r="N706" s="255"/>
      <c r="O706" s="255"/>
      <c r="P706" s="255"/>
      <c r="Q706" s="255"/>
      <c r="R706" s="255"/>
      <c r="S706" s="255"/>
      <c r="T706" s="255"/>
      <c r="U706" s="256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57" t="s">
        <v>160</v>
      </c>
      <c r="AU706" s="257" t="s">
        <v>154</v>
      </c>
      <c r="AV706" s="14" t="s">
        <v>154</v>
      </c>
      <c r="AW706" s="14" t="s">
        <v>30</v>
      </c>
      <c r="AX706" s="14" t="s">
        <v>73</v>
      </c>
      <c r="AY706" s="257" t="s">
        <v>146</v>
      </c>
    </row>
    <row r="707" s="15" customFormat="1">
      <c r="A707" s="15"/>
      <c r="B707" s="258"/>
      <c r="C707" s="259"/>
      <c r="D707" s="230" t="s">
        <v>160</v>
      </c>
      <c r="E707" s="260" t="s">
        <v>1</v>
      </c>
      <c r="F707" s="261" t="s">
        <v>163</v>
      </c>
      <c r="G707" s="259"/>
      <c r="H707" s="262">
        <v>2</v>
      </c>
      <c r="I707" s="263"/>
      <c r="J707" s="259"/>
      <c r="K707" s="259"/>
      <c r="L707" s="264"/>
      <c r="M707" s="265"/>
      <c r="N707" s="266"/>
      <c r="O707" s="266"/>
      <c r="P707" s="266"/>
      <c r="Q707" s="266"/>
      <c r="R707" s="266"/>
      <c r="S707" s="266"/>
      <c r="T707" s="266"/>
      <c r="U707" s="267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T707" s="268" t="s">
        <v>160</v>
      </c>
      <c r="AU707" s="268" t="s">
        <v>154</v>
      </c>
      <c r="AV707" s="15" t="s">
        <v>153</v>
      </c>
      <c r="AW707" s="15" t="s">
        <v>30</v>
      </c>
      <c r="AX707" s="15" t="s">
        <v>81</v>
      </c>
      <c r="AY707" s="268" t="s">
        <v>146</v>
      </c>
    </row>
    <row r="708" s="2" customFormat="1" ht="24.15" customHeight="1">
      <c r="A708" s="38"/>
      <c r="B708" s="39"/>
      <c r="C708" s="217" t="s">
        <v>929</v>
      </c>
      <c r="D708" s="217" t="s">
        <v>148</v>
      </c>
      <c r="E708" s="218" t="s">
        <v>2949</v>
      </c>
      <c r="F708" s="219" t="s">
        <v>2950</v>
      </c>
      <c r="G708" s="220" t="s">
        <v>268</v>
      </c>
      <c r="H708" s="221">
        <v>2</v>
      </c>
      <c r="I708" s="222"/>
      <c r="J708" s="223">
        <f>ROUND(I708*H708,2)</f>
        <v>0</v>
      </c>
      <c r="K708" s="219" t="s">
        <v>2078</v>
      </c>
      <c r="L708" s="44"/>
      <c r="M708" s="224" t="s">
        <v>1</v>
      </c>
      <c r="N708" s="225" t="s">
        <v>39</v>
      </c>
      <c r="O708" s="91"/>
      <c r="P708" s="226">
        <f>O708*H708</f>
        <v>0</v>
      </c>
      <c r="Q708" s="226">
        <v>0.00056999999999999998</v>
      </c>
      <c r="R708" s="226">
        <f>Q708*H708</f>
        <v>0.00114</v>
      </c>
      <c r="S708" s="226">
        <v>0</v>
      </c>
      <c r="T708" s="226">
        <f>S708*H708</f>
        <v>0</v>
      </c>
      <c r="U708" s="227" t="s">
        <v>1</v>
      </c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R708" s="228" t="s">
        <v>265</v>
      </c>
      <c r="AT708" s="228" t="s">
        <v>148</v>
      </c>
      <c r="AU708" s="228" t="s">
        <v>154</v>
      </c>
      <c r="AY708" s="17" t="s">
        <v>146</v>
      </c>
      <c r="BE708" s="229">
        <f>IF(N708="základní",J708,0)</f>
        <v>0</v>
      </c>
      <c r="BF708" s="229">
        <f>IF(N708="snížená",J708,0)</f>
        <v>0</v>
      </c>
      <c r="BG708" s="229">
        <f>IF(N708="zákl. přenesená",J708,0)</f>
        <v>0</v>
      </c>
      <c r="BH708" s="229">
        <f>IF(N708="sníž. přenesená",J708,0)</f>
        <v>0</v>
      </c>
      <c r="BI708" s="229">
        <f>IF(N708="nulová",J708,0)</f>
        <v>0</v>
      </c>
      <c r="BJ708" s="17" t="s">
        <v>154</v>
      </c>
      <c r="BK708" s="229">
        <f>ROUND(I708*H708,2)</f>
        <v>0</v>
      </c>
      <c r="BL708" s="17" t="s">
        <v>265</v>
      </c>
      <c r="BM708" s="228" t="s">
        <v>2951</v>
      </c>
    </row>
    <row r="709" s="2" customFormat="1">
      <c r="A709" s="38"/>
      <c r="B709" s="39"/>
      <c r="C709" s="40"/>
      <c r="D709" s="230" t="s">
        <v>156</v>
      </c>
      <c r="E709" s="40"/>
      <c r="F709" s="231" t="s">
        <v>2952</v>
      </c>
      <c r="G709" s="40"/>
      <c r="H709" s="40"/>
      <c r="I709" s="232"/>
      <c r="J709" s="40"/>
      <c r="K709" s="40"/>
      <c r="L709" s="44"/>
      <c r="M709" s="233"/>
      <c r="N709" s="234"/>
      <c r="O709" s="91"/>
      <c r="P709" s="91"/>
      <c r="Q709" s="91"/>
      <c r="R709" s="91"/>
      <c r="S709" s="91"/>
      <c r="T709" s="91"/>
      <c r="U709" s="92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T709" s="17" t="s">
        <v>156</v>
      </c>
      <c r="AU709" s="17" t="s">
        <v>154</v>
      </c>
    </row>
    <row r="710" s="2" customFormat="1">
      <c r="A710" s="38"/>
      <c r="B710" s="39"/>
      <c r="C710" s="40"/>
      <c r="D710" s="235" t="s">
        <v>158</v>
      </c>
      <c r="E710" s="40"/>
      <c r="F710" s="236" t="s">
        <v>2953</v>
      </c>
      <c r="G710" s="40"/>
      <c r="H710" s="40"/>
      <c r="I710" s="232"/>
      <c r="J710" s="40"/>
      <c r="K710" s="40"/>
      <c r="L710" s="44"/>
      <c r="M710" s="233"/>
      <c r="N710" s="234"/>
      <c r="O710" s="91"/>
      <c r="P710" s="91"/>
      <c r="Q710" s="91"/>
      <c r="R710" s="91"/>
      <c r="S710" s="91"/>
      <c r="T710" s="91"/>
      <c r="U710" s="92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T710" s="17" t="s">
        <v>158</v>
      </c>
      <c r="AU710" s="17" t="s">
        <v>154</v>
      </c>
    </row>
    <row r="711" s="13" customFormat="1">
      <c r="A711" s="13"/>
      <c r="B711" s="237"/>
      <c r="C711" s="238"/>
      <c r="D711" s="230" t="s">
        <v>160</v>
      </c>
      <c r="E711" s="239" t="s">
        <v>1</v>
      </c>
      <c r="F711" s="240" t="s">
        <v>2675</v>
      </c>
      <c r="G711" s="238"/>
      <c r="H711" s="239" t="s">
        <v>1</v>
      </c>
      <c r="I711" s="241"/>
      <c r="J711" s="238"/>
      <c r="K711" s="238"/>
      <c r="L711" s="242"/>
      <c r="M711" s="243"/>
      <c r="N711" s="244"/>
      <c r="O711" s="244"/>
      <c r="P711" s="244"/>
      <c r="Q711" s="244"/>
      <c r="R711" s="244"/>
      <c r="S711" s="244"/>
      <c r="T711" s="244"/>
      <c r="U711" s="245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6" t="s">
        <v>160</v>
      </c>
      <c r="AU711" s="246" t="s">
        <v>154</v>
      </c>
      <c r="AV711" s="13" t="s">
        <v>81</v>
      </c>
      <c r="AW711" s="13" t="s">
        <v>30</v>
      </c>
      <c r="AX711" s="13" t="s">
        <v>73</v>
      </c>
      <c r="AY711" s="246" t="s">
        <v>146</v>
      </c>
    </row>
    <row r="712" s="14" customFormat="1">
      <c r="A712" s="14"/>
      <c r="B712" s="247"/>
      <c r="C712" s="248"/>
      <c r="D712" s="230" t="s">
        <v>160</v>
      </c>
      <c r="E712" s="249" t="s">
        <v>1</v>
      </c>
      <c r="F712" s="250" t="s">
        <v>2564</v>
      </c>
      <c r="G712" s="248"/>
      <c r="H712" s="251">
        <v>2</v>
      </c>
      <c r="I712" s="252"/>
      <c r="J712" s="248"/>
      <c r="K712" s="248"/>
      <c r="L712" s="253"/>
      <c r="M712" s="254"/>
      <c r="N712" s="255"/>
      <c r="O712" s="255"/>
      <c r="P712" s="255"/>
      <c r="Q712" s="255"/>
      <c r="R712" s="255"/>
      <c r="S712" s="255"/>
      <c r="T712" s="255"/>
      <c r="U712" s="256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57" t="s">
        <v>160</v>
      </c>
      <c r="AU712" s="257" t="s">
        <v>154</v>
      </c>
      <c r="AV712" s="14" t="s">
        <v>154</v>
      </c>
      <c r="AW712" s="14" t="s">
        <v>30</v>
      </c>
      <c r="AX712" s="14" t="s">
        <v>73</v>
      </c>
      <c r="AY712" s="257" t="s">
        <v>146</v>
      </c>
    </row>
    <row r="713" s="15" customFormat="1">
      <c r="A713" s="15"/>
      <c r="B713" s="258"/>
      <c r="C713" s="259"/>
      <c r="D713" s="230" t="s">
        <v>160</v>
      </c>
      <c r="E713" s="260" t="s">
        <v>1</v>
      </c>
      <c r="F713" s="261" t="s">
        <v>163</v>
      </c>
      <c r="G713" s="259"/>
      <c r="H713" s="262">
        <v>2</v>
      </c>
      <c r="I713" s="263"/>
      <c r="J713" s="259"/>
      <c r="K713" s="259"/>
      <c r="L713" s="264"/>
      <c r="M713" s="265"/>
      <c r="N713" s="266"/>
      <c r="O713" s="266"/>
      <c r="P713" s="266"/>
      <c r="Q713" s="266"/>
      <c r="R713" s="266"/>
      <c r="S713" s="266"/>
      <c r="T713" s="266"/>
      <c r="U713" s="267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T713" s="268" t="s">
        <v>160</v>
      </c>
      <c r="AU713" s="268" t="s">
        <v>154</v>
      </c>
      <c r="AV713" s="15" t="s">
        <v>153</v>
      </c>
      <c r="AW713" s="15" t="s">
        <v>30</v>
      </c>
      <c r="AX713" s="15" t="s">
        <v>81</v>
      </c>
      <c r="AY713" s="268" t="s">
        <v>146</v>
      </c>
    </row>
    <row r="714" s="2" customFormat="1" ht="33" customHeight="1">
      <c r="A714" s="38"/>
      <c r="B714" s="39"/>
      <c r="C714" s="217" t="s">
        <v>934</v>
      </c>
      <c r="D714" s="217" t="s">
        <v>148</v>
      </c>
      <c r="E714" s="218" t="s">
        <v>2954</v>
      </c>
      <c r="F714" s="219" t="s">
        <v>2955</v>
      </c>
      <c r="G714" s="220" t="s">
        <v>268</v>
      </c>
      <c r="H714" s="221">
        <v>2</v>
      </c>
      <c r="I714" s="222"/>
      <c r="J714" s="223">
        <f>ROUND(I714*H714,2)</f>
        <v>0</v>
      </c>
      <c r="K714" s="219" t="s">
        <v>152</v>
      </c>
      <c r="L714" s="44"/>
      <c r="M714" s="224" t="s">
        <v>1</v>
      </c>
      <c r="N714" s="225" t="s">
        <v>39</v>
      </c>
      <c r="O714" s="91"/>
      <c r="P714" s="226">
        <f>O714*H714</f>
        <v>0</v>
      </c>
      <c r="Q714" s="226">
        <v>0.00149</v>
      </c>
      <c r="R714" s="226">
        <f>Q714*H714</f>
        <v>0.00298</v>
      </c>
      <c r="S714" s="226">
        <v>0</v>
      </c>
      <c r="T714" s="226">
        <f>S714*H714</f>
        <v>0</v>
      </c>
      <c r="U714" s="227" t="s">
        <v>1</v>
      </c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R714" s="228" t="s">
        <v>265</v>
      </c>
      <c r="AT714" s="228" t="s">
        <v>148</v>
      </c>
      <c r="AU714" s="228" t="s">
        <v>154</v>
      </c>
      <c r="AY714" s="17" t="s">
        <v>146</v>
      </c>
      <c r="BE714" s="229">
        <f>IF(N714="základní",J714,0)</f>
        <v>0</v>
      </c>
      <c r="BF714" s="229">
        <f>IF(N714="snížená",J714,0)</f>
        <v>0</v>
      </c>
      <c r="BG714" s="229">
        <f>IF(N714="zákl. přenesená",J714,0)</f>
        <v>0</v>
      </c>
      <c r="BH714" s="229">
        <f>IF(N714="sníž. přenesená",J714,0)</f>
        <v>0</v>
      </c>
      <c r="BI714" s="229">
        <f>IF(N714="nulová",J714,0)</f>
        <v>0</v>
      </c>
      <c r="BJ714" s="17" t="s">
        <v>154</v>
      </c>
      <c r="BK714" s="229">
        <f>ROUND(I714*H714,2)</f>
        <v>0</v>
      </c>
      <c r="BL714" s="17" t="s">
        <v>265</v>
      </c>
      <c r="BM714" s="228" t="s">
        <v>2956</v>
      </c>
    </row>
    <row r="715" s="2" customFormat="1">
      <c r="A715" s="38"/>
      <c r="B715" s="39"/>
      <c r="C715" s="40"/>
      <c r="D715" s="230" t="s">
        <v>156</v>
      </c>
      <c r="E715" s="40"/>
      <c r="F715" s="231" t="s">
        <v>2957</v>
      </c>
      <c r="G715" s="40"/>
      <c r="H715" s="40"/>
      <c r="I715" s="232"/>
      <c r="J715" s="40"/>
      <c r="K715" s="40"/>
      <c r="L715" s="44"/>
      <c r="M715" s="233"/>
      <c r="N715" s="234"/>
      <c r="O715" s="91"/>
      <c r="P715" s="91"/>
      <c r="Q715" s="91"/>
      <c r="R715" s="91"/>
      <c r="S715" s="91"/>
      <c r="T715" s="91"/>
      <c r="U715" s="92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T715" s="17" t="s">
        <v>156</v>
      </c>
      <c r="AU715" s="17" t="s">
        <v>154</v>
      </c>
    </row>
    <row r="716" s="2" customFormat="1">
      <c r="A716" s="38"/>
      <c r="B716" s="39"/>
      <c r="C716" s="40"/>
      <c r="D716" s="235" t="s">
        <v>158</v>
      </c>
      <c r="E716" s="40"/>
      <c r="F716" s="236" t="s">
        <v>2958</v>
      </c>
      <c r="G716" s="40"/>
      <c r="H716" s="40"/>
      <c r="I716" s="232"/>
      <c r="J716" s="40"/>
      <c r="K716" s="40"/>
      <c r="L716" s="44"/>
      <c r="M716" s="233"/>
      <c r="N716" s="234"/>
      <c r="O716" s="91"/>
      <c r="P716" s="91"/>
      <c r="Q716" s="91"/>
      <c r="R716" s="91"/>
      <c r="S716" s="91"/>
      <c r="T716" s="91"/>
      <c r="U716" s="92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T716" s="17" t="s">
        <v>158</v>
      </c>
      <c r="AU716" s="17" t="s">
        <v>154</v>
      </c>
    </row>
    <row r="717" s="13" customFormat="1">
      <c r="A717" s="13"/>
      <c r="B717" s="237"/>
      <c r="C717" s="238"/>
      <c r="D717" s="230" t="s">
        <v>160</v>
      </c>
      <c r="E717" s="239" t="s">
        <v>1</v>
      </c>
      <c r="F717" s="240" t="s">
        <v>2697</v>
      </c>
      <c r="G717" s="238"/>
      <c r="H717" s="239" t="s">
        <v>1</v>
      </c>
      <c r="I717" s="241"/>
      <c r="J717" s="238"/>
      <c r="K717" s="238"/>
      <c r="L717" s="242"/>
      <c r="M717" s="243"/>
      <c r="N717" s="244"/>
      <c r="O717" s="244"/>
      <c r="P717" s="244"/>
      <c r="Q717" s="244"/>
      <c r="R717" s="244"/>
      <c r="S717" s="244"/>
      <c r="T717" s="244"/>
      <c r="U717" s="245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46" t="s">
        <v>160</v>
      </c>
      <c r="AU717" s="246" t="s">
        <v>154</v>
      </c>
      <c r="AV717" s="13" t="s">
        <v>81</v>
      </c>
      <c r="AW717" s="13" t="s">
        <v>30</v>
      </c>
      <c r="AX717" s="13" t="s">
        <v>73</v>
      </c>
      <c r="AY717" s="246" t="s">
        <v>146</v>
      </c>
    </row>
    <row r="718" s="14" customFormat="1">
      <c r="A718" s="14"/>
      <c r="B718" s="247"/>
      <c r="C718" s="248"/>
      <c r="D718" s="230" t="s">
        <v>160</v>
      </c>
      <c r="E718" s="249" t="s">
        <v>1</v>
      </c>
      <c r="F718" s="250" t="s">
        <v>2564</v>
      </c>
      <c r="G718" s="248"/>
      <c r="H718" s="251">
        <v>2</v>
      </c>
      <c r="I718" s="252"/>
      <c r="J718" s="248"/>
      <c r="K718" s="248"/>
      <c r="L718" s="253"/>
      <c r="M718" s="254"/>
      <c r="N718" s="255"/>
      <c r="O718" s="255"/>
      <c r="P718" s="255"/>
      <c r="Q718" s="255"/>
      <c r="R718" s="255"/>
      <c r="S718" s="255"/>
      <c r="T718" s="255"/>
      <c r="U718" s="256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57" t="s">
        <v>160</v>
      </c>
      <c r="AU718" s="257" t="s">
        <v>154</v>
      </c>
      <c r="AV718" s="14" t="s">
        <v>154</v>
      </c>
      <c r="AW718" s="14" t="s">
        <v>30</v>
      </c>
      <c r="AX718" s="14" t="s">
        <v>73</v>
      </c>
      <c r="AY718" s="257" t="s">
        <v>146</v>
      </c>
    </row>
    <row r="719" s="15" customFormat="1">
      <c r="A719" s="15"/>
      <c r="B719" s="258"/>
      <c r="C719" s="259"/>
      <c r="D719" s="230" t="s">
        <v>160</v>
      </c>
      <c r="E719" s="260" t="s">
        <v>1</v>
      </c>
      <c r="F719" s="261" t="s">
        <v>163</v>
      </c>
      <c r="G719" s="259"/>
      <c r="H719" s="262">
        <v>2</v>
      </c>
      <c r="I719" s="263"/>
      <c r="J719" s="259"/>
      <c r="K719" s="259"/>
      <c r="L719" s="264"/>
      <c r="M719" s="265"/>
      <c r="N719" s="266"/>
      <c r="O719" s="266"/>
      <c r="P719" s="266"/>
      <c r="Q719" s="266"/>
      <c r="R719" s="266"/>
      <c r="S719" s="266"/>
      <c r="T719" s="266"/>
      <c r="U719" s="267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T719" s="268" t="s">
        <v>160</v>
      </c>
      <c r="AU719" s="268" t="s">
        <v>154</v>
      </c>
      <c r="AV719" s="15" t="s">
        <v>153</v>
      </c>
      <c r="AW719" s="15" t="s">
        <v>30</v>
      </c>
      <c r="AX719" s="15" t="s">
        <v>81</v>
      </c>
      <c r="AY719" s="268" t="s">
        <v>146</v>
      </c>
    </row>
    <row r="720" s="2" customFormat="1" ht="16.5" customHeight="1">
      <c r="A720" s="38"/>
      <c r="B720" s="39"/>
      <c r="C720" s="217" t="s">
        <v>942</v>
      </c>
      <c r="D720" s="217" t="s">
        <v>148</v>
      </c>
      <c r="E720" s="218" t="s">
        <v>2959</v>
      </c>
      <c r="F720" s="219" t="s">
        <v>2960</v>
      </c>
      <c r="G720" s="220" t="s">
        <v>2831</v>
      </c>
      <c r="H720" s="221">
        <v>2</v>
      </c>
      <c r="I720" s="222"/>
      <c r="J720" s="223">
        <f>ROUND(I720*H720,2)</f>
        <v>0</v>
      </c>
      <c r="K720" s="219" t="s">
        <v>152</v>
      </c>
      <c r="L720" s="44"/>
      <c r="M720" s="224" t="s">
        <v>1</v>
      </c>
      <c r="N720" s="225" t="s">
        <v>39</v>
      </c>
      <c r="O720" s="91"/>
      <c r="P720" s="226">
        <f>O720*H720</f>
        <v>0</v>
      </c>
      <c r="Q720" s="226">
        <v>0.002</v>
      </c>
      <c r="R720" s="226">
        <f>Q720*H720</f>
        <v>0.0040000000000000001</v>
      </c>
      <c r="S720" s="226">
        <v>0</v>
      </c>
      <c r="T720" s="226">
        <f>S720*H720</f>
        <v>0</v>
      </c>
      <c r="U720" s="227" t="s">
        <v>1</v>
      </c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R720" s="228" t="s">
        <v>265</v>
      </c>
      <c r="AT720" s="228" t="s">
        <v>148</v>
      </c>
      <c r="AU720" s="228" t="s">
        <v>154</v>
      </c>
      <c r="AY720" s="17" t="s">
        <v>146</v>
      </c>
      <c r="BE720" s="229">
        <f>IF(N720="základní",J720,0)</f>
        <v>0</v>
      </c>
      <c r="BF720" s="229">
        <f>IF(N720="snížená",J720,0)</f>
        <v>0</v>
      </c>
      <c r="BG720" s="229">
        <f>IF(N720="zákl. přenesená",J720,0)</f>
        <v>0</v>
      </c>
      <c r="BH720" s="229">
        <f>IF(N720="sníž. přenesená",J720,0)</f>
        <v>0</v>
      </c>
      <c r="BI720" s="229">
        <f>IF(N720="nulová",J720,0)</f>
        <v>0</v>
      </c>
      <c r="BJ720" s="17" t="s">
        <v>154</v>
      </c>
      <c r="BK720" s="229">
        <f>ROUND(I720*H720,2)</f>
        <v>0</v>
      </c>
      <c r="BL720" s="17" t="s">
        <v>265</v>
      </c>
      <c r="BM720" s="228" t="s">
        <v>2961</v>
      </c>
    </row>
    <row r="721" s="2" customFormat="1">
      <c r="A721" s="38"/>
      <c r="B721" s="39"/>
      <c r="C721" s="40"/>
      <c r="D721" s="230" t="s">
        <v>156</v>
      </c>
      <c r="E721" s="40"/>
      <c r="F721" s="231" t="s">
        <v>2962</v>
      </c>
      <c r="G721" s="40"/>
      <c r="H721" s="40"/>
      <c r="I721" s="232"/>
      <c r="J721" s="40"/>
      <c r="K721" s="40"/>
      <c r="L721" s="44"/>
      <c r="M721" s="233"/>
      <c r="N721" s="234"/>
      <c r="O721" s="91"/>
      <c r="P721" s="91"/>
      <c r="Q721" s="91"/>
      <c r="R721" s="91"/>
      <c r="S721" s="91"/>
      <c r="T721" s="91"/>
      <c r="U721" s="92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T721" s="17" t="s">
        <v>156</v>
      </c>
      <c r="AU721" s="17" t="s">
        <v>154</v>
      </c>
    </row>
    <row r="722" s="2" customFormat="1">
      <c r="A722" s="38"/>
      <c r="B722" s="39"/>
      <c r="C722" s="40"/>
      <c r="D722" s="235" t="s">
        <v>158</v>
      </c>
      <c r="E722" s="40"/>
      <c r="F722" s="236" t="s">
        <v>2963</v>
      </c>
      <c r="G722" s="40"/>
      <c r="H722" s="40"/>
      <c r="I722" s="232"/>
      <c r="J722" s="40"/>
      <c r="K722" s="40"/>
      <c r="L722" s="44"/>
      <c r="M722" s="233"/>
      <c r="N722" s="234"/>
      <c r="O722" s="91"/>
      <c r="P722" s="91"/>
      <c r="Q722" s="91"/>
      <c r="R722" s="91"/>
      <c r="S722" s="91"/>
      <c r="T722" s="91"/>
      <c r="U722" s="92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T722" s="17" t="s">
        <v>158</v>
      </c>
      <c r="AU722" s="17" t="s">
        <v>154</v>
      </c>
    </row>
    <row r="723" s="13" customFormat="1">
      <c r="A723" s="13"/>
      <c r="B723" s="237"/>
      <c r="C723" s="238"/>
      <c r="D723" s="230" t="s">
        <v>160</v>
      </c>
      <c r="E723" s="239" t="s">
        <v>1</v>
      </c>
      <c r="F723" s="240" t="s">
        <v>2697</v>
      </c>
      <c r="G723" s="238"/>
      <c r="H723" s="239" t="s">
        <v>1</v>
      </c>
      <c r="I723" s="241"/>
      <c r="J723" s="238"/>
      <c r="K723" s="238"/>
      <c r="L723" s="242"/>
      <c r="M723" s="243"/>
      <c r="N723" s="244"/>
      <c r="O723" s="244"/>
      <c r="P723" s="244"/>
      <c r="Q723" s="244"/>
      <c r="R723" s="244"/>
      <c r="S723" s="244"/>
      <c r="T723" s="244"/>
      <c r="U723" s="245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46" t="s">
        <v>160</v>
      </c>
      <c r="AU723" s="246" t="s">
        <v>154</v>
      </c>
      <c r="AV723" s="13" t="s">
        <v>81</v>
      </c>
      <c r="AW723" s="13" t="s">
        <v>30</v>
      </c>
      <c r="AX723" s="13" t="s">
        <v>73</v>
      </c>
      <c r="AY723" s="246" t="s">
        <v>146</v>
      </c>
    </row>
    <row r="724" s="14" customFormat="1">
      <c r="A724" s="14"/>
      <c r="B724" s="247"/>
      <c r="C724" s="248"/>
      <c r="D724" s="230" t="s">
        <v>160</v>
      </c>
      <c r="E724" s="249" t="s">
        <v>1</v>
      </c>
      <c r="F724" s="250" t="s">
        <v>2564</v>
      </c>
      <c r="G724" s="248"/>
      <c r="H724" s="251">
        <v>2</v>
      </c>
      <c r="I724" s="252"/>
      <c r="J724" s="248"/>
      <c r="K724" s="248"/>
      <c r="L724" s="253"/>
      <c r="M724" s="254"/>
      <c r="N724" s="255"/>
      <c r="O724" s="255"/>
      <c r="P724" s="255"/>
      <c r="Q724" s="255"/>
      <c r="R724" s="255"/>
      <c r="S724" s="255"/>
      <c r="T724" s="255"/>
      <c r="U724" s="256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57" t="s">
        <v>160</v>
      </c>
      <c r="AU724" s="257" t="s">
        <v>154</v>
      </c>
      <c r="AV724" s="14" t="s">
        <v>154</v>
      </c>
      <c r="AW724" s="14" t="s">
        <v>30</v>
      </c>
      <c r="AX724" s="14" t="s">
        <v>73</v>
      </c>
      <c r="AY724" s="257" t="s">
        <v>146</v>
      </c>
    </row>
    <row r="725" s="15" customFormat="1">
      <c r="A725" s="15"/>
      <c r="B725" s="258"/>
      <c r="C725" s="259"/>
      <c r="D725" s="230" t="s">
        <v>160</v>
      </c>
      <c r="E725" s="260" t="s">
        <v>1</v>
      </c>
      <c r="F725" s="261" t="s">
        <v>163</v>
      </c>
      <c r="G725" s="259"/>
      <c r="H725" s="262">
        <v>2</v>
      </c>
      <c r="I725" s="263"/>
      <c r="J725" s="259"/>
      <c r="K725" s="259"/>
      <c r="L725" s="264"/>
      <c r="M725" s="265"/>
      <c r="N725" s="266"/>
      <c r="O725" s="266"/>
      <c r="P725" s="266"/>
      <c r="Q725" s="266"/>
      <c r="R725" s="266"/>
      <c r="S725" s="266"/>
      <c r="T725" s="266"/>
      <c r="U725" s="267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T725" s="268" t="s">
        <v>160</v>
      </c>
      <c r="AU725" s="268" t="s">
        <v>154</v>
      </c>
      <c r="AV725" s="15" t="s">
        <v>153</v>
      </c>
      <c r="AW725" s="15" t="s">
        <v>30</v>
      </c>
      <c r="AX725" s="15" t="s">
        <v>81</v>
      </c>
      <c r="AY725" s="268" t="s">
        <v>146</v>
      </c>
    </row>
    <row r="726" s="2" customFormat="1" ht="21.75" customHeight="1">
      <c r="A726" s="38"/>
      <c r="B726" s="39"/>
      <c r="C726" s="217" t="s">
        <v>951</v>
      </c>
      <c r="D726" s="217" t="s">
        <v>148</v>
      </c>
      <c r="E726" s="218" t="s">
        <v>2964</v>
      </c>
      <c r="F726" s="219" t="s">
        <v>2965</v>
      </c>
      <c r="G726" s="220" t="s">
        <v>260</v>
      </c>
      <c r="H726" s="221">
        <v>134</v>
      </c>
      <c r="I726" s="222"/>
      <c r="J726" s="223">
        <f>ROUND(I726*H726,2)</f>
        <v>0</v>
      </c>
      <c r="K726" s="219" t="s">
        <v>2078</v>
      </c>
      <c r="L726" s="44"/>
      <c r="M726" s="224" t="s">
        <v>1</v>
      </c>
      <c r="N726" s="225" t="s">
        <v>39</v>
      </c>
      <c r="O726" s="91"/>
      <c r="P726" s="226">
        <f>O726*H726</f>
        <v>0</v>
      </c>
      <c r="Q726" s="226">
        <v>1.0000000000000001E-05</v>
      </c>
      <c r="R726" s="226">
        <f>Q726*H726</f>
        <v>0.0013400000000000001</v>
      </c>
      <c r="S726" s="226">
        <v>0</v>
      </c>
      <c r="T726" s="226">
        <f>S726*H726</f>
        <v>0</v>
      </c>
      <c r="U726" s="227" t="s">
        <v>1</v>
      </c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R726" s="228" t="s">
        <v>265</v>
      </c>
      <c r="AT726" s="228" t="s">
        <v>148</v>
      </c>
      <c r="AU726" s="228" t="s">
        <v>154</v>
      </c>
      <c r="AY726" s="17" t="s">
        <v>146</v>
      </c>
      <c r="BE726" s="229">
        <f>IF(N726="základní",J726,0)</f>
        <v>0</v>
      </c>
      <c r="BF726" s="229">
        <f>IF(N726="snížená",J726,0)</f>
        <v>0</v>
      </c>
      <c r="BG726" s="229">
        <f>IF(N726="zákl. přenesená",J726,0)</f>
        <v>0</v>
      </c>
      <c r="BH726" s="229">
        <f>IF(N726="sníž. přenesená",J726,0)</f>
        <v>0</v>
      </c>
      <c r="BI726" s="229">
        <f>IF(N726="nulová",J726,0)</f>
        <v>0</v>
      </c>
      <c r="BJ726" s="17" t="s">
        <v>154</v>
      </c>
      <c r="BK726" s="229">
        <f>ROUND(I726*H726,2)</f>
        <v>0</v>
      </c>
      <c r="BL726" s="17" t="s">
        <v>265</v>
      </c>
      <c r="BM726" s="228" t="s">
        <v>2966</v>
      </c>
    </row>
    <row r="727" s="2" customFormat="1">
      <c r="A727" s="38"/>
      <c r="B727" s="39"/>
      <c r="C727" s="40"/>
      <c r="D727" s="230" t="s">
        <v>156</v>
      </c>
      <c r="E727" s="40"/>
      <c r="F727" s="231" t="s">
        <v>2967</v>
      </c>
      <c r="G727" s="40"/>
      <c r="H727" s="40"/>
      <c r="I727" s="232"/>
      <c r="J727" s="40"/>
      <c r="K727" s="40"/>
      <c r="L727" s="44"/>
      <c r="M727" s="233"/>
      <c r="N727" s="234"/>
      <c r="O727" s="91"/>
      <c r="P727" s="91"/>
      <c r="Q727" s="91"/>
      <c r="R727" s="91"/>
      <c r="S727" s="91"/>
      <c r="T727" s="91"/>
      <c r="U727" s="92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T727" s="17" t="s">
        <v>156</v>
      </c>
      <c r="AU727" s="17" t="s">
        <v>154</v>
      </c>
    </row>
    <row r="728" s="2" customFormat="1">
      <c r="A728" s="38"/>
      <c r="B728" s="39"/>
      <c r="C728" s="40"/>
      <c r="D728" s="235" t="s">
        <v>158</v>
      </c>
      <c r="E728" s="40"/>
      <c r="F728" s="236" t="s">
        <v>2968</v>
      </c>
      <c r="G728" s="40"/>
      <c r="H728" s="40"/>
      <c r="I728" s="232"/>
      <c r="J728" s="40"/>
      <c r="K728" s="40"/>
      <c r="L728" s="44"/>
      <c r="M728" s="233"/>
      <c r="N728" s="234"/>
      <c r="O728" s="91"/>
      <c r="P728" s="91"/>
      <c r="Q728" s="91"/>
      <c r="R728" s="91"/>
      <c r="S728" s="91"/>
      <c r="T728" s="91"/>
      <c r="U728" s="92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T728" s="17" t="s">
        <v>158</v>
      </c>
      <c r="AU728" s="17" t="s">
        <v>154</v>
      </c>
    </row>
    <row r="729" s="14" customFormat="1">
      <c r="A729" s="14"/>
      <c r="B729" s="247"/>
      <c r="C729" s="248"/>
      <c r="D729" s="230" t="s">
        <v>160</v>
      </c>
      <c r="E729" s="249" t="s">
        <v>1</v>
      </c>
      <c r="F729" s="250" t="s">
        <v>2969</v>
      </c>
      <c r="G729" s="248"/>
      <c r="H729" s="251">
        <v>134</v>
      </c>
      <c r="I729" s="252"/>
      <c r="J729" s="248"/>
      <c r="K729" s="248"/>
      <c r="L729" s="253"/>
      <c r="M729" s="254"/>
      <c r="N729" s="255"/>
      <c r="O729" s="255"/>
      <c r="P729" s="255"/>
      <c r="Q729" s="255"/>
      <c r="R729" s="255"/>
      <c r="S729" s="255"/>
      <c r="T729" s="255"/>
      <c r="U729" s="256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57" t="s">
        <v>160</v>
      </c>
      <c r="AU729" s="257" t="s">
        <v>154</v>
      </c>
      <c r="AV729" s="14" t="s">
        <v>154</v>
      </c>
      <c r="AW729" s="14" t="s">
        <v>30</v>
      </c>
      <c r="AX729" s="14" t="s">
        <v>73</v>
      </c>
      <c r="AY729" s="257" t="s">
        <v>146</v>
      </c>
    </row>
    <row r="730" s="15" customFormat="1">
      <c r="A730" s="15"/>
      <c r="B730" s="258"/>
      <c r="C730" s="259"/>
      <c r="D730" s="230" t="s">
        <v>160</v>
      </c>
      <c r="E730" s="260" t="s">
        <v>1</v>
      </c>
      <c r="F730" s="261" t="s">
        <v>163</v>
      </c>
      <c r="G730" s="259"/>
      <c r="H730" s="262">
        <v>134</v>
      </c>
      <c r="I730" s="263"/>
      <c r="J730" s="259"/>
      <c r="K730" s="259"/>
      <c r="L730" s="264"/>
      <c r="M730" s="265"/>
      <c r="N730" s="266"/>
      <c r="O730" s="266"/>
      <c r="P730" s="266"/>
      <c r="Q730" s="266"/>
      <c r="R730" s="266"/>
      <c r="S730" s="266"/>
      <c r="T730" s="266"/>
      <c r="U730" s="267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T730" s="268" t="s">
        <v>160</v>
      </c>
      <c r="AU730" s="268" t="s">
        <v>154</v>
      </c>
      <c r="AV730" s="15" t="s">
        <v>153</v>
      </c>
      <c r="AW730" s="15" t="s">
        <v>30</v>
      </c>
      <c r="AX730" s="15" t="s">
        <v>81</v>
      </c>
      <c r="AY730" s="268" t="s">
        <v>146</v>
      </c>
    </row>
    <row r="731" s="2" customFormat="1" ht="24.15" customHeight="1">
      <c r="A731" s="38"/>
      <c r="B731" s="39"/>
      <c r="C731" s="217" t="s">
        <v>987</v>
      </c>
      <c r="D731" s="217" t="s">
        <v>148</v>
      </c>
      <c r="E731" s="218" t="s">
        <v>2970</v>
      </c>
      <c r="F731" s="219" t="s">
        <v>2971</v>
      </c>
      <c r="G731" s="220" t="s">
        <v>260</v>
      </c>
      <c r="H731" s="221">
        <v>134</v>
      </c>
      <c r="I731" s="222"/>
      <c r="J731" s="223">
        <f>ROUND(I731*H731,2)</f>
        <v>0</v>
      </c>
      <c r="K731" s="219" t="s">
        <v>152</v>
      </c>
      <c r="L731" s="44"/>
      <c r="M731" s="224" t="s">
        <v>1</v>
      </c>
      <c r="N731" s="225" t="s">
        <v>39</v>
      </c>
      <c r="O731" s="91"/>
      <c r="P731" s="226">
        <f>O731*H731</f>
        <v>0</v>
      </c>
      <c r="Q731" s="226">
        <v>2.0000000000000002E-05</v>
      </c>
      <c r="R731" s="226">
        <f>Q731*H731</f>
        <v>0.0026800000000000001</v>
      </c>
      <c r="S731" s="226">
        <v>0</v>
      </c>
      <c r="T731" s="226">
        <f>S731*H731</f>
        <v>0</v>
      </c>
      <c r="U731" s="227" t="s">
        <v>1</v>
      </c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R731" s="228" t="s">
        <v>265</v>
      </c>
      <c r="AT731" s="228" t="s">
        <v>148</v>
      </c>
      <c r="AU731" s="228" t="s">
        <v>154</v>
      </c>
      <c r="AY731" s="17" t="s">
        <v>146</v>
      </c>
      <c r="BE731" s="229">
        <f>IF(N731="základní",J731,0)</f>
        <v>0</v>
      </c>
      <c r="BF731" s="229">
        <f>IF(N731="snížená",J731,0)</f>
        <v>0</v>
      </c>
      <c r="BG731" s="229">
        <f>IF(N731="zákl. přenesená",J731,0)</f>
        <v>0</v>
      </c>
      <c r="BH731" s="229">
        <f>IF(N731="sníž. přenesená",J731,0)</f>
        <v>0</v>
      </c>
      <c r="BI731" s="229">
        <f>IF(N731="nulová",J731,0)</f>
        <v>0</v>
      </c>
      <c r="BJ731" s="17" t="s">
        <v>154</v>
      </c>
      <c r="BK731" s="229">
        <f>ROUND(I731*H731,2)</f>
        <v>0</v>
      </c>
      <c r="BL731" s="17" t="s">
        <v>265</v>
      </c>
      <c r="BM731" s="228" t="s">
        <v>2972</v>
      </c>
    </row>
    <row r="732" s="2" customFormat="1">
      <c r="A732" s="38"/>
      <c r="B732" s="39"/>
      <c r="C732" s="40"/>
      <c r="D732" s="230" t="s">
        <v>156</v>
      </c>
      <c r="E732" s="40"/>
      <c r="F732" s="231" t="s">
        <v>2973</v>
      </c>
      <c r="G732" s="40"/>
      <c r="H732" s="40"/>
      <c r="I732" s="232"/>
      <c r="J732" s="40"/>
      <c r="K732" s="40"/>
      <c r="L732" s="44"/>
      <c r="M732" s="233"/>
      <c r="N732" s="234"/>
      <c r="O732" s="91"/>
      <c r="P732" s="91"/>
      <c r="Q732" s="91"/>
      <c r="R732" s="91"/>
      <c r="S732" s="91"/>
      <c r="T732" s="91"/>
      <c r="U732" s="92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T732" s="17" t="s">
        <v>156</v>
      </c>
      <c r="AU732" s="17" t="s">
        <v>154</v>
      </c>
    </row>
    <row r="733" s="2" customFormat="1">
      <c r="A733" s="38"/>
      <c r="B733" s="39"/>
      <c r="C733" s="40"/>
      <c r="D733" s="235" t="s">
        <v>158</v>
      </c>
      <c r="E733" s="40"/>
      <c r="F733" s="236" t="s">
        <v>2974</v>
      </c>
      <c r="G733" s="40"/>
      <c r="H733" s="40"/>
      <c r="I733" s="232"/>
      <c r="J733" s="40"/>
      <c r="K733" s="40"/>
      <c r="L733" s="44"/>
      <c r="M733" s="233"/>
      <c r="N733" s="234"/>
      <c r="O733" s="91"/>
      <c r="P733" s="91"/>
      <c r="Q733" s="91"/>
      <c r="R733" s="91"/>
      <c r="S733" s="91"/>
      <c r="T733" s="91"/>
      <c r="U733" s="92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T733" s="17" t="s">
        <v>158</v>
      </c>
      <c r="AU733" s="17" t="s">
        <v>154</v>
      </c>
    </row>
    <row r="734" s="2" customFormat="1" ht="21.75" customHeight="1">
      <c r="A734" s="38"/>
      <c r="B734" s="39"/>
      <c r="C734" s="217" t="s">
        <v>1006</v>
      </c>
      <c r="D734" s="217" t="s">
        <v>148</v>
      </c>
      <c r="E734" s="218" t="s">
        <v>2975</v>
      </c>
      <c r="F734" s="219" t="s">
        <v>2976</v>
      </c>
      <c r="G734" s="220" t="s">
        <v>268</v>
      </c>
      <c r="H734" s="221">
        <v>2</v>
      </c>
      <c r="I734" s="222"/>
      <c r="J734" s="223">
        <f>ROUND(I734*H734,2)</f>
        <v>0</v>
      </c>
      <c r="K734" s="219" t="s">
        <v>152</v>
      </c>
      <c r="L734" s="44"/>
      <c r="M734" s="224" t="s">
        <v>1</v>
      </c>
      <c r="N734" s="225" t="s">
        <v>39</v>
      </c>
      <c r="O734" s="91"/>
      <c r="P734" s="226">
        <f>O734*H734</f>
        <v>0</v>
      </c>
      <c r="Q734" s="226">
        <v>0.00036000000000000002</v>
      </c>
      <c r="R734" s="226">
        <f>Q734*H734</f>
        <v>0.00072000000000000005</v>
      </c>
      <c r="S734" s="226">
        <v>0</v>
      </c>
      <c r="T734" s="226">
        <f>S734*H734</f>
        <v>0</v>
      </c>
      <c r="U734" s="227" t="s">
        <v>1</v>
      </c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R734" s="228" t="s">
        <v>265</v>
      </c>
      <c r="AT734" s="228" t="s">
        <v>148</v>
      </c>
      <c r="AU734" s="228" t="s">
        <v>154</v>
      </c>
      <c r="AY734" s="17" t="s">
        <v>146</v>
      </c>
      <c r="BE734" s="229">
        <f>IF(N734="základní",J734,0)</f>
        <v>0</v>
      </c>
      <c r="BF734" s="229">
        <f>IF(N734="snížená",J734,0)</f>
        <v>0</v>
      </c>
      <c r="BG734" s="229">
        <f>IF(N734="zákl. přenesená",J734,0)</f>
        <v>0</v>
      </c>
      <c r="BH734" s="229">
        <f>IF(N734="sníž. přenesená",J734,0)</f>
        <v>0</v>
      </c>
      <c r="BI734" s="229">
        <f>IF(N734="nulová",J734,0)</f>
        <v>0</v>
      </c>
      <c r="BJ734" s="17" t="s">
        <v>154</v>
      </c>
      <c r="BK734" s="229">
        <f>ROUND(I734*H734,2)</f>
        <v>0</v>
      </c>
      <c r="BL734" s="17" t="s">
        <v>265</v>
      </c>
      <c r="BM734" s="228" t="s">
        <v>2977</v>
      </c>
    </row>
    <row r="735" s="2" customFormat="1">
      <c r="A735" s="38"/>
      <c r="B735" s="39"/>
      <c r="C735" s="40"/>
      <c r="D735" s="230" t="s">
        <v>156</v>
      </c>
      <c r="E735" s="40"/>
      <c r="F735" s="231" t="s">
        <v>2978</v>
      </c>
      <c r="G735" s="40"/>
      <c r="H735" s="40"/>
      <c r="I735" s="232"/>
      <c r="J735" s="40"/>
      <c r="K735" s="40"/>
      <c r="L735" s="44"/>
      <c r="M735" s="233"/>
      <c r="N735" s="234"/>
      <c r="O735" s="91"/>
      <c r="P735" s="91"/>
      <c r="Q735" s="91"/>
      <c r="R735" s="91"/>
      <c r="S735" s="91"/>
      <c r="T735" s="91"/>
      <c r="U735" s="92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T735" s="17" t="s">
        <v>156</v>
      </c>
      <c r="AU735" s="17" t="s">
        <v>154</v>
      </c>
    </row>
    <row r="736" s="2" customFormat="1">
      <c r="A736" s="38"/>
      <c r="B736" s="39"/>
      <c r="C736" s="40"/>
      <c r="D736" s="235" t="s">
        <v>158</v>
      </c>
      <c r="E736" s="40"/>
      <c r="F736" s="236" t="s">
        <v>2979</v>
      </c>
      <c r="G736" s="40"/>
      <c r="H736" s="40"/>
      <c r="I736" s="232"/>
      <c r="J736" s="40"/>
      <c r="K736" s="40"/>
      <c r="L736" s="44"/>
      <c r="M736" s="233"/>
      <c r="N736" s="234"/>
      <c r="O736" s="91"/>
      <c r="P736" s="91"/>
      <c r="Q736" s="91"/>
      <c r="R736" s="91"/>
      <c r="S736" s="91"/>
      <c r="T736" s="91"/>
      <c r="U736" s="92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T736" s="17" t="s">
        <v>158</v>
      </c>
      <c r="AU736" s="17" t="s">
        <v>154</v>
      </c>
    </row>
    <row r="737" s="2" customFormat="1" ht="24.15" customHeight="1">
      <c r="A737" s="38"/>
      <c r="B737" s="39"/>
      <c r="C737" s="217" t="s">
        <v>1018</v>
      </c>
      <c r="D737" s="217" t="s">
        <v>148</v>
      </c>
      <c r="E737" s="218" t="s">
        <v>2980</v>
      </c>
      <c r="F737" s="219" t="s">
        <v>2981</v>
      </c>
      <c r="G737" s="220" t="s">
        <v>207</v>
      </c>
      <c r="H737" s="221">
        <v>0.22800000000000001</v>
      </c>
      <c r="I737" s="222"/>
      <c r="J737" s="223">
        <f>ROUND(I737*H737,2)</f>
        <v>0</v>
      </c>
      <c r="K737" s="219" t="s">
        <v>2078</v>
      </c>
      <c r="L737" s="44"/>
      <c r="M737" s="224" t="s">
        <v>1</v>
      </c>
      <c r="N737" s="225" t="s">
        <v>39</v>
      </c>
      <c r="O737" s="91"/>
      <c r="P737" s="226">
        <f>O737*H737</f>
        <v>0</v>
      </c>
      <c r="Q737" s="226">
        <v>0</v>
      </c>
      <c r="R737" s="226">
        <f>Q737*H737</f>
        <v>0</v>
      </c>
      <c r="S737" s="226">
        <v>0</v>
      </c>
      <c r="T737" s="226">
        <f>S737*H737</f>
        <v>0</v>
      </c>
      <c r="U737" s="227" t="s">
        <v>1</v>
      </c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R737" s="228" t="s">
        <v>265</v>
      </c>
      <c r="AT737" s="228" t="s">
        <v>148</v>
      </c>
      <c r="AU737" s="228" t="s">
        <v>154</v>
      </c>
      <c r="AY737" s="17" t="s">
        <v>146</v>
      </c>
      <c r="BE737" s="229">
        <f>IF(N737="základní",J737,0)</f>
        <v>0</v>
      </c>
      <c r="BF737" s="229">
        <f>IF(N737="snížená",J737,0)</f>
        <v>0</v>
      </c>
      <c r="BG737" s="229">
        <f>IF(N737="zákl. přenesená",J737,0)</f>
        <v>0</v>
      </c>
      <c r="BH737" s="229">
        <f>IF(N737="sníž. přenesená",J737,0)</f>
        <v>0</v>
      </c>
      <c r="BI737" s="229">
        <f>IF(N737="nulová",J737,0)</f>
        <v>0</v>
      </c>
      <c r="BJ737" s="17" t="s">
        <v>154</v>
      </c>
      <c r="BK737" s="229">
        <f>ROUND(I737*H737,2)</f>
        <v>0</v>
      </c>
      <c r="BL737" s="17" t="s">
        <v>265</v>
      </c>
      <c r="BM737" s="228" t="s">
        <v>2982</v>
      </c>
    </row>
    <row r="738" s="2" customFormat="1">
      <c r="A738" s="38"/>
      <c r="B738" s="39"/>
      <c r="C738" s="40"/>
      <c r="D738" s="230" t="s">
        <v>156</v>
      </c>
      <c r="E738" s="40"/>
      <c r="F738" s="231" t="s">
        <v>2983</v>
      </c>
      <c r="G738" s="40"/>
      <c r="H738" s="40"/>
      <c r="I738" s="232"/>
      <c r="J738" s="40"/>
      <c r="K738" s="40"/>
      <c r="L738" s="44"/>
      <c r="M738" s="233"/>
      <c r="N738" s="234"/>
      <c r="O738" s="91"/>
      <c r="P738" s="91"/>
      <c r="Q738" s="91"/>
      <c r="R738" s="91"/>
      <c r="S738" s="91"/>
      <c r="T738" s="91"/>
      <c r="U738" s="92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T738" s="17" t="s">
        <v>156</v>
      </c>
      <c r="AU738" s="17" t="s">
        <v>154</v>
      </c>
    </row>
    <row r="739" s="2" customFormat="1">
      <c r="A739" s="38"/>
      <c r="B739" s="39"/>
      <c r="C739" s="40"/>
      <c r="D739" s="235" t="s">
        <v>158</v>
      </c>
      <c r="E739" s="40"/>
      <c r="F739" s="236" t="s">
        <v>2984</v>
      </c>
      <c r="G739" s="40"/>
      <c r="H739" s="40"/>
      <c r="I739" s="232"/>
      <c r="J739" s="40"/>
      <c r="K739" s="40"/>
      <c r="L739" s="44"/>
      <c r="M739" s="233"/>
      <c r="N739" s="234"/>
      <c r="O739" s="91"/>
      <c r="P739" s="91"/>
      <c r="Q739" s="91"/>
      <c r="R739" s="91"/>
      <c r="S739" s="91"/>
      <c r="T739" s="91"/>
      <c r="U739" s="92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T739" s="17" t="s">
        <v>158</v>
      </c>
      <c r="AU739" s="17" t="s">
        <v>154</v>
      </c>
    </row>
    <row r="740" s="12" customFormat="1" ht="22.8" customHeight="1">
      <c r="A740" s="12"/>
      <c r="B740" s="201"/>
      <c r="C740" s="202"/>
      <c r="D740" s="203" t="s">
        <v>72</v>
      </c>
      <c r="E740" s="215" t="s">
        <v>2985</v>
      </c>
      <c r="F740" s="215" t="s">
        <v>2986</v>
      </c>
      <c r="G740" s="202"/>
      <c r="H740" s="202"/>
      <c r="I740" s="205"/>
      <c r="J740" s="216">
        <f>BK740</f>
        <v>0</v>
      </c>
      <c r="K740" s="202"/>
      <c r="L740" s="207"/>
      <c r="M740" s="208"/>
      <c r="N740" s="209"/>
      <c r="O740" s="209"/>
      <c r="P740" s="210">
        <f>SUM(P741:P778)</f>
        <v>0</v>
      </c>
      <c r="Q740" s="209"/>
      <c r="R740" s="210">
        <f>SUM(R741:R778)</f>
        <v>0.087318000000000007</v>
      </c>
      <c r="S740" s="209"/>
      <c r="T740" s="210">
        <f>SUM(T741:T778)</f>
        <v>0</v>
      </c>
      <c r="U740" s="211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R740" s="212" t="s">
        <v>154</v>
      </c>
      <c r="AT740" s="213" t="s">
        <v>72</v>
      </c>
      <c r="AU740" s="213" t="s">
        <v>81</v>
      </c>
      <c r="AY740" s="212" t="s">
        <v>146</v>
      </c>
      <c r="BK740" s="214">
        <f>SUM(BK741:BK778)</f>
        <v>0</v>
      </c>
    </row>
    <row r="741" s="2" customFormat="1" ht="24.15" customHeight="1">
      <c r="A741" s="38"/>
      <c r="B741" s="39"/>
      <c r="C741" s="217" t="s">
        <v>1025</v>
      </c>
      <c r="D741" s="217" t="s">
        <v>148</v>
      </c>
      <c r="E741" s="218" t="s">
        <v>2987</v>
      </c>
      <c r="F741" s="219" t="s">
        <v>2988</v>
      </c>
      <c r="G741" s="220" t="s">
        <v>260</v>
      </c>
      <c r="H741" s="221">
        <v>2</v>
      </c>
      <c r="I741" s="222"/>
      <c r="J741" s="223">
        <f>ROUND(I741*H741,2)</f>
        <v>0</v>
      </c>
      <c r="K741" s="219" t="s">
        <v>152</v>
      </c>
      <c r="L741" s="44"/>
      <c r="M741" s="224" t="s">
        <v>1</v>
      </c>
      <c r="N741" s="225" t="s">
        <v>39</v>
      </c>
      <c r="O741" s="91"/>
      <c r="P741" s="226">
        <f>O741*H741</f>
        <v>0</v>
      </c>
      <c r="Q741" s="226">
        <v>0.0018500000000000001</v>
      </c>
      <c r="R741" s="226">
        <f>Q741*H741</f>
        <v>0.0037000000000000002</v>
      </c>
      <c r="S741" s="226">
        <v>0</v>
      </c>
      <c r="T741" s="226">
        <f>S741*H741</f>
        <v>0</v>
      </c>
      <c r="U741" s="227" t="s">
        <v>1</v>
      </c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R741" s="228" t="s">
        <v>265</v>
      </c>
      <c r="AT741" s="228" t="s">
        <v>148</v>
      </c>
      <c r="AU741" s="228" t="s">
        <v>154</v>
      </c>
      <c r="AY741" s="17" t="s">
        <v>146</v>
      </c>
      <c r="BE741" s="229">
        <f>IF(N741="základní",J741,0)</f>
        <v>0</v>
      </c>
      <c r="BF741" s="229">
        <f>IF(N741="snížená",J741,0)</f>
        <v>0</v>
      </c>
      <c r="BG741" s="229">
        <f>IF(N741="zákl. přenesená",J741,0)</f>
        <v>0</v>
      </c>
      <c r="BH741" s="229">
        <f>IF(N741="sníž. přenesená",J741,0)</f>
        <v>0</v>
      </c>
      <c r="BI741" s="229">
        <f>IF(N741="nulová",J741,0)</f>
        <v>0</v>
      </c>
      <c r="BJ741" s="17" t="s">
        <v>154</v>
      </c>
      <c r="BK741" s="229">
        <f>ROUND(I741*H741,2)</f>
        <v>0</v>
      </c>
      <c r="BL741" s="17" t="s">
        <v>265</v>
      </c>
      <c r="BM741" s="228" t="s">
        <v>2989</v>
      </c>
    </row>
    <row r="742" s="2" customFormat="1">
      <c r="A742" s="38"/>
      <c r="B742" s="39"/>
      <c r="C742" s="40"/>
      <c r="D742" s="230" t="s">
        <v>156</v>
      </c>
      <c r="E742" s="40"/>
      <c r="F742" s="231" t="s">
        <v>2990</v>
      </c>
      <c r="G742" s="40"/>
      <c r="H742" s="40"/>
      <c r="I742" s="232"/>
      <c r="J742" s="40"/>
      <c r="K742" s="40"/>
      <c r="L742" s="44"/>
      <c r="M742" s="233"/>
      <c r="N742" s="234"/>
      <c r="O742" s="91"/>
      <c r="P742" s="91"/>
      <c r="Q742" s="91"/>
      <c r="R742" s="91"/>
      <c r="S742" s="91"/>
      <c r="T742" s="91"/>
      <c r="U742" s="92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T742" s="17" t="s">
        <v>156</v>
      </c>
      <c r="AU742" s="17" t="s">
        <v>154</v>
      </c>
    </row>
    <row r="743" s="2" customFormat="1">
      <c r="A743" s="38"/>
      <c r="B743" s="39"/>
      <c r="C743" s="40"/>
      <c r="D743" s="235" t="s">
        <v>158</v>
      </c>
      <c r="E743" s="40"/>
      <c r="F743" s="236" t="s">
        <v>2991</v>
      </c>
      <c r="G743" s="40"/>
      <c r="H743" s="40"/>
      <c r="I743" s="232"/>
      <c r="J743" s="40"/>
      <c r="K743" s="40"/>
      <c r="L743" s="44"/>
      <c r="M743" s="233"/>
      <c r="N743" s="234"/>
      <c r="O743" s="91"/>
      <c r="P743" s="91"/>
      <c r="Q743" s="91"/>
      <c r="R743" s="91"/>
      <c r="S743" s="91"/>
      <c r="T743" s="91"/>
      <c r="U743" s="92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T743" s="17" t="s">
        <v>158</v>
      </c>
      <c r="AU743" s="17" t="s">
        <v>154</v>
      </c>
    </row>
    <row r="744" s="2" customFormat="1" ht="24.15" customHeight="1">
      <c r="A744" s="38"/>
      <c r="B744" s="39"/>
      <c r="C744" s="217" t="s">
        <v>1031</v>
      </c>
      <c r="D744" s="217" t="s">
        <v>148</v>
      </c>
      <c r="E744" s="218" t="s">
        <v>2992</v>
      </c>
      <c r="F744" s="219" t="s">
        <v>2993</v>
      </c>
      <c r="G744" s="220" t="s">
        <v>260</v>
      </c>
      <c r="H744" s="221">
        <v>28.84</v>
      </c>
      <c r="I744" s="222"/>
      <c r="J744" s="223">
        <f>ROUND(I744*H744,2)</f>
        <v>0</v>
      </c>
      <c r="K744" s="219" t="s">
        <v>152</v>
      </c>
      <c r="L744" s="44"/>
      <c r="M744" s="224" t="s">
        <v>1</v>
      </c>
      <c r="N744" s="225" t="s">
        <v>39</v>
      </c>
      <c r="O744" s="91"/>
      <c r="P744" s="226">
        <f>O744*H744</f>
        <v>0</v>
      </c>
      <c r="Q744" s="226">
        <v>0.0027000000000000001</v>
      </c>
      <c r="R744" s="226">
        <f>Q744*H744</f>
        <v>0.077868000000000007</v>
      </c>
      <c r="S744" s="226">
        <v>0</v>
      </c>
      <c r="T744" s="226">
        <f>S744*H744</f>
        <v>0</v>
      </c>
      <c r="U744" s="227" t="s">
        <v>1</v>
      </c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R744" s="228" t="s">
        <v>265</v>
      </c>
      <c r="AT744" s="228" t="s">
        <v>148</v>
      </c>
      <c r="AU744" s="228" t="s">
        <v>154</v>
      </c>
      <c r="AY744" s="17" t="s">
        <v>146</v>
      </c>
      <c r="BE744" s="229">
        <f>IF(N744="základní",J744,0)</f>
        <v>0</v>
      </c>
      <c r="BF744" s="229">
        <f>IF(N744="snížená",J744,0)</f>
        <v>0</v>
      </c>
      <c r="BG744" s="229">
        <f>IF(N744="zákl. přenesená",J744,0)</f>
        <v>0</v>
      </c>
      <c r="BH744" s="229">
        <f>IF(N744="sníž. přenesená",J744,0)</f>
        <v>0</v>
      </c>
      <c r="BI744" s="229">
        <f>IF(N744="nulová",J744,0)</f>
        <v>0</v>
      </c>
      <c r="BJ744" s="17" t="s">
        <v>154</v>
      </c>
      <c r="BK744" s="229">
        <f>ROUND(I744*H744,2)</f>
        <v>0</v>
      </c>
      <c r="BL744" s="17" t="s">
        <v>265</v>
      </c>
      <c r="BM744" s="228" t="s">
        <v>2994</v>
      </c>
    </row>
    <row r="745" s="2" customFormat="1">
      <c r="A745" s="38"/>
      <c r="B745" s="39"/>
      <c r="C745" s="40"/>
      <c r="D745" s="230" t="s">
        <v>156</v>
      </c>
      <c r="E745" s="40"/>
      <c r="F745" s="231" t="s">
        <v>2995</v>
      </c>
      <c r="G745" s="40"/>
      <c r="H745" s="40"/>
      <c r="I745" s="232"/>
      <c r="J745" s="40"/>
      <c r="K745" s="40"/>
      <c r="L745" s="44"/>
      <c r="M745" s="233"/>
      <c r="N745" s="234"/>
      <c r="O745" s="91"/>
      <c r="P745" s="91"/>
      <c r="Q745" s="91"/>
      <c r="R745" s="91"/>
      <c r="S745" s="91"/>
      <c r="T745" s="91"/>
      <c r="U745" s="92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T745" s="17" t="s">
        <v>156</v>
      </c>
      <c r="AU745" s="17" t="s">
        <v>154</v>
      </c>
    </row>
    <row r="746" s="2" customFormat="1">
      <c r="A746" s="38"/>
      <c r="B746" s="39"/>
      <c r="C746" s="40"/>
      <c r="D746" s="235" t="s">
        <v>158</v>
      </c>
      <c r="E746" s="40"/>
      <c r="F746" s="236" t="s">
        <v>2996</v>
      </c>
      <c r="G746" s="40"/>
      <c r="H746" s="40"/>
      <c r="I746" s="232"/>
      <c r="J746" s="40"/>
      <c r="K746" s="40"/>
      <c r="L746" s="44"/>
      <c r="M746" s="233"/>
      <c r="N746" s="234"/>
      <c r="O746" s="91"/>
      <c r="P746" s="91"/>
      <c r="Q746" s="91"/>
      <c r="R746" s="91"/>
      <c r="S746" s="91"/>
      <c r="T746" s="91"/>
      <c r="U746" s="92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T746" s="17" t="s">
        <v>158</v>
      </c>
      <c r="AU746" s="17" t="s">
        <v>154</v>
      </c>
    </row>
    <row r="747" s="13" customFormat="1">
      <c r="A747" s="13"/>
      <c r="B747" s="237"/>
      <c r="C747" s="238"/>
      <c r="D747" s="230" t="s">
        <v>160</v>
      </c>
      <c r="E747" s="239" t="s">
        <v>1</v>
      </c>
      <c r="F747" s="240" t="s">
        <v>2675</v>
      </c>
      <c r="G747" s="238"/>
      <c r="H747" s="239" t="s">
        <v>1</v>
      </c>
      <c r="I747" s="241"/>
      <c r="J747" s="238"/>
      <c r="K747" s="238"/>
      <c r="L747" s="242"/>
      <c r="M747" s="243"/>
      <c r="N747" s="244"/>
      <c r="O747" s="244"/>
      <c r="P747" s="244"/>
      <c r="Q747" s="244"/>
      <c r="R747" s="244"/>
      <c r="S747" s="244"/>
      <c r="T747" s="244"/>
      <c r="U747" s="245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46" t="s">
        <v>160</v>
      </c>
      <c r="AU747" s="246" t="s">
        <v>154</v>
      </c>
      <c r="AV747" s="13" t="s">
        <v>81</v>
      </c>
      <c r="AW747" s="13" t="s">
        <v>30</v>
      </c>
      <c r="AX747" s="13" t="s">
        <v>73</v>
      </c>
      <c r="AY747" s="246" t="s">
        <v>146</v>
      </c>
    </row>
    <row r="748" s="14" customFormat="1">
      <c r="A748" s="14"/>
      <c r="B748" s="247"/>
      <c r="C748" s="248"/>
      <c r="D748" s="230" t="s">
        <v>160</v>
      </c>
      <c r="E748" s="249" t="s">
        <v>1</v>
      </c>
      <c r="F748" s="250" t="s">
        <v>2997</v>
      </c>
      <c r="G748" s="248"/>
      <c r="H748" s="251">
        <v>28.84</v>
      </c>
      <c r="I748" s="252"/>
      <c r="J748" s="248"/>
      <c r="K748" s="248"/>
      <c r="L748" s="253"/>
      <c r="M748" s="254"/>
      <c r="N748" s="255"/>
      <c r="O748" s="255"/>
      <c r="P748" s="255"/>
      <c r="Q748" s="255"/>
      <c r="R748" s="255"/>
      <c r="S748" s="255"/>
      <c r="T748" s="255"/>
      <c r="U748" s="256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57" t="s">
        <v>160</v>
      </c>
      <c r="AU748" s="257" t="s">
        <v>154</v>
      </c>
      <c r="AV748" s="14" t="s">
        <v>154</v>
      </c>
      <c r="AW748" s="14" t="s">
        <v>30</v>
      </c>
      <c r="AX748" s="14" t="s">
        <v>73</v>
      </c>
      <c r="AY748" s="257" t="s">
        <v>146</v>
      </c>
    </row>
    <row r="749" s="15" customFormat="1">
      <c r="A749" s="15"/>
      <c r="B749" s="258"/>
      <c r="C749" s="259"/>
      <c r="D749" s="230" t="s">
        <v>160</v>
      </c>
      <c r="E749" s="260" t="s">
        <v>1</v>
      </c>
      <c r="F749" s="261" t="s">
        <v>163</v>
      </c>
      <c r="G749" s="259"/>
      <c r="H749" s="262">
        <v>28.84</v>
      </c>
      <c r="I749" s="263"/>
      <c r="J749" s="259"/>
      <c r="K749" s="259"/>
      <c r="L749" s="264"/>
      <c r="M749" s="265"/>
      <c r="N749" s="266"/>
      <c r="O749" s="266"/>
      <c r="P749" s="266"/>
      <c r="Q749" s="266"/>
      <c r="R749" s="266"/>
      <c r="S749" s="266"/>
      <c r="T749" s="266"/>
      <c r="U749" s="267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T749" s="268" t="s">
        <v>160</v>
      </c>
      <c r="AU749" s="268" t="s">
        <v>154</v>
      </c>
      <c r="AV749" s="15" t="s">
        <v>153</v>
      </c>
      <c r="AW749" s="15" t="s">
        <v>30</v>
      </c>
      <c r="AX749" s="15" t="s">
        <v>81</v>
      </c>
      <c r="AY749" s="268" t="s">
        <v>146</v>
      </c>
    </row>
    <row r="750" s="2" customFormat="1" ht="24.15" customHeight="1">
      <c r="A750" s="38"/>
      <c r="B750" s="39"/>
      <c r="C750" s="217" t="s">
        <v>1036</v>
      </c>
      <c r="D750" s="217" t="s">
        <v>148</v>
      </c>
      <c r="E750" s="218" t="s">
        <v>2998</v>
      </c>
      <c r="F750" s="219" t="s">
        <v>2999</v>
      </c>
      <c r="G750" s="220" t="s">
        <v>2831</v>
      </c>
      <c r="H750" s="221">
        <v>1</v>
      </c>
      <c r="I750" s="222"/>
      <c r="J750" s="223">
        <f>ROUND(I750*H750,2)</f>
        <v>0</v>
      </c>
      <c r="K750" s="219" t="s">
        <v>152</v>
      </c>
      <c r="L750" s="44"/>
      <c r="M750" s="224" t="s">
        <v>1</v>
      </c>
      <c r="N750" s="225" t="s">
        <v>39</v>
      </c>
      <c r="O750" s="91"/>
      <c r="P750" s="226">
        <f>O750*H750</f>
        <v>0</v>
      </c>
      <c r="Q750" s="226">
        <v>0.00428</v>
      </c>
      <c r="R750" s="226">
        <f>Q750*H750</f>
        <v>0.00428</v>
      </c>
      <c r="S750" s="226">
        <v>0</v>
      </c>
      <c r="T750" s="226">
        <f>S750*H750</f>
        <v>0</v>
      </c>
      <c r="U750" s="227" t="s">
        <v>1</v>
      </c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R750" s="228" t="s">
        <v>265</v>
      </c>
      <c r="AT750" s="228" t="s">
        <v>148</v>
      </c>
      <c r="AU750" s="228" t="s">
        <v>154</v>
      </c>
      <c r="AY750" s="17" t="s">
        <v>146</v>
      </c>
      <c r="BE750" s="229">
        <f>IF(N750="základní",J750,0)</f>
        <v>0</v>
      </c>
      <c r="BF750" s="229">
        <f>IF(N750="snížená",J750,0)</f>
        <v>0</v>
      </c>
      <c r="BG750" s="229">
        <f>IF(N750="zákl. přenesená",J750,0)</f>
        <v>0</v>
      </c>
      <c r="BH750" s="229">
        <f>IF(N750="sníž. přenesená",J750,0)</f>
        <v>0</v>
      </c>
      <c r="BI750" s="229">
        <f>IF(N750="nulová",J750,0)</f>
        <v>0</v>
      </c>
      <c r="BJ750" s="17" t="s">
        <v>154</v>
      </c>
      <c r="BK750" s="229">
        <f>ROUND(I750*H750,2)</f>
        <v>0</v>
      </c>
      <c r="BL750" s="17" t="s">
        <v>265</v>
      </c>
      <c r="BM750" s="228" t="s">
        <v>3000</v>
      </c>
    </row>
    <row r="751" s="2" customFormat="1">
      <c r="A751" s="38"/>
      <c r="B751" s="39"/>
      <c r="C751" s="40"/>
      <c r="D751" s="230" t="s">
        <v>156</v>
      </c>
      <c r="E751" s="40"/>
      <c r="F751" s="231" t="s">
        <v>3001</v>
      </c>
      <c r="G751" s="40"/>
      <c r="H751" s="40"/>
      <c r="I751" s="232"/>
      <c r="J751" s="40"/>
      <c r="K751" s="40"/>
      <c r="L751" s="44"/>
      <c r="M751" s="233"/>
      <c r="N751" s="234"/>
      <c r="O751" s="91"/>
      <c r="P751" s="91"/>
      <c r="Q751" s="91"/>
      <c r="R751" s="91"/>
      <c r="S751" s="91"/>
      <c r="T751" s="91"/>
      <c r="U751" s="92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T751" s="17" t="s">
        <v>156</v>
      </c>
      <c r="AU751" s="17" t="s">
        <v>154</v>
      </c>
    </row>
    <row r="752" s="2" customFormat="1">
      <c r="A752" s="38"/>
      <c r="B752" s="39"/>
      <c r="C752" s="40"/>
      <c r="D752" s="235" t="s">
        <v>158</v>
      </c>
      <c r="E752" s="40"/>
      <c r="F752" s="236" t="s">
        <v>3002</v>
      </c>
      <c r="G752" s="40"/>
      <c r="H752" s="40"/>
      <c r="I752" s="232"/>
      <c r="J752" s="40"/>
      <c r="K752" s="40"/>
      <c r="L752" s="44"/>
      <c r="M752" s="233"/>
      <c r="N752" s="234"/>
      <c r="O752" s="91"/>
      <c r="P752" s="91"/>
      <c r="Q752" s="91"/>
      <c r="R752" s="91"/>
      <c r="S752" s="91"/>
      <c r="T752" s="91"/>
      <c r="U752" s="92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T752" s="17" t="s">
        <v>158</v>
      </c>
      <c r="AU752" s="17" t="s">
        <v>154</v>
      </c>
    </row>
    <row r="753" s="2" customFormat="1" ht="16.5" customHeight="1">
      <c r="A753" s="38"/>
      <c r="B753" s="39"/>
      <c r="C753" s="217" t="s">
        <v>1042</v>
      </c>
      <c r="D753" s="217" t="s">
        <v>148</v>
      </c>
      <c r="E753" s="218" t="s">
        <v>3003</v>
      </c>
      <c r="F753" s="219" t="s">
        <v>3004</v>
      </c>
      <c r="G753" s="220" t="s">
        <v>268</v>
      </c>
      <c r="H753" s="221">
        <v>1</v>
      </c>
      <c r="I753" s="222"/>
      <c r="J753" s="223">
        <f>ROUND(I753*H753,2)</f>
        <v>0</v>
      </c>
      <c r="K753" s="219" t="s">
        <v>152</v>
      </c>
      <c r="L753" s="44"/>
      <c r="M753" s="224" t="s">
        <v>1</v>
      </c>
      <c r="N753" s="225" t="s">
        <v>39</v>
      </c>
      <c r="O753" s="91"/>
      <c r="P753" s="226">
        <f>O753*H753</f>
        <v>0</v>
      </c>
      <c r="Q753" s="226">
        <v>0.00023000000000000001</v>
      </c>
      <c r="R753" s="226">
        <f>Q753*H753</f>
        <v>0.00023000000000000001</v>
      </c>
      <c r="S753" s="226">
        <v>0</v>
      </c>
      <c r="T753" s="226">
        <f>S753*H753</f>
        <v>0</v>
      </c>
      <c r="U753" s="227" t="s">
        <v>1</v>
      </c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R753" s="228" t="s">
        <v>265</v>
      </c>
      <c r="AT753" s="228" t="s">
        <v>148</v>
      </c>
      <c r="AU753" s="228" t="s">
        <v>154</v>
      </c>
      <c r="AY753" s="17" t="s">
        <v>146</v>
      </c>
      <c r="BE753" s="229">
        <f>IF(N753="základní",J753,0)</f>
        <v>0</v>
      </c>
      <c r="BF753" s="229">
        <f>IF(N753="snížená",J753,0)</f>
        <v>0</v>
      </c>
      <c r="BG753" s="229">
        <f>IF(N753="zákl. přenesená",J753,0)</f>
        <v>0</v>
      </c>
      <c r="BH753" s="229">
        <f>IF(N753="sníž. přenesená",J753,0)</f>
        <v>0</v>
      </c>
      <c r="BI753" s="229">
        <f>IF(N753="nulová",J753,0)</f>
        <v>0</v>
      </c>
      <c r="BJ753" s="17" t="s">
        <v>154</v>
      </c>
      <c r="BK753" s="229">
        <f>ROUND(I753*H753,2)</f>
        <v>0</v>
      </c>
      <c r="BL753" s="17" t="s">
        <v>265</v>
      </c>
      <c r="BM753" s="228" t="s">
        <v>3005</v>
      </c>
    </row>
    <row r="754" s="2" customFormat="1">
      <c r="A754" s="38"/>
      <c r="B754" s="39"/>
      <c r="C754" s="40"/>
      <c r="D754" s="230" t="s">
        <v>156</v>
      </c>
      <c r="E754" s="40"/>
      <c r="F754" s="231" t="s">
        <v>3006</v>
      </c>
      <c r="G754" s="40"/>
      <c r="H754" s="40"/>
      <c r="I754" s="232"/>
      <c r="J754" s="40"/>
      <c r="K754" s="40"/>
      <c r="L754" s="44"/>
      <c r="M754" s="233"/>
      <c r="N754" s="234"/>
      <c r="O754" s="91"/>
      <c r="P754" s="91"/>
      <c r="Q754" s="91"/>
      <c r="R754" s="91"/>
      <c r="S754" s="91"/>
      <c r="T754" s="91"/>
      <c r="U754" s="92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T754" s="17" t="s">
        <v>156</v>
      </c>
      <c r="AU754" s="17" t="s">
        <v>154</v>
      </c>
    </row>
    <row r="755" s="2" customFormat="1">
      <c r="A755" s="38"/>
      <c r="B755" s="39"/>
      <c r="C755" s="40"/>
      <c r="D755" s="235" t="s">
        <v>158</v>
      </c>
      <c r="E755" s="40"/>
      <c r="F755" s="236" t="s">
        <v>3007</v>
      </c>
      <c r="G755" s="40"/>
      <c r="H755" s="40"/>
      <c r="I755" s="232"/>
      <c r="J755" s="40"/>
      <c r="K755" s="40"/>
      <c r="L755" s="44"/>
      <c r="M755" s="233"/>
      <c r="N755" s="234"/>
      <c r="O755" s="91"/>
      <c r="P755" s="91"/>
      <c r="Q755" s="91"/>
      <c r="R755" s="91"/>
      <c r="S755" s="91"/>
      <c r="T755" s="91"/>
      <c r="U755" s="92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T755" s="17" t="s">
        <v>158</v>
      </c>
      <c r="AU755" s="17" t="s">
        <v>154</v>
      </c>
    </row>
    <row r="756" s="2" customFormat="1" ht="16.5" customHeight="1">
      <c r="A756" s="38"/>
      <c r="B756" s="39"/>
      <c r="C756" s="217" t="s">
        <v>1048</v>
      </c>
      <c r="D756" s="217" t="s">
        <v>148</v>
      </c>
      <c r="E756" s="218" t="s">
        <v>3008</v>
      </c>
      <c r="F756" s="219" t="s">
        <v>3009</v>
      </c>
      <c r="G756" s="220" t="s">
        <v>268</v>
      </c>
      <c r="H756" s="221">
        <v>2</v>
      </c>
      <c r="I756" s="222"/>
      <c r="J756" s="223">
        <f>ROUND(I756*H756,2)</f>
        <v>0</v>
      </c>
      <c r="K756" s="219" t="s">
        <v>152</v>
      </c>
      <c r="L756" s="44"/>
      <c r="M756" s="224" t="s">
        <v>1</v>
      </c>
      <c r="N756" s="225" t="s">
        <v>39</v>
      </c>
      <c r="O756" s="91"/>
      <c r="P756" s="226">
        <f>O756*H756</f>
        <v>0</v>
      </c>
      <c r="Q756" s="226">
        <v>0</v>
      </c>
      <c r="R756" s="226">
        <f>Q756*H756</f>
        <v>0</v>
      </c>
      <c r="S756" s="226">
        <v>0</v>
      </c>
      <c r="T756" s="226">
        <f>S756*H756</f>
        <v>0</v>
      </c>
      <c r="U756" s="227" t="s">
        <v>1</v>
      </c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R756" s="228" t="s">
        <v>265</v>
      </c>
      <c r="AT756" s="228" t="s">
        <v>148</v>
      </c>
      <c r="AU756" s="228" t="s">
        <v>154</v>
      </c>
      <c r="AY756" s="17" t="s">
        <v>146</v>
      </c>
      <c r="BE756" s="229">
        <f>IF(N756="základní",J756,0)</f>
        <v>0</v>
      </c>
      <c r="BF756" s="229">
        <f>IF(N756="snížená",J756,0)</f>
        <v>0</v>
      </c>
      <c r="BG756" s="229">
        <f>IF(N756="zákl. přenesená",J756,0)</f>
        <v>0</v>
      </c>
      <c r="BH756" s="229">
        <f>IF(N756="sníž. přenesená",J756,0)</f>
        <v>0</v>
      </c>
      <c r="BI756" s="229">
        <f>IF(N756="nulová",J756,0)</f>
        <v>0</v>
      </c>
      <c r="BJ756" s="17" t="s">
        <v>154</v>
      </c>
      <c r="BK756" s="229">
        <f>ROUND(I756*H756,2)</f>
        <v>0</v>
      </c>
      <c r="BL756" s="17" t="s">
        <v>265</v>
      </c>
      <c r="BM756" s="228" t="s">
        <v>3010</v>
      </c>
    </row>
    <row r="757" s="2" customFormat="1">
      <c r="A757" s="38"/>
      <c r="B757" s="39"/>
      <c r="C757" s="40"/>
      <c r="D757" s="230" t="s">
        <v>156</v>
      </c>
      <c r="E757" s="40"/>
      <c r="F757" s="231" t="s">
        <v>3011</v>
      </c>
      <c r="G757" s="40"/>
      <c r="H757" s="40"/>
      <c r="I757" s="232"/>
      <c r="J757" s="40"/>
      <c r="K757" s="40"/>
      <c r="L757" s="44"/>
      <c r="M757" s="233"/>
      <c r="N757" s="234"/>
      <c r="O757" s="91"/>
      <c r="P757" s="91"/>
      <c r="Q757" s="91"/>
      <c r="R757" s="91"/>
      <c r="S757" s="91"/>
      <c r="T757" s="91"/>
      <c r="U757" s="92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T757" s="17" t="s">
        <v>156</v>
      </c>
      <c r="AU757" s="17" t="s">
        <v>154</v>
      </c>
    </row>
    <row r="758" s="2" customFormat="1">
      <c r="A758" s="38"/>
      <c r="B758" s="39"/>
      <c r="C758" s="40"/>
      <c r="D758" s="235" t="s">
        <v>158</v>
      </c>
      <c r="E758" s="40"/>
      <c r="F758" s="236" t="s">
        <v>3012</v>
      </c>
      <c r="G758" s="40"/>
      <c r="H758" s="40"/>
      <c r="I758" s="232"/>
      <c r="J758" s="40"/>
      <c r="K758" s="40"/>
      <c r="L758" s="44"/>
      <c r="M758" s="233"/>
      <c r="N758" s="234"/>
      <c r="O758" s="91"/>
      <c r="P758" s="91"/>
      <c r="Q758" s="91"/>
      <c r="R758" s="91"/>
      <c r="S758" s="91"/>
      <c r="T758" s="91"/>
      <c r="U758" s="92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T758" s="17" t="s">
        <v>158</v>
      </c>
      <c r="AU758" s="17" t="s">
        <v>154</v>
      </c>
    </row>
    <row r="759" s="2" customFormat="1" ht="16.5" customHeight="1">
      <c r="A759" s="38"/>
      <c r="B759" s="39"/>
      <c r="C759" s="217" t="s">
        <v>1057</v>
      </c>
      <c r="D759" s="217" t="s">
        <v>148</v>
      </c>
      <c r="E759" s="218" t="s">
        <v>3013</v>
      </c>
      <c r="F759" s="219" t="s">
        <v>3014</v>
      </c>
      <c r="G759" s="220" t="s">
        <v>260</v>
      </c>
      <c r="H759" s="221">
        <v>31</v>
      </c>
      <c r="I759" s="222"/>
      <c r="J759" s="223">
        <f>ROUND(I759*H759,2)</f>
        <v>0</v>
      </c>
      <c r="K759" s="219" t="s">
        <v>152</v>
      </c>
      <c r="L759" s="44"/>
      <c r="M759" s="224" t="s">
        <v>1</v>
      </c>
      <c r="N759" s="225" t="s">
        <v>39</v>
      </c>
      <c r="O759" s="91"/>
      <c r="P759" s="226">
        <f>O759*H759</f>
        <v>0</v>
      </c>
      <c r="Q759" s="226">
        <v>0</v>
      </c>
      <c r="R759" s="226">
        <f>Q759*H759</f>
        <v>0</v>
      </c>
      <c r="S759" s="226">
        <v>0</v>
      </c>
      <c r="T759" s="226">
        <f>S759*H759</f>
        <v>0</v>
      </c>
      <c r="U759" s="227" t="s">
        <v>1</v>
      </c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R759" s="228" t="s">
        <v>265</v>
      </c>
      <c r="AT759" s="228" t="s">
        <v>148</v>
      </c>
      <c r="AU759" s="228" t="s">
        <v>154</v>
      </c>
      <c r="AY759" s="17" t="s">
        <v>146</v>
      </c>
      <c r="BE759" s="229">
        <f>IF(N759="základní",J759,0)</f>
        <v>0</v>
      </c>
      <c r="BF759" s="229">
        <f>IF(N759="snížená",J759,0)</f>
        <v>0</v>
      </c>
      <c r="BG759" s="229">
        <f>IF(N759="zákl. přenesená",J759,0)</f>
        <v>0</v>
      </c>
      <c r="BH759" s="229">
        <f>IF(N759="sníž. přenesená",J759,0)</f>
        <v>0</v>
      </c>
      <c r="BI759" s="229">
        <f>IF(N759="nulová",J759,0)</f>
        <v>0</v>
      </c>
      <c r="BJ759" s="17" t="s">
        <v>154</v>
      </c>
      <c r="BK759" s="229">
        <f>ROUND(I759*H759,2)</f>
        <v>0</v>
      </c>
      <c r="BL759" s="17" t="s">
        <v>265</v>
      </c>
      <c r="BM759" s="228" t="s">
        <v>3015</v>
      </c>
    </row>
    <row r="760" s="2" customFormat="1">
      <c r="A760" s="38"/>
      <c r="B760" s="39"/>
      <c r="C760" s="40"/>
      <c r="D760" s="230" t="s">
        <v>156</v>
      </c>
      <c r="E760" s="40"/>
      <c r="F760" s="231" t="s">
        <v>3016</v>
      </c>
      <c r="G760" s="40"/>
      <c r="H760" s="40"/>
      <c r="I760" s="232"/>
      <c r="J760" s="40"/>
      <c r="K760" s="40"/>
      <c r="L760" s="44"/>
      <c r="M760" s="233"/>
      <c r="N760" s="234"/>
      <c r="O760" s="91"/>
      <c r="P760" s="91"/>
      <c r="Q760" s="91"/>
      <c r="R760" s="91"/>
      <c r="S760" s="91"/>
      <c r="T760" s="91"/>
      <c r="U760" s="92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T760" s="17" t="s">
        <v>156</v>
      </c>
      <c r="AU760" s="17" t="s">
        <v>154</v>
      </c>
    </row>
    <row r="761" s="2" customFormat="1">
      <c r="A761" s="38"/>
      <c r="B761" s="39"/>
      <c r="C761" s="40"/>
      <c r="D761" s="235" t="s">
        <v>158</v>
      </c>
      <c r="E761" s="40"/>
      <c r="F761" s="236" t="s">
        <v>3017</v>
      </c>
      <c r="G761" s="40"/>
      <c r="H761" s="40"/>
      <c r="I761" s="232"/>
      <c r="J761" s="40"/>
      <c r="K761" s="40"/>
      <c r="L761" s="44"/>
      <c r="M761" s="233"/>
      <c r="N761" s="234"/>
      <c r="O761" s="91"/>
      <c r="P761" s="91"/>
      <c r="Q761" s="91"/>
      <c r="R761" s="91"/>
      <c r="S761" s="91"/>
      <c r="T761" s="91"/>
      <c r="U761" s="92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T761" s="17" t="s">
        <v>158</v>
      </c>
      <c r="AU761" s="17" t="s">
        <v>154</v>
      </c>
    </row>
    <row r="762" s="14" customFormat="1">
      <c r="A762" s="14"/>
      <c r="B762" s="247"/>
      <c r="C762" s="248"/>
      <c r="D762" s="230" t="s">
        <v>160</v>
      </c>
      <c r="E762" s="249" t="s">
        <v>1</v>
      </c>
      <c r="F762" s="250" t="s">
        <v>3018</v>
      </c>
      <c r="G762" s="248"/>
      <c r="H762" s="251">
        <v>31</v>
      </c>
      <c r="I762" s="252"/>
      <c r="J762" s="248"/>
      <c r="K762" s="248"/>
      <c r="L762" s="253"/>
      <c r="M762" s="254"/>
      <c r="N762" s="255"/>
      <c r="O762" s="255"/>
      <c r="P762" s="255"/>
      <c r="Q762" s="255"/>
      <c r="R762" s="255"/>
      <c r="S762" s="255"/>
      <c r="T762" s="255"/>
      <c r="U762" s="256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57" t="s">
        <v>160</v>
      </c>
      <c r="AU762" s="257" t="s">
        <v>154</v>
      </c>
      <c r="AV762" s="14" t="s">
        <v>154</v>
      </c>
      <c r="AW762" s="14" t="s">
        <v>30</v>
      </c>
      <c r="AX762" s="14" t="s">
        <v>73</v>
      </c>
      <c r="AY762" s="257" t="s">
        <v>146</v>
      </c>
    </row>
    <row r="763" s="15" customFormat="1">
      <c r="A763" s="15"/>
      <c r="B763" s="258"/>
      <c r="C763" s="259"/>
      <c r="D763" s="230" t="s">
        <v>160</v>
      </c>
      <c r="E763" s="260" t="s">
        <v>1</v>
      </c>
      <c r="F763" s="261" t="s">
        <v>163</v>
      </c>
      <c r="G763" s="259"/>
      <c r="H763" s="262">
        <v>31</v>
      </c>
      <c r="I763" s="263"/>
      <c r="J763" s="259"/>
      <c r="K763" s="259"/>
      <c r="L763" s="264"/>
      <c r="M763" s="265"/>
      <c r="N763" s="266"/>
      <c r="O763" s="266"/>
      <c r="P763" s="266"/>
      <c r="Q763" s="266"/>
      <c r="R763" s="266"/>
      <c r="S763" s="266"/>
      <c r="T763" s="266"/>
      <c r="U763" s="267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T763" s="268" t="s">
        <v>160</v>
      </c>
      <c r="AU763" s="268" t="s">
        <v>154</v>
      </c>
      <c r="AV763" s="15" t="s">
        <v>153</v>
      </c>
      <c r="AW763" s="15" t="s">
        <v>30</v>
      </c>
      <c r="AX763" s="15" t="s">
        <v>81</v>
      </c>
      <c r="AY763" s="268" t="s">
        <v>146</v>
      </c>
    </row>
    <row r="764" s="2" customFormat="1" ht="16.5" customHeight="1">
      <c r="A764" s="38"/>
      <c r="B764" s="39"/>
      <c r="C764" s="217" t="s">
        <v>1062</v>
      </c>
      <c r="D764" s="217" t="s">
        <v>148</v>
      </c>
      <c r="E764" s="218" t="s">
        <v>3019</v>
      </c>
      <c r="F764" s="219" t="s">
        <v>3020</v>
      </c>
      <c r="G764" s="220" t="s">
        <v>268</v>
      </c>
      <c r="H764" s="221">
        <v>1</v>
      </c>
      <c r="I764" s="222"/>
      <c r="J764" s="223">
        <f>ROUND(I764*H764,2)</f>
        <v>0</v>
      </c>
      <c r="K764" s="219" t="s">
        <v>152</v>
      </c>
      <c r="L764" s="44"/>
      <c r="M764" s="224" t="s">
        <v>1</v>
      </c>
      <c r="N764" s="225" t="s">
        <v>39</v>
      </c>
      <c r="O764" s="91"/>
      <c r="P764" s="226">
        <f>O764*H764</f>
        <v>0</v>
      </c>
      <c r="Q764" s="226">
        <v>0</v>
      </c>
      <c r="R764" s="226">
        <f>Q764*H764</f>
        <v>0</v>
      </c>
      <c r="S764" s="226">
        <v>0</v>
      </c>
      <c r="T764" s="226">
        <f>S764*H764</f>
        <v>0</v>
      </c>
      <c r="U764" s="227" t="s">
        <v>1</v>
      </c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R764" s="228" t="s">
        <v>265</v>
      </c>
      <c r="AT764" s="228" t="s">
        <v>148</v>
      </c>
      <c r="AU764" s="228" t="s">
        <v>154</v>
      </c>
      <c r="AY764" s="17" t="s">
        <v>146</v>
      </c>
      <c r="BE764" s="229">
        <f>IF(N764="základní",J764,0)</f>
        <v>0</v>
      </c>
      <c r="BF764" s="229">
        <f>IF(N764="snížená",J764,0)</f>
        <v>0</v>
      </c>
      <c r="BG764" s="229">
        <f>IF(N764="zákl. přenesená",J764,0)</f>
        <v>0</v>
      </c>
      <c r="BH764" s="229">
        <f>IF(N764="sníž. přenesená",J764,0)</f>
        <v>0</v>
      </c>
      <c r="BI764" s="229">
        <f>IF(N764="nulová",J764,0)</f>
        <v>0</v>
      </c>
      <c r="BJ764" s="17" t="s">
        <v>154</v>
      </c>
      <c r="BK764" s="229">
        <f>ROUND(I764*H764,2)</f>
        <v>0</v>
      </c>
      <c r="BL764" s="17" t="s">
        <v>265</v>
      </c>
      <c r="BM764" s="228" t="s">
        <v>3021</v>
      </c>
    </row>
    <row r="765" s="2" customFormat="1">
      <c r="A765" s="38"/>
      <c r="B765" s="39"/>
      <c r="C765" s="40"/>
      <c r="D765" s="230" t="s">
        <v>156</v>
      </c>
      <c r="E765" s="40"/>
      <c r="F765" s="231" t="s">
        <v>3022</v>
      </c>
      <c r="G765" s="40"/>
      <c r="H765" s="40"/>
      <c r="I765" s="232"/>
      <c r="J765" s="40"/>
      <c r="K765" s="40"/>
      <c r="L765" s="44"/>
      <c r="M765" s="233"/>
      <c r="N765" s="234"/>
      <c r="O765" s="91"/>
      <c r="P765" s="91"/>
      <c r="Q765" s="91"/>
      <c r="R765" s="91"/>
      <c r="S765" s="91"/>
      <c r="T765" s="91"/>
      <c r="U765" s="92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T765" s="17" t="s">
        <v>156</v>
      </c>
      <c r="AU765" s="17" t="s">
        <v>154</v>
      </c>
    </row>
    <row r="766" s="2" customFormat="1">
      <c r="A766" s="38"/>
      <c r="B766" s="39"/>
      <c r="C766" s="40"/>
      <c r="D766" s="235" t="s">
        <v>158</v>
      </c>
      <c r="E766" s="40"/>
      <c r="F766" s="236" t="s">
        <v>3023</v>
      </c>
      <c r="G766" s="40"/>
      <c r="H766" s="40"/>
      <c r="I766" s="232"/>
      <c r="J766" s="40"/>
      <c r="K766" s="40"/>
      <c r="L766" s="44"/>
      <c r="M766" s="233"/>
      <c r="N766" s="234"/>
      <c r="O766" s="91"/>
      <c r="P766" s="91"/>
      <c r="Q766" s="91"/>
      <c r="R766" s="91"/>
      <c r="S766" s="91"/>
      <c r="T766" s="91"/>
      <c r="U766" s="92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T766" s="17" t="s">
        <v>158</v>
      </c>
      <c r="AU766" s="17" t="s">
        <v>154</v>
      </c>
    </row>
    <row r="767" s="2" customFormat="1" ht="16.5" customHeight="1">
      <c r="A767" s="38"/>
      <c r="B767" s="39"/>
      <c r="C767" s="217" t="s">
        <v>1065</v>
      </c>
      <c r="D767" s="217" t="s">
        <v>148</v>
      </c>
      <c r="E767" s="218" t="s">
        <v>3024</v>
      </c>
      <c r="F767" s="219" t="s">
        <v>3025</v>
      </c>
      <c r="G767" s="220" t="s">
        <v>268</v>
      </c>
      <c r="H767" s="221">
        <v>1</v>
      </c>
      <c r="I767" s="222"/>
      <c r="J767" s="223">
        <f>ROUND(I767*H767,2)</f>
        <v>0</v>
      </c>
      <c r="K767" s="219" t="s">
        <v>152</v>
      </c>
      <c r="L767" s="44"/>
      <c r="M767" s="224" t="s">
        <v>1</v>
      </c>
      <c r="N767" s="225" t="s">
        <v>39</v>
      </c>
      <c r="O767" s="91"/>
      <c r="P767" s="226">
        <f>O767*H767</f>
        <v>0</v>
      </c>
      <c r="Q767" s="226">
        <v>0.00025000000000000001</v>
      </c>
      <c r="R767" s="226">
        <f>Q767*H767</f>
        <v>0.00025000000000000001</v>
      </c>
      <c r="S767" s="226">
        <v>0</v>
      </c>
      <c r="T767" s="226">
        <f>S767*H767</f>
        <v>0</v>
      </c>
      <c r="U767" s="227" t="s">
        <v>1</v>
      </c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R767" s="228" t="s">
        <v>265</v>
      </c>
      <c r="AT767" s="228" t="s">
        <v>148</v>
      </c>
      <c r="AU767" s="228" t="s">
        <v>154</v>
      </c>
      <c r="AY767" s="17" t="s">
        <v>146</v>
      </c>
      <c r="BE767" s="229">
        <f>IF(N767="základní",J767,0)</f>
        <v>0</v>
      </c>
      <c r="BF767" s="229">
        <f>IF(N767="snížená",J767,0)</f>
        <v>0</v>
      </c>
      <c r="BG767" s="229">
        <f>IF(N767="zákl. přenesená",J767,0)</f>
        <v>0</v>
      </c>
      <c r="BH767" s="229">
        <f>IF(N767="sníž. přenesená",J767,0)</f>
        <v>0</v>
      </c>
      <c r="BI767" s="229">
        <f>IF(N767="nulová",J767,0)</f>
        <v>0</v>
      </c>
      <c r="BJ767" s="17" t="s">
        <v>154</v>
      </c>
      <c r="BK767" s="229">
        <f>ROUND(I767*H767,2)</f>
        <v>0</v>
      </c>
      <c r="BL767" s="17" t="s">
        <v>265</v>
      </c>
      <c r="BM767" s="228" t="s">
        <v>3026</v>
      </c>
    </row>
    <row r="768" s="2" customFormat="1">
      <c r="A768" s="38"/>
      <c r="B768" s="39"/>
      <c r="C768" s="40"/>
      <c r="D768" s="230" t="s">
        <v>156</v>
      </c>
      <c r="E768" s="40"/>
      <c r="F768" s="231" t="s">
        <v>3027</v>
      </c>
      <c r="G768" s="40"/>
      <c r="H768" s="40"/>
      <c r="I768" s="232"/>
      <c r="J768" s="40"/>
      <c r="K768" s="40"/>
      <c r="L768" s="44"/>
      <c r="M768" s="233"/>
      <c r="N768" s="234"/>
      <c r="O768" s="91"/>
      <c r="P768" s="91"/>
      <c r="Q768" s="91"/>
      <c r="R768" s="91"/>
      <c r="S768" s="91"/>
      <c r="T768" s="91"/>
      <c r="U768" s="92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T768" s="17" t="s">
        <v>156</v>
      </c>
      <c r="AU768" s="17" t="s">
        <v>154</v>
      </c>
    </row>
    <row r="769" s="2" customFormat="1">
      <c r="A769" s="38"/>
      <c r="B769" s="39"/>
      <c r="C769" s="40"/>
      <c r="D769" s="235" t="s">
        <v>158</v>
      </c>
      <c r="E769" s="40"/>
      <c r="F769" s="236" t="s">
        <v>3028</v>
      </c>
      <c r="G769" s="40"/>
      <c r="H769" s="40"/>
      <c r="I769" s="232"/>
      <c r="J769" s="40"/>
      <c r="K769" s="40"/>
      <c r="L769" s="44"/>
      <c r="M769" s="233"/>
      <c r="N769" s="234"/>
      <c r="O769" s="91"/>
      <c r="P769" s="91"/>
      <c r="Q769" s="91"/>
      <c r="R769" s="91"/>
      <c r="S769" s="91"/>
      <c r="T769" s="91"/>
      <c r="U769" s="92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T769" s="17" t="s">
        <v>158</v>
      </c>
      <c r="AU769" s="17" t="s">
        <v>154</v>
      </c>
    </row>
    <row r="770" s="2" customFormat="1" ht="24.15" customHeight="1">
      <c r="A770" s="38"/>
      <c r="B770" s="39"/>
      <c r="C770" s="217" t="s">
        <v>1067</v>
      </c>
      <c r="D770" s="217" t="s">
        <v>148</v>
      </c>
      <c r="E770" s="218" t="s">
        <v>3029</v>
      </c>
      <c r="F770" s="219" t="s">
        <v>3030</v>
      </c>
      <c r="G770" s="220" t="s">
        <v>268</v>
      </c>
      <c r="H770" s="221">
        <v>1</v>
      </c>
      <c r="I770" s="222"/>
      <c r="J770" s="223">
        <f>ROUND(I770*H770,2)</f>
        <v>0</v>
      </c>
      <c r="K770" s="219" t="s">
        <v>152</v>
      </c>
      <c r="L770" s="44"/>
      <c r="M770" s="224" t="s">
        <v>1</v>
      </c>
      <c r="N770" s="225" t="s">
        <v>39</v>
      </c>
      <c r="O770" s="91"/>
      <c r="P770" s="226">
        <f>O770*H770</f>
        <v>0</v>
      </c>
      <c r="Q770" s="226">
        <v>0.00038000000000000002</v>
      </c>
      <c r="R770" s="226">
        <f>Q770*H770</f>
        <v>0.00038000000000000002</v>
      </c>
      <c r="S770" s="226">
        <v>0</v>
      </c>
      <c r="T770" s="226">
        <f>S770*H770</f>
        <v>0</v>
      </c>
      <c r="U770" s="227" t="s">
        <v>1</v>
      </c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R770" s="228" t="s">
        <v>265</v>
      </c>
      <c r="AT770" s="228" t="s">
        <v>148</v>
      </c>
      <c r="AU770" s="228" t="s">
        <v>154</v>
      </c>
      <c r="AY770" s="17" t="s">
        <v>146</v>
      </c>
      <c r="BE770" s="229">
        <f>IF(N770="základní",J770,0)</f>
        <v>0</v>
      </c>
      <c r="BF770" s="229">
        <f>IF(N770="snížená",J770,0)</f>
        <v>0</v>
      </c>
      <c r="BG770" s="229">
        <f>IF(N770="zákl. přenesená",J770,0)</f>
        <v>0</v>
      </c>
      <c r="BH770" s="229">
        <f>IF(N770="sníž. přenesená",J770,0)</f>
        <v>0</v>
      </c>
      <c r="BI770" s="229">
        <f>IF(N770="nulová",J770,0)</f>
        <v>0</v>
      </c>
      <c r="BJ770" s="17" t="s">
        <v>154</v>
      </c>
      <c r="BK770" s="229">
        <f>ROUND(I770*H770,2)</f>
        <v>0</v>
      </c>
      <c r="BL770" s="17" t="s">
        <v>265</v>
      </c>
      <c r="BM770" s="228" t="s">
        <v>3031</v>
      </c>
    </row>
    <row r="771" s="2" customFormat="1">
      <c r="A771" s="38"/>
      <c r="B771" s="39"/>
      <c r="C771" s="40"/>
      <c r="D771" s="230" t="s">
        <v>156</v>
      </c>
      <c r="E771" s="40"/>
      <c r="F771" s="231" t="s">
        <v>3032</v>
      </c>
      <c r="G771" s="40"/>
      <c r="H771" s="40"/>
      <c r="I771" s="232"/>
      <c r="J771" s="40"/>
      <c r="K771" s="40"/>
      <c r="L771" s="44"/>
      <c r="M771" s="233"/>
      <c r="N771" s="234"/>
      <c r="O771" s="91"/>
      <c r="P771" s="91"/>
      <c r="Q771" s="91"/>
      <c r="R771" s="91"/>
      <c r="S771" s="91"/>
      <c r="T771" s="91"/>
      <c r="U771" s="92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T771" s="17" t="s">
        <v>156</v>
      </c>
      <c r="AU771" s="17" t="s">
        <v>154</v>
      </c>
    </row>
    <row r="772" s="2" customFormat="1">
      <c r="A772" s="38"/>
      <c r="B772" s="39"/>
      <c r="C772" s="40"/>
      <c r="D772" s="235" t="s">
        <v>158</v>
      </c>
      <c r="E772" s="40"/>
      <c r="F772" s="236" t="s">
        <v>3033</v>
      </c>
      <c r="G772" s="40"/>
      <c r="H772" s="40"/>
      <c r="I772" s="232"/>
      <c r="J772" s="40"/>
      <c r="K772" s="40"/>
      <c r="L772" s="44"/>
      <c r="M772" s="233"/>
      <c r="N772" s="234"/>
      <c r="O772" s="91"/>
      <c r="P772" s="91"/>
      <c r="Q772" s="91"/>
      <c r="R772" s="91"/>
      <c r="S772" s="91"/>
      <c r="T772" s="91"/>
      <c r="U772" s="92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T772" s="17" t="s">
        <v>158</v>
      </c>
      <c r="AU772" s="17" t="s">
        <v>154</v>
      </c>
    </row>
    <row r="773" s="2" customFormat="1" ht="24.15" customHeight="1">
      <c r="A773" s="38"/>
      <c r="B773" s="39"/>
      <c r="C773" s="217" t="s">
        <v>1069</v>
      </c>
      <c r="D773" s="217" t="s">
        <v>148</v>
      </c>
      <c r="E773" s="218" t="s">
        <v>3034</v>
      </c>
      <c r="F773" s="219" t="s">
        <v>3035</v>
      </c>
      <c r="G773" s="220" t="s">
        <v>268</v>
      </c>
      <c r="H773" s="221">
        <v>1</v>
      </c>
      <c r="I773" s="222"/>
      <c r="J773" s="223">
        <f>ROUND(I773*H773,2)</f>
        <v>0</v>
      </c>
      <c r="K773" s="219" t="s">
        <v>152</v>
      </c>
      <c r="L773" s="44"/>
      <c r="M773" s="224" t="s">
        <v>1</v>
      </c>
      <c r="N773" s="225" t="s">
        <v>39</v>
      </c>
      <c r="O773" s="91"/>
      <c r="P773" s="226">
        <f>O773*H773</f>
        <v>0</v>
      </c>
      <c r="Q773" s="226">
        <v>0.00060999999999999997</v>
      </c>
      <c r="R773" s="226">
        <f>Q773*H773</f>
        <v>0.00060999999999999997</v>
      </c>
      <c r="S773" s="226">
        <v>0</v>
      </c>
      <c r="T773" s="226">
        <f>S773*H773</f>
        <v>0</v>
      </c>
      <c r="U773" s="227" t="s">
        <v>1</v>
      </c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R773" s="228" t="s">
        <v>265</v>
      </c>
      <c r="AT773" s="228" t="s">
        <v>148</v>
      </c>
      <c r="AU773" s="228" t="s">
        <v>154</v>
      </c>
      <c r="AY773" s="17" t="s">
        <v>146</v>
      </c>
      <c r="BE773" s="229">
        <f>IF(N773="základní",J773,0)</f>
        <v>0</v>
      </c>
      <c r="BF773" s="229">
        <f>IF(N773="snížená",J773,0)</f>
        <v>0</v>
      </c>
      <c r="BG773" s="229">
        <f>IF(N773="zákl. přenesená",J773,0)</f>
        <v>0</v>
      </c>
      <c r="BH773" s="229">
        <f>IF(N773="sníž. přenesená",J773,0)</f>
        <v>0</v>
      </c>
      <c r="BI773" s="229">
        <f>IF(N773="nulová",J773,0)</f>
        <v>0</v>
      </c>
      <c r="BJ773" s="17" t="s">
        <v>154</v>
      </c>
      <c r="BK773" s="229">
        <f>ROUND(I773*H773,2)</f>
        <v>0</v>
      </c>
      <c r="BL773" s="17" t="s">
        <v>265</v>
      </c>
      <c r="BM773" s="228" t="s">
        <v>3036</v>
      </c>
    </row>
    <row r="774" s="2" customFormat="1">
      <c r="A774" s="38"/>
      <c r="B774" s="39"/>
      <c r="C774" s="40"/>
      <c r="D774" s="230" t="s">
        <v>156</v>
      </c>
      <c r="E774" s="40"/>
      <c r="F774" s="231" t="s">
        <v>3037</v>
      </c>
      <c r="G774" s="40"/>
      <c r="H774" s="40"/>
      <c r="I774" s="232"/>
      <c r="J774" s="40"/>
      <c r="K774" s="40"/>
      <c r="L774" s="44"/>
      <c r="M774" s="233"/>
      <c r="N774" s="234"/>
      <c r="O774" s="91"/>
      <c r="P774" s="91"/>
      <c r="Q774" s="91"/>
      <c r="R774" s="91"/>
      <c r="S774" s="91"/>
      <c r="T774" s="91"/>
      <c r="U774" s="92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T774" s="17" t="s">
        <v>156</v>
      </c>
      <c r="AU774" s="17" t="s">
        <v>154</v>
      </c>
    </row>
    <row r="775" s="2" customFormat="1">
      <c r="A775" s="38"/>
      <c r="B775" s="39"/>
      <c r="C775" s="40"/>
      <c r="D775" s="235" t="s">
        <v>158</v>
      </c>
      <c r="E775" s="40"/>
      <c r="F775" s="236" t="s">
        <v>3038</v>
      </c>
      <c r="G775" s="40"/>
      <c r="H775" s="40"/>
      <c r="I775" s="232"/>
      <c r="J775" s="40"/>
      <c r="K775" s="40"/>
      <c r="L775" s="44"/>
      <c r="M775" s="233"/>
      <c r="N775" s="234"/>
      <c r="O775" s="91"/>
      <c r="P775" s="91"/>
      <c r="Q775" s="91"/>
      <c r="R775" s="91"/>
      <c r="S775" s="91"/>
      <c r="T775" s="91"/>
      <c r="U775" s="92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T775" s="17" t="s">
        <v>158</v>
      </c>
      <c r="AU775" s="17" t="s">
        <v>154</v>
      </c>
    </row>
    <row r="776" s="2" customFormat="1" ht="24.15" customHeight="1">
      <c r="A776" s="38"/>
      <c r="B776" s="39"/>
      <c r="C776" s="217" t="s">
        <v>1071</v>
      </c>
      <c r="D776" s="217" t="s">
        <v>148</v>
      </c>
      <c r="E776" s="218" t="s">
        <v>3039</v>
      </c>
      <c r="F776" s="219" t="s">
        <v>3040</v>
      </c>
      <c r="G776" s="220" t="s">
        <v>207</v>
      </c>
      <c r="H776" s="221">
        <v>0.086999999999999994</v>
      </c>
      <c r="I776" s="222"/>
      <c r="J776" s="223">
        <f>ROUND(I776*H776,2)</f>
        <v>0</v>
      </c>
      <c r="K776" s="219" t="s">
        <v>152</v>
      </c>
      <c r="L776" s="44"/>
      <c r="M776" s="224" t="s">
        <v>1</v>
      </c>
      <c r="N776" s="225" t="s">
        <v>39</v>
      </c>
      <c r="O776" s="91"/>
      <c r="P776" s="226">
        <f>O776*H776</f>
        <v>0</v>
      </c>
      <c r="Q776" s="226">
        <v>0</v>
      </c>
      <c r="R776" s="226">
        <f>Q776*H776</f>
        <v>0</v>
      </c>
      <c r="S776" s="226">
        <v>0</v>
      </c>
      <c r="T776" s="226">
        <f>S776*H776</f>
        <v>0</v>
      </c>
      <c r="U776" s="227" t="s">
        <v>1</v>
      </c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R776" s="228" t="s">
        <v>265</v>
      </c>
      <c r="AT776" s="228" t="s">
        <v>148</v>
      </c>
      <c r="AU776" s="228" t="s">
        <v>154</v>
      </c>
      <c r="AY776" s="17" t="s">
        <v>146</v>
      </c>
      <c r="BE776" s="229">
        <f>IF(N776="základní",J776,0)</f>
        <v>0</v>
      </c>
      <c r="BF776" s="229">
        <f>IF(N776="snížená",J776,0)</f>
        <v>0</v>
      </c>
      <c r="BG776" s="229">
        <f>IF(N776="zákl. přenesená",J776,0)</f>
        <v>0</v>
      </c>
      <c r="BH776" s="229">
        <f>IF(N776="sníž. přenesená",J776,0)</f>
        <v>0</v>
      </c>
      <c r="BI776" s="229">
        <f>IF(N776="nulová",J776,0)</f>
        <v>0</v>
      </c>
      <c r="BJ776" s="17" t="s">
        <v>154</v>
      </c>
      <c r="BK776" s="229">
        <f>ROUND(I776*H776,2)</f>
        <v>0</v>
      </c>
      <c r="BL776" s="17" t="s">
        <v>265</v>
      </c>
      <c r="BM776" s="228" t="s">
        <v>3041</v>
      </c>
    </row>
    <row r="777" s="2" customFormat="1">
      <c r="A777" s="38"/>
      <c r="B777" s="39"/>
      <c r="C777" s="40"/>
      <c r="D777" s="230" t="s">
        <v>156</v>
      </c>
      <c r="E777" s="40"/>
      <c r="F777" s="231" t="s">
        <v>3042</v>
      </c>
      <c r="G777" s="40"/>
      <c r="H777" s="40"/>
      <c r="I777" s="232"/>
      <c r="J777" s="40"/>
      <c r="K777" s="40"/>
      <c r="L777" s="44"/>
      <c r="M777" s="233"/>
      <c r="N777" s="234"/>
      <c r="O777" s="91"/>
      <c r="P777" s="91"/>
      <c r="Q777" s="91"/>
      <c r="R777" s="91"/>
      <c r="S777" s="91"/>
      <c r="T777" s="91"/>
      <c r="U777" s="92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T777" s="17" t="s">
        <v>156</v>
      </c>
      <c r="AU777" s="17" t="s">
        <v>154</v>
      </c>
    </row>
    <row r="778" s="2" customFormat="1">
      <c r="A778" s="38"/>
      <c r="B778" s="39"/>
      <c r="C778" s="40"/>
      <c r="D778" s="235" t="s">
        <v>158</v>
      </c>
      <c r="E778" s="40"/>
      <c r="F778" s="236" t="s">
        <v>3043</v>
      </c>
      <c r="G778" s="40"/>
      <c r="H778" s="40"/>
      <c r="I778" s="232"/>
      <c r="J778" s="40"/>
      <c r="K778" s="40"/>
      <c r="L778" s="44"/>
      <c r="M778" s="233"/>
      <c r="N778" s="234"/>
      <c r="O778" s="91"/>
      <c r="P778" s="91"/>
      <c r="Q778" s="91"/>
      <c r="R778" s="91"/>
      <c r="S778" s="91"/>
      <c r="T778" s="91"/>
      <c r="U778" s="92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T778" s="17" t="s">
        <v>158</v>
      </c>
      <c r="AU778" s="17" t="s">
        <v>154</v>
      </c>
    </row>
    <row r="779" s="12" customFormat="1" ht="22.8" customHeight="1">
      <c r="A779" s="12"/>
      <c r="B779" s="201"/>
      <c r="C779" s="202"/>
      <c r="D779" s="203" t="s">
        <v>72</v>
      </c>
      <c r="E779" s="215" t="s">
        <v>3044</v>
      </c>
      <c r="F779" s="215" t="s">
        <v>3045</v>
      </c>
      <c r="G779" s="202"/>
      <c r="H779" s="202"/>
      <c r="I779" s="205"/>
      <c r="J779" s="216">
        <f>BK779</f>
        <v>0</v>
      </c>
      <c r="K779" s="202"/>
      <c r="L779" s="207"/>
      <c r="M779" s="208"/>
      <c r="N779" s="209"/>
      <c r="O779" s="209"/>
      <c r="P779" s="210">
        <f>SUM(P780:P782)</f>
        <v>0</v>
      </c>
      <c r="Q779" s="209"/>
      <c r="R779" s="210">
        <f>SUM(R780:R782)</f>
        <v>0.0018799999999999999</v>
      </c>
      <c r="S779" s="209"/>
      <c r="T779" s="210">
        <f>SUM(T780:T782)</f>
        <v>0</v>
      </c>
      <c r="U779" s="211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R779" s="212" t="s">
        <v>154</v>
      </c>
      <c r="AT779" s="213" t="s">
        <v>72</v>
      </c>
      <c r="AU779" s="213" t="s">
        <v>81</v>
      </c>
      <c r="AY779" s="212" t="s">
        <v>146</v>
      </c>
      <c r="BK779" s="214">
        <f>SUM(BK780:BK782)</f>
        <v>0</v>
      </c>
    </row>
    <row r="780" s="2" customFormat="1" ht="33" customHeight="1">
      <c r="A780" s="38"/>
      <c r="B780" s="39"/>
      <c r="C780" s="217" t="s">
        <v>1078</v>
      </c>
      <c r="D780" s="217" t="s">
        <v>148</v>
      </c>
      <c r="E780" s="218" t="s">
        <v>3046</v>
      </c>
      <c r="F780" s="219" t="s">
        <v>3047</v>
      </c>
      <c r="G780" s="220" t="s">
        <v>2831</v>
      </c>
      <c r="H780" s="221">
        <v>1</v>
      </c>
      <c r="I780" s="222"/>
      <c r="J780" s="223">
        <f>ROUND(I780*H780,2)</f>
        <v>0</v>
      </c>
      <c r="K780" s="219" t="s">
        <v>152</v>
      </c>
      <c r="L780" s="44"/>
      <c r="M780" s="224" t="s">
        <v>1</v>
      </c>
      <c r="N780" s="225" t="s">
        <v>39</v>
      </c>
      <c r="O780" s="91"/>
      <c r="P780" s="226">
        <f>O780*H780</f>
        <v>0</v>
      </c>
      <c r="Q780" s="226">
        <v>0.0018799999999999999</v>
      </c>
      <c r="R780" s="226">
        <f>Q780*H780</f>
        <v>0.0018799999999999999</v>
      </c>
      <c r="S780" s="226">
        <v>0</v>
      </c>
      <c r="T780" s="226">
        <f>S780*H780</f>
        <v>0</v>
      </c>
      <c r="U780" s="227" t="s">
        <v>1</v>
      </c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R780" s="228" t="s">
        <v>265</v>
      </c>
      <c r="AT780" s="228" t="s">
        <v>148</v>
      </c>
      <c r="AU780" s="228" t="s">
        <v>154</v>
      </c>
      <c r="AY780" s="17" t="s">
        <v>146</v>
      </c>
      <c r="BE780" s="229">
        <f>IF(N780="základní",J780,0)</f>
        <v>0</v>
      </c>
      <c r="BF780" s="229">
        <f>IF(N780="snížená",J780,0)</f>
        <v>0</v>
      </c>
      <c r="BG780" s="229">
        <f>IF(N780="zákl. přenesená",J780,0)</f>
        <v>0</v>
      </c>
      <c r="BH780" s="229">
        <f>IF(N780="sníž. přenesená",J780,0)</f>
        <v>0</v>
      </c>
      <c r="BI780" s="229">
        <f>IF(N780="nulová",J780,0)</f>
        <v>0</v>
      </c>
      <c r="BJ780" s="17" t="s">
        <v>154</v>
      </c>
      <c r="BK780" s="229">
        <f>ROUND(I780*H780,2)</f>
        <v>0</v>
      </c>
      <c r="BL780" s="17" t="s">
        <v>265</v>
      </c>
      <c r="BM780" s="228" t="s">
        <v>3048</v>
      </c>
    </row>
    <row r="781" s="2" customFormat="1">
      <c r="A781" s="38"/>
      <c r="B781" s="39"/>
      <c r="C781" s="40"/>
      <c r="D781" s="230" t="s">
        <v>156</v>
      </c>
      <c r="E781" s="40"/>
      <c r="F781" s="231" t="s">
        <v>3049</v>
      </c>
      <c r="G781" s="40"/>
      <c r="H781" s="40"/>
      <c r="I781" s="232"/>
      <c r="J781" s="40"/>
      <c r="K781" s="40"/>
      <c r="L781" s="44"/>
      <c r="M781" s="233"/>
      <c r="N781" s="234"/>
      <c r="O781" s="91"/>
      <c r="P781" s="91"/>
      <c r="Q781" s="91"/>
      <c r="R781" s="91"/>
      <c r="S781" s="91"/>
      <c r="T781" s="91"/>
      <c r="U781" s="92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T781" s="17" t="s">
        <v>156</v>
      </c>
      <c r="AU781" s="17" t="s">
        <v>154</v>
      </c>
    </row>
    <row r="782" s="2" customFormat="1">
      <c r="A782" s="38"/>
      <c r="B782" s="39"/>
      <c r="C782" s="40"/>
      <c r="D782" s="235" t="s">
        <v>158</v>
      </c>
      <c r="E782" s="40"/>
      <c r="F782" s="236" t="s">
        <v>3050</v>
      </c>
      <c r="G782" s="40"/>
      <c r="H782" s="40"/>
      <c r="I782" s="232"/>
      <c r="J782" s="40"/>
      <c r="K782" s="40"/>
      <c r="L782" s="44"/>
      <c r="M782" s="233"/>
      <c r="N782" s="234"/>
      <c r="O782" s="91"/>
      <c r="P782" s="91"/>
      <c r="Q782" s="91"/>
      <c r="R782" s="91"/>
      <c r="S782" s="91"/>
      <c r="T782" s="91"/>
      <c r="U782" s="92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T782" s="17" t="s">
        <v>158</v>
      </c>
      <c r="AU782" s="17" t="s">
        <v>154</v>
      </c>
    </row>
    <row r="783" s="12" customFormat="1" ht="22.8" customHeight="1">
      <c r="A783" s="12"/>
      <c r="B783" s="201"/>
      <c r="C783" s="202"/>
      <c r="D783" s="203" t="s">
        <v>72</v>
      </c>
      <c r="E783" s="215" t="s">
        <v>3051</v>
      </c>
      <c r="F783" s="215" t="s">
        <v>3052</v>
      </c>
      <c r="G783" s="202"/>
      <c r="H783" s="202"/>
      <c r="I783" s="205"/>
      <c r="J783" s="216">
        <f>BK783</f>
        <v>0</v>
      </c>
      <c r="K783" s="202"/>
      <c r="L783" s="207"/>
      <c r="M783" s="208"/>
      <c r="N783" s="209"/>
      <c r="O783" s="209"/>
      <c r="P783" s="210">
        <f>SUM(P784:P844)</f>
        <v>0</v>
      </c>
      <c r="Q783" s="209"/>
      <c r="R783" s="210">
        <f>SUM(R784:R844)</f>
        <v>0.20913999999999999</v>
      </c>
      <c r="S783" s="209"/>
      <c r="T783" s="210">
        <f>SUM(T784:T844)</f>
        <v>0</v>
      </c>
      <c r="U783" s="211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R783" s="212" t="s">
        <v>154</v>
      </c>
      <c r="AT783" s="213" t="s">
        <v>72</v>
      </c>
      <c r="AU783" s="213" t="s">
        <v>81</v>
      </c>
      <c r="AY783" s="212" t="s">
        <v>146</v>
      </c>
      <c r="BK783" s="214">
        <f>SUM(BK784:BK844)</f>
        <v>0</v>
      </c>
    </row>
    <row r="784" s="2" customFormat="1" ht="21.75" customHeight="1">
      <c r="A784" s="38"/>
      <c r="B784" s="39"/>
      <c r="C784" s="217" t="s">
        <v>1087</v>
      </c>
      <c r="D784" s="217" t="s">
        <v>148</v>
      </c>
      <c r="E784" s="218" t="s">
        <v>3053</v>
      </c>
      <c r="F784" s="219" t="s">
        <v>3054</v>
      </c>
      <c r="G784" s="220" t="s">
        <v>2831</v>
      </c>
      <c r="H784" s="221">
        <v>2</v>
      </c>
      <c r="I784" s="222"/>
      <c r="J784" s="223">
        <f>ROUND(I784*H784,2)</f>
        <v>0</v>
      </c>
      <c r="K784" s="219" t="s">
        <v>2078</v>
      </c>
      <c r="L784" s="44"/>
      <c r="M784" s="224" t="s">
        <v>1</v>
      </c>
      <c r="N784" s="225" t="s">
        <v>39</v>
      </c>
      <c r="O784" s="91"/>
      <c r="P784" s="226">
        <f>O784*H784</f>
        <v>0</v>
      </c>
      <c r="Q784" s="226">
        <v>0.028719999999999999</v>
      </c>
      <c r="R784" s="226">
        <f>Q784*H784</f>
        <v>0.057439999999999998</v>
      </c>
      <c r="S784" s="226">
        <v>0</v>
      </c>
      <c r="T784" s="226">
        <f>S784*H784</f>
        <v>0</v>
      </c>
      <c r="U784" s="227" t="s">
        <v>1</v>
      </c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R784" s="228" t="s">
        <v>265</v>
      </c>
      <c r="AT784" s="228" t="s">
        <v>148</v>
      </c>
      <c r="AU784" s="228" t="s">
        <v>154</v>
      </c>
      <c r="AY784" s="17" t="s">
        <v>146</v>
      </c>
      <c r="BE784" s="229">
        <f>IF(N784="základní",J784,0)</f>
        <v>0</v>
      </c>
      <c r="BF784" s="229">
        <f>IF(N784="snížená",J784,0)</f>
        <v>0</v>
      </c>
      <c r="BG784" s="229">
        <f>IF(N784="zákl. přenesená",J784,0)</f>
        <v>0</v>
      </c>
      <c r="BH784" s="229">
        <f>IF(N784="sníž. přenesená",J784,0)</f>
        <v>0</v>
      </c>
      <c r="BI784" s="229">
        <f>IF(N784="nulová",J784,0)</f>
        <v>0</v>
      </c>
      <c r="BJ784" s="17" t="s">
        <v>154</v>
      </c>
      <c r="BK784" s="229">
        <f>ROUND(I784*H784,2)</f>
        <v>0</v>
      </c>
      <c r="BL784" s="17" t="s">
        <v>265</v>
      </c>
      <c r="BM784" s="228" t="s">
        <v>3055</v>
      </c>
    </row>
    <row r="785" s="2" customFormat="1">
      <c r="A785" s="38"/>
      <c r="B785" s="39"/>
      <c r="C785" s="40"/>
      <c r="D785" s="230" t="s">
        <v>156</v>
      </c>
      <c r="E785" s="40"/>
      <c r="F785" s="231" t="s">
        <v>3056</v>
      </c>
      <c r="G785" s="40"/>
      <c r="H785" s="40"/>
      <c r="I785" s="232"/>
      <c r="J785" s="40"/>
      <c r="K785" s="40"/>
      <c r="L785" s="44"/>
      <c r="M785" s="233"/>
      <c r="N785" s="234"/>
      <c r="O785" s="91"/>
      <c r="P785" s="91"/>
      <c r="Q785" s="91"/>
      <c r="R785" s="91"/>
      <c r="S785" s="91"/>
      <c r="T785" s="91"/>
      <c r="U785" s="92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T785" s="17" t="s">
        <v>156</v>
      </c>
      <c r="AU785" s="17" t="s">
        <v>154</v>
      </c>
    </row>
    <row r="786" s="2" customFormat="1">
      <c r="A786" s="38"/>
      <c r="B786" s="39"/>
      <c r="C786" s="40"/>
      <c r="D786" s="235" t="s">
        <v>158</v>
      </c>
      <c r="E786" s="40"/>
      <c r="F786" s="236" t="s">
        <v>3057</v>
      </c>
      <c r="G786" s="40"/>
      <c r="H786" s="40"/>
      <c r="I786" s="232"/>
      <c r="J786" s="40"/>
      <c r="K786" s="40"/>
      <c r="L786" s="44"/>
      <c r="M786" s="233"/>
      <c r="N786" s="234"/>
      <c r="O786" s="91"/>
      <c r="P786" s="91"/>
      <c r="Q786" s="91"/>
      <c r="R786" s="91"/>
      <c r="S786" s="91"/>
      <c r="T786" s="91"/>
      <c r="U786" s="92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T786" s="17" t="s">
        <v>158</v>
      </c>
      <c r="AU786" s="17" t="s">
        <v>154</v>
      </c>
    </row>
    <row r="787" s="13" customFormat="1">
      <c r="A787" s="13"/>
      <c r="B787" s="237"/>
      <c r="C787" s="238"/>
      <c r="D787" s="230" t="s">
        <v>160</v>
      </c>
      <c r="E787" s="239" t="s">
        <v>1</v>
      </c>
      <c r="F787" s="240" t="s">
        <v>2697</v>
      </c>
      <c r="G787" s="238"/>
      <c r="H787" s="239" t="s">
        <v>1</v>
      </c>
      <c r="I787" s="241"/>
      <c r="J787" s="238"/>
      <c r="K787" s="238"/>
      <c r="L787" s="242"/>
      <c r="M787" s="243"/>
      <c r="N787" s="244"/>
      <c r="O787" s="244"/>
      <c r="P787" s="244"/>
      <c r="Q787" s="244"/>
      <c r="R787" s="244"/>
      <c r="S787" s="244"/>
      <c r="T787" s="244"/>
      <c r="U787" s="245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6" t="s">
        <v>160</v>
      </c>
      <c r="AU787" s="246" t="s">
        <v>154</v>
      </c>
      <c r="AV787" s="13" t="s">
        <v>81</v>
      </c>
      <c r="AW787" s="13" t="s">
        <v>30</v>
      </c>
      <c r="AX787" s="13" t="s">
        <v>73</v>
      </c>
      <c r="AY787" s="246" t="s">
        <v>146</v>
      </c>
    </row>
    <row r="788" s="14" customFormat="1">
      <c r="A788" s="14"/>
      <c r="B788" s="247"/>
      <c r="C788" s="248"/>
      <c r="D788" s="230" t="s">
        <v>160</v>
      </c>
      <c r="E788" s="249" t="s">
        <v>1</v>
      </c>
      <c r="F788" s="250" t="s">
        <v>2564</v>
      </c>
      <c r="G788" s="248"/>
      <c r="H788" s="251">
        <v>2</v>
      </c>
      <c r="I788" s="252"/>
      <c r="J788" s="248"/>
      <c r="K788" s="248"/>
      <c r="L788" s="253"/>
      <c r="M788" s="254"/>
      <c r="N788" s="255"/>
      <c r="O788" s="255"/>
      <c r="P788" s="255"/>
      <c r="Q788" s="255"/>
      <c r="R788" s="255"/>
      <c r="S788" s="255"/>
      <c r="T788" s="255"/>
      <c r="U788" s="256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57" t="s">
        <v>160</v>
      </c>
      <c r="AU788" s="257" t="s">
        <v>154</v>
      </c>
      <c r="AV788" s="14" t="s">
        <v>154</v>
      </c>
      <c r="AW788" s="14" t="s">
        <v>30</v>
      </c>
      <c r="AX788" s="14" t="s">
        <v>73</v>
      </c>
      <c r="AY788" s="257" t="s">
        <v>146</v>
      </c>
    </row>
    <row r="789" s="15" customFormat="1">
      <c r="A789" s="15"/>
      <c r="B789" s="258"/>
      <c r="C789" s="259"/>
      <c r="D789" s="230" t="s">
        <v>160</v>
      </c>
      <c r="E789" s="260" t="s">
        <v>1</v>
      </c>
      <c r="F789" s="261" t="s">
        <v>163</v>
      </c>
      <c r="G789" s="259"/>
      <c r="H789" s="262">
        <v>2</v>
      </c>
      <c r="I789" s="263"/>
      <c r="J789" s="259"/>
      <c r="K789" s="259"/>
      <c r="L789" s="264"/>
      <c r="M789" s="265"/>
      <c r="N789" s="266"/>
      <c r="O789" s="266"/>
      <c r="P789" s="266"/>
      <c r="Q789" s="266"/>
      <c r="R789" s="266"/>
      <c r="S789" s="266"/>
      <c r="T789" s="266"/>
      <c r="U789" s="267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T789" s="268" t="s">
        <v>160</v>
      </c>
      <c r="AU789" s="268" t="s">
        <v>154</v>
      </c>
      <c r="AV789" s="15" t="s">
        <v>153</v>
      </c>
      <c r="AW789" s="15" t="s">
        <v>30</v>
      </c>
      <c r="AX789" s="15" t="s">
        <v>81</v>
      </c>
      <c r="AY789" s="268" t="s">
        <v>146</v>
      </c>
    </row>
    <row r="790" s="2" customFormat="1" ht="24.15" customHeight="1">
      <c r="A790" s="38"/>
      <c r="B790" s="39"/>
      <c r="C790" s="217" t="s">
        <v>1096</v>
      </c>
      <c r="D790" s="217" t="s">
        <v>148</v>
      </c>
      <c r="E790" s="218" t="s">
        <v>3058</v>
      </c>
      <c r="F790" s="219" t="s">
        <v>3059</v>
      </c>
      <c r="G790" s="220" t="s">
        <v>2831</v>
      </c>
      <c r="H790" s="221">
        <v>2</v>
      </c>
      <c r="I790" s="222"/>
      <c r="J790" s="223">
        <f>ROUND(I790*H790,2)</f>
        <v>0</v>
      </c>
      <c r="K790" s="219" t="s">
        <v>2078</v>
      </c>
      <c r="L790" s="44"/>
      <c r="M790" s="224" t="s">
        <v>1</v>
      </c>
      <c r="N790" s="225" t="s">
        <v>39</v>
      </c>
      <c r="O790" s="91"/>
      <c r="P790" s="226">
        <f>O790*H790</f>
        <v>0</v>
      </c>
      <c r="Q790" s="226">
        <v>0.016969999999999999</v>
      </c>
      <c r="R790" s="226">
        <f>Q790*H790</f>
        <v>0.033939999999999998</v>
      </c>
      <c r="S790" s="226">
        <v>0</v>
      </c>
      <c r="T790" s="226">
        <f>S790*H790</f>
        <v>0</v>
      </c>
      <c r="U790" s="227" t="s">
        <v>1</v>
      </c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R790" s="228" t="s">
        <v>265</v>
      </c>
      <c r="AT790" s="228" t="s">
        <v>148</v>
      </c>
      <c r="AU790" s="228" t="s">
        <v>154</v>
      </c>
      <c r="AY790" s="17" t="s">
        <v>146</v>
      </c>
      <c r="BE790" s="229">
        <f>IF(N790="základní",J790,0)</f>
        <v>0</v>
      </c>
      <c r="BF790" s="229">
        <f>IF(N790="snížená",J790,0)</f>
        <v>0</v>
      </c>
      <c r="BG790" s="229">
        <f>IF(N790="zákl. přenesená",J790,0)</f>
        <v>0</v>
      </c>
      <c r="BH790" s="229">
        <f>IF(N790="sníž. přenesená",J790,0)</f>
        <v>0</v>
      </c>
      <c r="BI790" s="229">
        <f>IF(N790="nulová",J790,0)</f>
        <v>0</v>
      </c>
      <c r="BJ790" s="17" t="s">
        <v>154</v>
      </c>
      <c r="BK790" s="229">
        <f>ROUND(I790*H790,2)</f>
        <v>0</v>
      </c>
      <c r="BL790" s="17" t="s">
        <v>265</v>
      </c>
      <c r="BM790" s="228" t="s">
        <v>3060</v>
      </c>
    </row>
    <row r="791" s="2" customFormat="1">
      <c r="A791" s="38"/>
      <c r="B791" s="39"/>
      <c r="C791" s="40"/>
      <c r="D791" s="230" t="s">
        <v>156</v>
      </c>
      <c r="E791" s="40"/>
      <c r="F791" s="231" t="s">
        <v>3061</v>
      </c>
      <c r="G791" s="40"/>
      <c r="H791" s="40"/>
      <c r="I791" s="232"/>
      <c r="J791" s="40"/>
      <c r="K791" s="40"/>
      <c r="L791" s="44"/>
      <c r="M791" s="233"/>
      <c r="N791" s="234"/>
      <c r="O791" s="91"/>
      <c r="P791" s="91"/>
      <c r="Q791" s="91"/>
      <c r="R791" s="91"/>
      <c r="S791" s="91"/>
      <c r="T791" s="91"/>
      <c r="U791" s="92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T791" s="17" t="s">
        <v>156</v>
      </c>
      <c r="AU791" s="17" t="s">
        <v>154</v>
      </c>
    </row>
    <row r="792" s="2" customFormat="1">
      <c r="A792" s="38"/>
      <c r="B792" s="39"/>
      <c r="C792" s="40"/>
      <c r="D792" s="235" t="s">
        <v>158</v>
      </c>
      <c r="E792" s="40"/>
      <c r="F792" s="236" t="s">
        <v>3062</v>
      </c>
      <c r="G792" s="40"/>
      <c r="H792" s="40"/>
      <c r="I792" s="232"/>
      <c r="J792" s="40"/>
      <c r="K792" s="40"/>
      <c r="L792" s="44"/>
      <c r="M792" s="233"/>
      <c r="N792" s="234"/>
      <c r="O792" s="91"/>
      <c r="P792" s="91"/>
      <c r="Q792" s="91"/>
      <c r="R792" s="91"/>
      <c r="S792" s="91"/>
      <c r="T792" s="91"/>
      <c r="U792" s="92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T792" s="17" t="s">
        <v>158</v>
      </c>
      <c r="AU792" s="17" t="s">
        <v>154</v>
      </c>
    </row>
    <row r="793" s="13" customFormat="1">
      <c r="A793" s="13"/>
      <c r="B793" s="237"/>
      <c r="C793" s="238"/>
      <c r="D793" s="230" t="s">
        <v>160</v>
      </c>
      <c r="E793" s="239" t="s">
        <v>1</v>
      </c>
      <c r="F793" s="240" t="s">
        <v>2697</v>
      </c>
      <c r="G793" s="238"/>
      <c r="H793" s="239" t="s">
        <v>1</v>
      </c>
      <c r="I793" s="241"/>
      <c r="J793" s="238"/>
      <c r="K793" s="238"/>
      <c r="L793" s="242"/>
      <c r="M793" s="243"/>
      <c r="N793" s="244"/>
      <c r="O793" s="244"/>
      <c r="P793" s="244"/>
      <c r="Q793" s="244"/>
      <c r="R793" s="244"/>
      <c r="S793" s="244"/>
      <c r="T793" s="244"/>
      <c r="U793" s="245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6" t="s">
        <v>160</v>
      </c>
      <c r="AU793" s="246" t="s">
        <v>154</v>
      </c>
      <c r="AV793" s="13" t="s">
        <v>81</v>
      </c>
      <c r="AW793" s="13" t="s">
        <v>30</v>
      </c>
      <c r="AX793" s="13" t="s">
        <v>73</v>
      </c>
      <c r="AY793" s="246" t="s">
        <v>146</v>
      </c>
    </row>
    <row r="794" s="14" customFormat="1">
      <c r="A794" s="14"/>
      <c r="B794" s="247"/>
      <c r="C794" s="248"/>
      <c r="D794" s="230" t="s">
        <v>160</v>
      </c>
      <c r="E794" s="249" t="s">
        <v>1</v>
      </c>
      <c r="F794" s="250" t="s">
        <v>2564</v>
      </c>
      <c r="G794" s="248"/>
      <c r="H794" s="251">
        <v>2</v>
      </c>
      <c r="I794" s="252"/>
      <c r="J794" s="248"/>
      <c r="K794" s="248"/>
      <c r="L794" s="253"/>
      <c r="M794" s="254"/>
      <c r="N794" s="255"/>
      <c r="O794" s="255"/>
      <c r="P794" s="255"/>
      <c r="Q794" s="255"/>
      <c r="R794" s="255"/>
      <c r="S794" s="255"/>
      <c r="T794" s="255"/>
      <c r="U794" s="256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57" t="s">
        <v>160</v>
      </c>
      <c r="AU794" s="257" t="s">
        <v>154</v>
      </c>
      <c r="AV794" s="14" t="s">
        <v>154</v>
      </c>
      <c r="AW794" s="14" t="s">
        <v>30</v>
      </c>
      <c r="AX794" s="14" t="s">
        <v>73</v>
      </c>
      <c r="AY794" s="257" t="s">
        <v>146</v>
      </c>
    </row>
    <row r="795" s="15" customFormat="1">
      <c r="A795" s="15"/>
      <c r="B795" s="258"/>
      <c r="C795" s="259"/>
      <c r="D795" s="230" t="s">
        <v>160</v>
      </c>
      <c r="E795" s="260" t="s">
        <v>1</v>
      </c>
      <c r="F795" s="261" t="s">
        <v>163</v>
      </c>
      <c r="G795" s="259"/>
      <c r="H795" s="262">
        <v>2</v>
      </c>
      <c r="I795" s="263"/>
      <c r="J795" s="259"/>
      <c r="K795" s="259"/>
      <c r="L795" s="264"/>
      <c r="M795" s="265"/>
      <c r="N795" s="266"/>
      <c r="O795" s="266"/>
      <c r="P795" s="266"/>
      <c r="Q795" s="266"/>
      <c r="R795" s="266"/>
      <c r="S795" s="266"/>
      <c r="T795" s="266"/>
      <c r="U795" s="267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T795" s="268" t="s">
        <v>160</v>
      </c>
      <c r="AU795" s="268" t="s">
        <v>154</v>
      </c>
      <c r="AV795" s="15" t="s">
        <v>153</v>
      </c>
      <c r="AW795" s="15" t="s">
        <v>30</v>
      </c>
      <c r="AX795" s="15" t="s">
        <v>81</v>
      </c>
      <c r="AY795" s="268" t="s">
        <v>146</v>
      </c>
    </row>
    <row r="796" s="2" customFormat="1" ht="21.75" customHeight="1">
      <c r="A796" s="38"/>
      <c r="B796" s="39"/>
      <c r="C796" s="217" t="s">
        <v>1107</v>
      </c>
      <c r="D796" s="217" t="s">
        <v>148</v>
      </c>
      <c r="E796" s="218" t="s">
        <v>3063</v>
      </c>
      <c r="F796" s="219" t="s">
        <v>3064</v>
      </c>
      <c r="G796" s="220" t="s">
        <v>2831</v>
      </c>
      <c r="H796" s="221">
        <v>2</v>
      </c>
      <c r="I796" s="222"/>
      <c r="J796" s="223">
        <f>ROUND(I796*H796,2)</f>
        <v>0</v>
      </c>
      <c r="K796" s="219" t="s">
        <v>152</v>
      </c>
      <c r="L796" s="44"/>
      <c r="M796" s="224" t="s">
        <v>1</v>
      </c>
      <c r="N796" s="225" t="s">
        <v>39</v>
      </c>
      <c r="O796" s="91"/>
      <c r="P796" s="226">
        <f>O796*H796</f>
        <v>0</v>
      </c>
      <c r="Q796" s="226">
        <v>0.01274</v>
      </c>
      <c r="R796" s="226">
        <f>Q796*H796</f>
        <v>0.025479999999999999</v>
      </c>
      <c r="S796" s="226">
        <v>0</v>
      </c>
      <c r="T796" s="226">
        <f>S796*H796</f>
        <v>0</v>
      </c>
      <c r="U796" s="227" t="s">
        <v>1</v>
      </c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R796" s="228" t="s">
        <v>265</v>
      </c>
      <c r="AT796" s="228" t="s">
        <v>148</v>
      </c>
      <c r="AU796" s="228" t="s">
        <v>154</v>
      </c>
      <c r="AY796" s="17" t="s">
        <v>146</v>
      </c>
      <c r="BE796" s="229">
        <f>IF(N796="základní",J796,0)</f>
        <v>0</v>
      </c>
      <c r="BF796" s="229">
        <f>IF(N796="snížená",J796,0)</f>
        <v>0</v>
      </c>
      <c r="BG796" s="229">
        <f>IF(N796="zákl. přenesená",J796,0)</f>
        <v>0</v>
      </c>
      <c r="BH796" s="229">
        <f>IF(N796="sníž. přenesená",J796,0)</f>
        <v>0</v>
      </c>
      <c r="BI796" s="229">
        <f>IF(N796="nulová",J796,0)</f>
        <v>0</v>
      </c>
      <c r="BJ796" s="17" t="s">
        <v>154</v>
      </c>
      <c r="BK796" s="229">
        <f>ROUND(I796*H796,2)</f>
        <v>0</v>
      </c>
      <c r="BL796" s="17" t="s">
        <v>265</v>
      </c>
      <c r="BM796" s="228" t="s">
        <v>3065</v>
      </c>
    </row>
    <row r="797" s="2" customFormat="1">
      <c r="A797" s="38"/>
      <c r="B797" s="39"/>
      <c r="C797" s="40"/>
      <c r="D797" s="230" t="s">
        <v>156</v>
      </c>
      <c r="E797" s="40"/>
      <c r="F797" s="231" t="s">
        <v>3066</v>
      </c>
      <c r="G797" s="40"/>
      <c r="H797" s="40"/>
      <c r="I797" s="232"/>
      <c r="J797" s="40"/>
      <c r="K797" s="40"/>
      <c r="L797" s="44"/>
      <c r="M797" s="233"/>
      <c r="N797" s="234"/>
      <c r="O797" s="91"/>
      <c r="P797" s="91"/>
      <c r="Q797" s="91"/>
      <c r="R797" s="91"/>
      <c r="S797" s="91"/>
      <c r="T797" s="91"/>
      <c r="U797" s="92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T797" s="17" t="s">
        <v>156</v>
      </c>
      <c r="AU797" s="17" t="s">
        <v>154</v>
      </c>
    </row>
    <row r="798" s="2" customFormat="1">
      <c r="A798" s="38"/>
      <c r="B798" s="39"/>
      <c r="C798" s="40"/>
      <c r="D798" s="235" t="s">
        <v>158</v>
      </c>
      <c r="E798" s="40"/>
      <c r="F798" s="236" t="s">
        <v>3067</v>
      </c>
      <c r="G798" s="40"/>
      <c r="H798" s="40"/>
      <c r="I798" s="232"/>
      <c r="J798" s="40"/>
      <c r="K798" s="40"/>
      <c r="L798" s="44"/>
      <c r="M798" s="233"/>
      <c r="N798" s="234"/>
      <c r="O798" s="91"/>
      <c r="P798" s="91"/>
      <c r="Q798" s="91"/>
      <c r="R798" s="91"/>
      <c r="S798" s="91"/>
      <c r="T798" s="91"/>
      <c r="U798" s="92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T798" s="17" t="s">
        <v>158</v>
      </c>
      <c r="AU798" s="17" t="s">
        <v>154</v>
      </c>
    </row>
    <row r="799" s="13" customFormat="1">
      <c r="A799" s="13"/>
      <c r="B799" s="237"/>
      <c r="C799" s="238"/>
      <c r="D799" s="230" t="s">
        <v>160</v>
      </c>
      <c r="E799" s="239" t="s">
        <v>1</v>
      </c>
      <c r="F799" s="240" t="s">
        <v>2697</v>
      </c>
      <c r="G799" s="238"/>
      <c r="H799" s="239" t="s">
        <v>1</v>
      </c>
      <c r="I799" s="241"/>
      <c r="J799" s="238"/>
      <c r="K799" s="238"/>
      <c r="L799" s="242"/>
      <c r="M799" s="243"/>
      <c r="N799" s="244"/>
      <c r="O799" s="244"/>
      <c r="P799" s="244"/>
      <c r="Q799" s="244"/>
      <c r="R799" s="244"/>
      <c r="S799" s="244"/>
      <c r="T799" s="244"/>
      <c r="U799" s="245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46" t="s">
        <v>160</v>
      </c>
      <c r="AU799" s="246" t="s">
        <v>154</v>
      </c>
      <c r="AV799" s="13" t="s">
        <v>81</v>
      </c>
      <c r="AW799" s="13" t="s">
        <v>30</v>
      </c>
      <c r="AX799" s="13" t="s">
        <v>73</v>
      </c>
      <c r="AY799" s="246" t="s">
        <v>146</v>
      </c>
    </row>
    <row r="800" s="14" customFormat="1">
      <c r="A800" s="14"/>
      <c r="B800" s="247"/>
      <c r="C800" s="248"/>
      <c r="D800" s="230" t="s">
        <v>160</v>
      </c>
      <c r="E800" s="249" t="s">
        <v>1</v>
      </c>
      <c r="F800" s="250" t="s">
        <v>2564</v>
      </c>
      <c r="G800" s="248"/>
      <c r="H800" s="251">
        <v>2</v>
      </c>
      <c r="I800" s="252"/>
      <c r="J800" s="248"/>
      <c r="K800" s="248"/>
      <c r="L800" s="253"/>
      <c r="M800" s="254"/>
      <c r="N800" s="255"/>
      <c r="O800" s="255"/>
      <c r="P800" s="255"/>
      <c r="Q800" s="255"/>
      <c r="R800" s="255"/>
      <c r="S800" s="255"/>
      <c r="T800" s="255"/>
      <c r="U800" s="256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57" t="s">
        <v>160</v>
      </c>
      <c r="AU800" s="257" t="s">
        <v>154</v>
      </c>
      <c r="AV800" s="14" t="s">
        <v>154</v>
      </c>
      <c r="AW800" s="14" t="s">
        <v>30</v>
      </c>
      <c r="AX800" s="14" t="s">
        <v>73</v>
      </c>
      <c r="AY800" s="257" t="s">
        <v>146</v>
      </c>
    </row>
    <row r="801" s="15" customFormat="1">
      <c r="A801" s="15"/>
      <c r="B801" s="258"/>
      <c r="C801" s="259"/>
      <c r="D801" s="230" t="s">
        <v>160</v>
      </c>
      <c r="E801" s="260" t="s">
        <v>1</v>
      </c>
      <c r="F801" s="261" t="s">
        <v>163</v>
      </c>
      <c r="G801" s="259"/>
      <c r="H801" s="262">
        <v>2</v>
      </c>
      <c r="I801" s="263"/>
      <c r="J801" s="259"/>
      <c r="K801" s="259"/>
      <c r="L801" s="264"/>
      <c r="M801" s="265"/>
      <c r="N801" s="266"/>
      <c r="O801" s="266"/>
      <c r="P801" s="266"/>
      <c r="Q801" s="266"/>
      <c r="R801" s="266"/>
      <c r="S801" s="266"/>
      <c r="T801" s="266"/>
      <c r="U801" s="267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T801" s="268" t="s">
        <v>160</v>
      </c>
      <c r="AU801" s="268" t="s">
        <v>154</v>
      </c>
      <c r="AV801" s="15" t="s">
        <v>153</v>
      </c>
      <c r="AW801" s="15" t="s">
        <v>30</v>
      </c>
      <c r="AX801" s="15" t="s">
        <v>81</v>
      </c>
      <c r="AY801" s="268" t="s">
        <v>146</v>
      </c>
    </row>
    <row r="802" s="2" customFormat="1" ht="37.8" customHeight="1">
      <c r="A802" s="38"/>
      <c r="B802" s="39"/>
      <c r="C802" s="217" t="s">
        <v>1114</v>
      </c>
      <c r="D802" s="217" t="s">
        <v>148</v>
      </c>
      <c r="E802" s="218" t="s">
        <v>3068</v>
      </c>
      <c r="F802" s="219" t="s">
        <v>3069</v>
      </c>
      <c r="G802" s="220" t="s">
        <v>2831</v>
      </c>
      <c r="H802" s="221">
        <v>2</v>
      </c>
      <c r="I802" s="222"/>
      <c r="J802" s="223">
        <f>ROUND(I802*H802,2)</f>
        <v>0</v>
      </c>
      <c r="K802" s="219" t="s">
        <v>152</v>
      </c>
      <c r="L802" s="44"/>
      <c r="M802" s="224" t="s">
        <v>1</v>
      </c>
      <c r="N802" s="225" t="s">
        <v>39</v>
      </c>
      <c r="O802" s="91"/>
      <c r="P802" s="226">
        <f>O802*H802</f>
        <v>0</v>
      </c>
      <c r="Q802" s="226">
        <v>0.033419999999999998</v>
      </c>
      <c r="R802" s="226">
        <f>Q802*H802</f>
        <v>0.066839999999999997</v>
      </c>
      <c r="S802" s="226">
        <v>0</v>
      </c>
      <c r="T802" s="226">
        <f>S802*H802</f>
        <v>0</v>
      </c>
      <c r="U802" s="227" t="s">
        <v>1</v>
      </c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R802" s="228" t="s">
        <v>265</v>
      </c>
      <c r="AT802" s="228" t="s">
        <v>148</v>
      </c>
      <c r="AU802" s="228" t="s">
        <v>154</v>
      </c>
      <c r="AY802" s="17" t="s">
        <v>146</v>
      </c>
      <c r="BE802" s="229">
        <f>IF(N802="základní",J802,0)</f>
        <v>0</v>
      </c>
      <c r="BF802" s="229">
        <f>IF(N802="snížená",J802,0)</f>
        <v>0</v>
      </c>
      <c r="BG802" s="229">
        <f>IF(N802="zákl. přenesená",J802,0)</f>
        <v>0</v>
      </c>
      <c r="BH802" s="229">
        <f>IF(N802="sníž. přenesená",J802,0)</f>
        <v>0</v>
      </c>
      <c r="BI802" s="229">
        <f>IF(N802="nulová",J802,0)</f>
        <v>0</v>
      </c>
      <c r="BJ802" s="17" t="s">
        <v>154</v>
      </c>
      <c r="BK802" s="229">
        <f>ROUND(I802*H802,2)</f>
        <v>0</v>
      </c>
      <c r="BL802" s="17" t="s">
        <v>265</v>
      </c>
      <c r="BM802" s="228" t="s">
        <v>3070</v>
      </c>
    </row>
    <row r="803" s="2" customFormat="1">
      <c r="A803" s="38"/>
      <c r="B803" s="39"/>
      <c r="C803" s="40"/>
      <c r="D803" s="230" t="s">
        <v>156</v>
      </c>
      <c r="E803" s="40"/>
      <c r="F803" s="231" t="s">
        <v>3071</v>
      </c>
      <c r="G803" s="40"/>
      <c r="H803" s="40"/>
      <c r="I803" s="232"/>
      <c r="J803" s="40"/>
      <c r="K803" s="40"/>
      <c r="L803" s="44"/>
      <c r="M803" s="233"/>
      <c r="N803" s="234"/>
      <c r="O803" s="91"/>
      <c r="P803" s="91"/>
      <c r="Q803" s="91"/>
      <c r="R803" s="91"/>
      <c r="S803" s="91"/>
      <c r="T803" s="91"/>
      <c r="U803" s="92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T803" s="17" t="s">
        <v>156</v>
      </c>
      <c r="AU803" s="17" t="s">
        <v>154</v>
      </c>
    </row>
    <row r="804" s="2" customFormat="1">
      <c r="A804" s="38"/>
      <c r="B804" s="39"/>
      <c r="C804" s="40"/>
      <c r="D804" s="235" t="s">
        <v>158</v>
      </c>
      <c r="E804" s="40"/>
      <c r="F804" s="236" t="s">
        <v>3072</v>
      </c>
      <c r="G804" s="40"/>
      <c r="H804" s="40"/>
      <c r="I804" s="232"/>
      <c r="J804" s="40"/>
      <c r="K804" s="40"/>
      <c r="L804" s="44"/>
      <c r="M804" s="233"/>
      <c r="N804" s="234"/>
      <c r="O804" s="91"/>
      <c r="P804" s="91"/>
      <c r="Q804" s="91"/>
      <c r="R804" s="91"/>
      <c r="S804" s="91"/>
      <c r="T804" s="91"/>
      <c r="U804" s="92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T804" s="17" t="s">
        <v>158</v>
      </c>
      <c r="AU804" s="17" t="s">
        <v>154</v>
      </c>
    </row>
    <row r="805" s="13" customFormat="1">
      <c r="A805" s="13"/>
      <c r="B805" s="237"/>
      <c r="C805" s="238"/>
      <c r="D805" s="230" t="s">
        <v>160</v>
      </c>
      <c r="E805" s="239" t="s">
        <v>1</v>
      </c>
      <c r="F805" s="240" t="s">
        <v>2697</v>
      </c>
      <c r="G805" s="238"/>
      <c r="H805" s="239" t="s">
        <v>1</v>
      </c>
      <c r="I805" s="241"/>
      <c r="J805" s="238"/>
      <c r="K805" s="238"/>
      <c r="L805" s="242"/>
      <c r="M805" s="243"/>
      <c r="N805" s="244"/>
      <c r="O805" s="244"/>
      <c r="P805" s="244"/>
      <c r="Q805" s="244"/>
      <c r="R805" s="244"/>
      <c r="S805" s="244"/>
      <c r="T805" s="244"/>
      <c r="U805" s="245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46" t="s">
        <v>160</v>
      </c>
      <c r="AU805" s="246" t="s">
        <v>154</v>
      </c>
      <c r="AV805" s="13" t="s">
        <v>81</v>
      </c>
      <c r="AW805" s="13" t="s">
        <v>30</v>
      </c>
      <c r="AX805" s="13" t="s">
        <v>73</v>
      </c>
      <c r="AY805" s="246" t="s">
        <v>146</v>
      </c>
    </row>
    <row r="806" s="14" customFormat="1">
      <c r="A806" s="14"/>
      <c r="B806" s="247"/>
      <c r="C806" s="248"/>
      <c r="D806" s="230" t="s">
        <v>160</v>
      </c>
      <c r="E806" s="249" t="s">
        <v>1</v>
      </c>
      <c r="F806" s="250" t="s">
        <v>2564</v>
      </c>
      <c r="G806" s="248"/>
      <c r="H806" s="251">
        <v>2</v>
      </c>
      <c r="I806" s="252"/>
      <c r="J806" s="248"/>
      <c r="K806" s="248"/>
      <c r="L806" s="253"/>
      <c r="M806" s="254"/>
      <c r="N806" s="255"/>
      <c r="O806" s="255"/>
      <c r="P806" s="255"/>
      <c r="Q806" s="255"/>
      <c r="R806" s="255"/>
      <c r="S806" s="255"/>
      <c r="T806" s="255"/>
      <c r="U806" s="256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57" t="s">
        <v>160</v>
      </c>
      <c r="AU806" s="257" t="s">
        <v>154</v>
      </c>
      <c r="AV806" s="14" t="s">
        <v>154</v>
      </c>
      <c r="AW806" s="14" t="s">
        <v>30</v>
      </c>
      <c r="AX806" s="14" t="s">
        <v>73</v>
      </c>
      <c r="AY806" s="257" t="s">
        <v>146</v>
      </c>
    </row>
    <row r="807" s="15" customFormat="1">
      <c r="A807" s="15"/>
      <c r="B807" s="258"/>
      <c r="C807" s="259"/>
      <c r="D807" s="230" t="s">
        <v>160</v>
      </c>
      <c r="E807" s="260" t="s">
        <v>1</v>
      </c>
      <c r="F807" s="261" t="s">
        <v>163</v>
      </c>
      <c r="G807" s="259"/>
      <c r="H807" s="262">
        <v>2</v>
      </c>
      <c r="I807" s="263"/>
      <c r="J807" s="259"/>
      <c r="K807" s="259"/>
      <c r="L807" s="264"/>
      <c r="M807" s="265"/>
      <c r="N807" s="266"/>
      <c r="O807" s="266"/>
      <c r="P807" s="266"/>
      <c r="Q807" s="266"/>
      <c r="R807" s="266"/>
      <c r="S807" s="266"/>
      <c r="T807" s="266"/>
      <c r="U807" s="267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T807" s="268" t="s">
        <v>160</v>
      </c>
      <c r="AU807" s="268" t="s">
        <v>154</v>
      </c>
      <c r="AV807" s="15" t="s">
        <v>153</v>
      </c>
      <c r="AW807" s="15" t="s">
        <v>30</v>
      </c>
      <c r="AX807" s="15" t="s">
        <v>81</v>
      </c>
      <c r="AY807" s="268" t="s">
        <v>146</v>
      </c>
    </row>
    <row r="808" s="2" customFormat="1" ht="33" customHeight="1">
      <c r="A808" s="38"/>
      <c r="B808" s="39"/>
      <c r="C808" s="217" t="s">
        <v>1122</v>
      </c>
      <c r="D808" s="217" t="s">
        <v>148</v>
      </c>
      <c r="E808" s="218" t="s">
        <v>3073</v>
      </c>
      <c r="F808" s="219" t="s">
        <v>3074</v>
      </c>
      <c r="G808" s="220" t="s">
        <v>2831</v>
      </c>
      <c r="H808" s="221">
        <v>2</v>
      </c>
      <c r="I808" s="222"/>
      <c r="J808" s="223">
        <f>ROUND(I808*H808,2)</f>
        <v>0</v>
      </c>
      <c r="K808" s="219" t="s">
        <v>2078</v>
      </c>
      <c r="L808" s="44"/>
      <c r="M808" s="224" t="s">
        <v>1</v>
      </c>
      <c r="N808" s="225" t="s">
        <v>39</v>
      </c>
      <c r="O808" s="91"/>
      <c r="P808" s="226">
        <f>O808*H808</f>
        <v>0</v>
      </c>
      <c r="Q808" s="226">
        <v>0.0050600000000000003</v>
      </c>
      <c r="R808" s="226">
        <f>Q808*H808</f>
        <v>0.010120000000000001</v>
      </c>
      <c r="S808" s="226">
        <v>0</v>
      </c>
      <c r="T808" s="226">
        <f>S808*H808</f>
        <v>0</v>
      </c>
      <c r="U808" s="227" t="s">
        <v>1</v>
      </c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R808" s="228" t="s">
        <v>265</v>
      </c>
      <c r="AT808" s="228" t="s">
        <v>148</v>
      </c>
      <c r="AU808" s="228" t="s">
        <v>154</v>
      </c>
      <c r="AY808" s="17" t="s">
        <v>146</v>
      </c>
      <c r="BE808" s="229">
        <f>IF(N808="základní",J808,0)</f>
        <v>0</v>
      </c>
      <c r="BF808" s="229">
        <f>IF(N808="snížená",J808,0)</f>
        <v>0</v>
      </c>
      <c r="BG808" s="229">
        <f>IF(N808="zákl. přenesená",J808,0)</f>
        <v>0</v>
      </c>
      <c r="BH808" s="229">
        <f>IF(N808="sníž. přenesená",J808,0)</f>
        <v>0</v>
      </c>
      <c r="BI808" s="229">
        <f>IF(N808="nulová",J808,0)</f>
        <v>0</v>
      </c>
      <c r="BJ808" s="17" t="s">
        <v>154</v>
      </c>
      <c r="BK808" s="229">
        <f>ROUND(I808*H808,2)</f>
        <v>0</v>
      </c>
      <c r="BL808" s="17" t="s">
        <v>265</v>
      </c>
      <c r="BM808" s="228" t="s">
        <v>3075</v>
      </c>
    </row>
    <row r="809" s="2" customFormat="1">
      <c r="A809" s="38"/>
      <c r="B809" s="39"/>
      <c r="C809" s="40"/>
      <c r="D809" s="230" t="s">
        <v>156</v>
      </c>
      <c r="E809" s="40"/>
      <c r="F809" s="231" t="s">
        <v>3076</v>
      </c>
      <c r="G809" s="40"/>
      <c r="H809" s="40"/>
      <c r="I809" s="232"/>
      <c r="J809" s="40"/>
      <c r="K809" s="40"/>
      <c r="L809" s="44"/>
      <c r="M809" s="233"/>
      <c r="N809" s="234"/>
      <c r="O809" s="91"/>
      <c r="P809" s="91"/>
      <c r="Q809" s="91"/>
      <c r="R809" s="91"/>
      <c r="S809" s="91"/>
      <c r="T809" s="91"/>
      <c r="U809" s="92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T809" s="17" t="s">
        <v>156</v>
      </c>
      <c r="AU809" s="17" t="s">
        <v>154</v>
      </c>
    </row>
    <row r="810" s="2" customFormat="1">
      <c r="A810" s="38"/>
      <c r="B810" s="39"/>
      <c r="C810" s="40"/>
      <c r="D810" s="235" t="s">
        <v>158</v>
      </c>
      <c r="E810" s="40"/>
      <c r="F810" s="236" t="s">
        <v>3077</v>
      </c>
      <c r="G810" s="40"/>
      <c r="H810" s="40"/>
      <c r="I810" s="232"/>
      <c r="J810" s="40"/>
      <c r="K810" s="40"/>
      <c r="L810" s="44"/>
      <c r="M810" s="233"/>
      <c r="N810" s="234"/>
      <c r="O810" s="91"/>
      <c r="P810" s="91"/>
      <c r="Q810" s="91"/>
      <c r="R810" s="91"/>
      <c r="S810" s="91"/>
      <c r="T810" s="91"/>
      <c r="U810" s="92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T810" s="17" t="s">
        <v>158</v>
      </c>
      <c r="AU810" s="17" t="s">
        <v>154</v>
      </c>
    </row>
    <row r="811" s="13" customFormat="1">
      <c r="A811" s="13"/>
      <c r="B811" s="237"/>
      <c r="C811" s="238"/>
      <c r="D811" s="230" t="s">
        <v>160</v>
      </c>
      <c r="E811" s="239" t="s">
        <v>1</v>
      </c>
      <c r="F811" s="240" t="s">
        <v>2697</v>
      </c>
      <c r="G811" s="238"/>
      <c r="H811" s="239" t="s">
        <v>1</v>
      </c>
      <c r="I811" s="241"/>
      <c r="J811" s="238"/>
      <c r="K811" s="238"/>
      <c r="L811" s="242"/>
      <c r="M811" s="243"/>
      <c r="N811" s="244"/>
      <c r="O811" s="244"/>
      <c r="P811" s="244"/>
      <c r="Q811" s="244"/>
      <c r="R811" s="244"/>
      <c r="S811" s="244"/>
      <c r="T811" s="244"/>
      <c r="U811" s="245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46" t="s">
        <v>160</v>
      </c>
      <c r="AU811" s="246" t="s">
        <v>154</v>
      </c>
      <c r="AV811" s="13" t="s">
        <v>81</v>
      </c>
      <c r="AW811" s="13" t="s">
        <v>30</v>
      </c>
      <c r="AX811" s="13" t="s">
        <v>73</v>
      </c>
      <c r="AY811" s="246" t="s">
        <v>146</v>
      </c>
    </row>
    <row r="812" s="14" customFormat="1">
      <c r="A812" s="14"/>
      <c r="B812" s="247"/>
      <c r="C812" s="248"/>
      <c r="D812" s="230" t="s">
        <v>160</v>
      </c>
      <c r="E812" s="249" t="s">
        <v>1</v>
      </c>
      <c r="F812" s="250" t="s">
        <v>2564</v>
      </c>
      <c r="G812" s="248"/>
      <c r="H812" s="251">
        <v>2</v>
      </c>
      <c r="I812" s="252"/>
      <c r="J812" s="248"/>
      <c r="K812" s="248"/>
      <c r="L812" s="253"/>
      <c r="M812" s="254"/>
      <c r="N812" s="255"/>
      <c r="O812" s="255"/>
      <c r="P812" s="255"/>
      <c r="Q812" s="255"/>
      <c r="R812" s="255"/>
      <c r="S812" s="255"/>
      <c r="T812" s="255"/>
      <c r="U812" s="256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57" t="s">
        <v>160</v>
      </c>
      <c r="AU812" s="257" t="s">
        <v>154</v>
      </c>
      <c r="AV812" s="14" t="s">
        <v>154</v>
      </c>
      <c r="AW812" s="14" t="s">
        <v>30</v>
      </c>
      <c r="AX812" s="14" t="s">
        <v>73</v>
      </c>
      <c r="AY812" s="257" t="s">
        <v>146</v>
      </c>
    </row>
    <row r="813" s="15" customFormat="1">
      <c r="A813" s="15"/>
      <c r="B813" s="258"/>
      <c r="C813" s="259"/>
      <c r="D813" s="230" t="s">
        <v>160</v>
      </c>
      <c r="E813" s="260" t="s">
        <v>1</v>
      </c>
      <c r="F813" s="261" t="s">
        <v>163</v>
      </c>
      <c r="G813" s="259"/>
      <c r="H813" s="262">
        <v>2</v>
      </c>
      <c r="I813" s="263"/>
      <c r="J813" s="259"/>
      <c r="K813" s="259"/>
      <c r="L813" s="264"/>
      <c r="M813" s="265"/>
      <c r="N813" s="266"/>
      <c r="O813" s="266"/>
      <c r="P813" s="266"/>
      <c r="Q813" s="266"/>
      <c r="R813" s="266"/>
      <c r="S813" s="266"/>
      <c r="T813" s="266"/>
      <c r="U813" s="267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T813" s="268" t="s">
        <v>160</v>
      </c>
      <c r="AU813" s="268" t="s">
        <v>154</v>
      </c>
      <c r="AV813" s="15" t="s">
        <v>153</v>
      </c>
      <c r="AW813" s="15" t="s">
        <v>30</v>
      </c>
      <c r="AX813" s="15" t="s">
        <v>81</v>
      </c>
      <c r="AY813" s="268" t="s">
        <v>146</v>
      </c>
    </row>
    <row r="814" s="2" customFormat="1" ht="16.5" customHeight="1">
      <c r="A814" s="38"/>
      <c r="B814" s="39"/>
      <c r="C814" s="217" t="s">
        <v>1129</v>
      </c>
      <c r="D814" s="217" t="s">
        <v>148</v>
      </c>
      <c r="E814" s="218" t="s">
        <v>3078</v>
      </c>
      <c r="F814" s="219" t="s">
        <v>3079</v>
      </c>
      <c r="G814" s="220" t="s">
        <v>268</v>
      </c>
      <c r="H814" s="221">
        <v>4</v>
      </c>
      <c r="I814" s="222"/>
      <c r="J814" s="223">
        <f>ROUND(I814*H814,2)</f>
        <v>0</v>
      </c>
      <c r="K814" s="219" t="s">
        <v>152</v>
      </c>
      <c r="L814" s="44"/>
      <c r="M814" s="224" t="s">
        <v>1</v>
      </c>
      <c r="N814" s="225" t="s">
        <v>39</v>
      </c>
      <c r="O814" s="91"/>
      <c r="P814" s="226">
        <f>O814*H814</f>
        <v>0</v>
      </c>
      <c r="Q814" s="226">
        <v>0.00059000000000000003</v>
      </c>
      <c r="R814" s="226">
        <f>Q814*H814</f>
        <v>0.0023600000000000001</v>
      </c>
      <c r="S814" s="226">
        <v>0</v>
      </c>
      <c r="T814" s="226">
        <f>S814*H814</f>
        <v>0</v>
      </c>
      <c r="U814" s="227" t="s">
        <v>1</v>
      </c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R814" s="228" t="s">
        <v>265</v>
      </c>
      <c r="AT814" s="228" t="s">
        <v>148</v>
      </c>
      <c r="AU814" s="228" t="s">
        <v>154</v>
      </c>
      <c r="AY814" s="17" t="s">
        <v>146</v>
      </c>
      <c r="BE814" s="229">
        <f>IF(N814="základní",J814,0)</f>
        <v>0</v>
      </c>
      <c r="BF814" s="229">
        <f>IF(N814="snížená",J814,0)</f>
        <v>0</v>
      </c>
      <c r="BG814" s="229">
        <f>IF(N814="zákl. přenesená",J814,0)</f>
        <v>0</v>
      </c>
      <c r="BH814" s="229">
        <f>IF(N814="sníž. přenesená",J814,0)</f>
        <v>0</v>
      </c>
      <c r="BI814" s="229">
        <f>IF(N814="nulová",J814,0)</f>
        <v>0</v>
      </c>
      <c r="BJ814" s="17" t="s">
        <v>154</v>
      </c>
      <c r="BK814" s="229">
        <f>ROUND(I814*H814,2)</f>
        <v>0</v>
      </c>
      <c r="BL814" s="17" t="s">
        <v>265</v>
      </c>
      <c r="BM814" s="228" t="s">
        <v>3080</v>
      </c>
    </row>
    <row r="815" s="2" customFormat="1">
      <c r="A815" s="38"/>
      <c r="B815" s="39"/>
      <c r="C815" s="40"/>
      <c r="D815" s="230" t="s">
        <v>156</v>
      </c>
      <c r="E815" s="40"/>
      <c r="F815" s="231" t="s">
        <v>3081</v>
      </c>
      <c r="G815" s="40"/>
      <c r="H815" s="40"/>
      <c r="I815" s="232"/>
      <c r="J815" s="40"/>
      <c r="K815" s="40"/>
      <c r="L815" s="44"/>
      <c r="M815" s="233"/>
      <c r="N815" s="234"/>
      <c r="O815" s="91"/>
      <c r="P815" s="91"/>
      <c r="Q815" s="91"/>
      <c r="R815" s="91"/>
      <c r="S815" s="91"/>
      <c r="T815" s="91"/>
      <c r="U815" s="92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T815" s="17" t="s">
        <v>156</v>
      </c>
      <c r="AU815" s="17" t="s">
        <v>154</v>
      </c>
    </row>
    <row r="816" s="2" customFormat="1">
      <c r="A816" s="38"/>
      <c r="B816" s="39"/>
      <c r="C816" s="40"/>
      <c r="D816" s="235" t="s">
        <v>158</v>
      </c>
      <c r="E816" s="40"/>
      <c r="F816" s="236" t="s">
        <v>3082</v>
      </c>
      <c r="G816" s="40"/>
      <c r="H816" s="40"/>
      <c r="I816" s="232"/>
      <c r="J816" s="40"/>
      <c r="K816" s="40"/>
      <c r="L816" s="44"/>
      <c r="M816" s="233"/>
      <c r="N816" s="234"/>
      <c r="O816" s="91"/>
      <c r="P816" s="91"/>
      <c r="Q816" s="91"/>
      <c r="R816" s="91"/>
      <c r="S816" s="91"/>
      <c r="T816" s="91"/>
      <c r="U816" s="92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T816" s="17" t="s">
        <v>158</v>
      </c>
      <c r="AU816" s="17" t="s">
        <v>154</v>
      </c>
    </row>
    <row r="817" s="13" customFormat="1">
      <c r="A817" s="13"/>
      <c r="B817" s="237"/>
      <c r="C817" s="238"/>
      <c r="D817" s="230" t="s">
        <v>160</v>
      </c>
      <c r="E817" s="239" t="s">
        <v>1</v>
      </c>
      <c r="F817" s="240" t="s">
        <v>2697</v>
      </c>
      <c r="G817" s="238"/>
      <c r="H817" s="239" t="s">
        <v>1</v>
      </c>
      <c r="I817" s="241"/>
      <c r="J817" s="238"/>
      <c r="K817" s="238"/>
      <c r="L817" s="242"/>
      <c r="M817" s="243"/>
      <c r="N817" s="244"/>
      <c r="O817" s="244"/>
      <c r="P817" s="244"/>
      <c r="Q817" s="244"/>
      <c r="R817" s="244"/>
      <c r="S817" s="244"/>
      <c r="T817" s="244"/>
      <c r="U817" s="245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46" t="s">
        <v>160</v>
      </c>
      <c r="AU817" s="246" t="s">
        <v>154</v>
      </c>
      <c r="AV817" s="13" t="s">
        <v>81</v>
      </c>
      <c r="AW817" s="13" t="s">
        <v>30</v>
      </c>
      <c r="AX817" s="13" t="s">
        <v>73</v>
      </c>
      <c r="AY817" s="246" t="s">
        <v>146</v>
      </c>
    </row>
    <row r="818" s="14" customFormat="1">
      <c r="A818" s="14"/>
      <c r="B818" s="247"/>
      <c r="C818" s="248"/>
      <c r="D818" s="230" t="s">
        <v>160</v>
      </c>
      <c r="E818" s="249" t="s">
        <v>1</v>
      </c>
      <c r="F818" s="250" t="s">
        <v>1248</v>
      </c>
      <c r="G818" s="248"/>
      <c r="H818" s="251">
        <v>4</v>
      </c>
      <c r="I818" s="252"/>
      <c r="J818" s="248"/>
      <c r="K818" s="248"/>
      <c r="L818" s="253"/>
      <c r="M818" s="254"/>
      <c r="N818" s="255"/>
      <c r="O818" s="255"/>
      <c r="P818" s="255"/>
      <c r="Q818" s="255"/>
      <c r="R818" s="255"/>
      <c r="S818" s="255"/>
      <c r="T818" s="255"/>
      <c r="U818" s="256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57" t="s">
        <v>160</v>
      </c>
      <c r="AU818" s="257" t="s">
        <v>154</v>
      </c>
      <c r="AV818" s="14" t="s">
        <v>154</v>
      </c>
      <c r="AW818" s="14" t="s">
        <v>30</v>
      </c>
      <c r="AX818" s="14" t="s">
        <v>73</v>
      </c>
      <c r="AY818" s="257" t="s">
        <v>146</v>
      </c>
    </row>
    <row r="819" s="15" customFormat="1">
      <c r="A819" s="15"/>
      <c r="B819" s="258"/>
      <c r="C819" s="259"/>
      <c r="D819" s="230" t="s">
        <v>160</v>
      </c>
      <c r="E819" s="260" t="s">
        <v>1</v>
      </c>
      <c r="F819" s="261" t="s">
        <v>163</v>
      </c>
      <c r="G819" s="259"/>
      <c r="H819" s="262">
        <v>4</v>
      </c>
      <c r="I819" s="263"/>
      <c r="J819" s="259"/>
      <c r="K819" s="259"/>
      <c r="L819" s="264"/>
      <c r="M819" s="265"/>
      <c r="N819" s="266"/>
      <c r="O819" s="266"/>
      <c r="P819" s="266"/>
      <c r="Q819" s="266"/>
      <c r="R819" s="266"/>
      <c r="S819" s="266"/>
      <c r="T819" s="266"/>
      <c r="U819" s="267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T819" s="268" t="s">
        <v>160</v>
      </c>
      <c r="AU819" s="268" t="s">
        <v>154</v>
      </c>
      <c r="AV819" s="15" t="s">
        <v>153</v>
      </c>
      <c r="AW819" s="15" t="s">
        <v>30</v>
      </c>
      <c r="AX819" s="15" t="s">
        <v>81</v>
      </c>
      <c r="AY819" s="268" t="s">
        <v>146</v>
      </c>
    </row>
    <row r="820" s="2" customFormat="1" ht="24.15" customHeight="1">
      <c r="A820" s="38"/>
      <c r="B820" s="39"/>
      <c r="C820" s="217" t="s">
        <v>1135</v>
      </c>
      <c r="D820" s="217" t="s">
        <v>148</v>
      </c>
      <c r="E820" s="218" t="s">
        <v>3083</v>
      </c>
      <c r="F820" s="219" t="s">
        <v>3084</v>
      </c>
      <c r="G820" s="220" t="s">
        <v>2831</v>
      </c>
      <c r="H820" s="221">
        <v>2</v>
      </c>
      <c r="I820" s="222"/>
      <c r="J820" s="223">
        <f>ROUND(I820*H820,2)</f>
        <v>0</v>
      </c>
      <c r="K820" s="219" t="s">
        <v>2078</v>
      </c>
      <c r="L820" s="44"/>
      <c r="M820" s="224" t="s">
        <v>1</v>
      </c>
      <c r="N820" s="225" t="s">
        <v>39</v>
      </c>
      <c r="O820" s="91"/>
      <c r="P820" s="226">
        <f>O820*H820</f>
        <v>0</v>
      </c>
      <c r="Q820" s="226">
        <v>0.00172</v>
      </c>
      <c r="R820" s="226">
        <f>Q820*H820</f>
        <v>0.0034399999999999999</v>
      </c>
      <c r="S820" s="226">
        <v>0</v>
      </c>
      <c r="T820" s="226">
        <f>S820*H820</f>
        <v>0</v>
      </c>
      <c r="U820" s="227" t="s">
        <v>1</v>
      </c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R820" s="228" t="s">
        <v>265</v>
      </c>
      <c r="AT820" s="228" t="s">
        <v>148</v>
      </c>
      <c r="AU820" s="228" t="s">
        <v>154</v>
      </c>
      <c r="AY820" s="17" t="s">
        <v>146</v>
      </c>
      <c r="BE820" s="229">
        <f>IF(N820="základní",J820,0)</f>
        <v>0</v>
      </c>
      <c r="BF820" s="229">
        <f>IF(N820="snížená",J820,0)</f>
        <v>0</v>
      </c>
      <c r="BG820" s="229">
        <f>IF(N820="zákl. přenesená",J820,0)</f>
        <v>0</v>
      </c>
      <c r="BH820" s="229">
        <f>IF(N820="sníž. přenesená",J820,0)</f>
        <v>0</v>
      </c>
      <c r="BI820" s="229">
        <f>IF(N820="nulová",J820,0)</f>
        <v>0</v>
      </c>
      <c r="BJ820" s="17" t="s">
        <v>154</v>
      </c>
      <c r="BK820" s="229">
        <f>ROUND(I820*H820,2)</f>
        <v>0</v>
      </c>
      <c r="BL820" s="17" t="s">
        <v>265</v>
      </c>
      <c r="BM820" s="228" t="s">
        <v>3085</v>
      </c>
    </row>
    <row r="821" s="2" customFormat="1">
      <c r="A821" s="38"/>
      <c r="B821" s="39"/>
      <c r="C821" s="40"/>
      <c r="D821" s="230" t="s">
        <v>156</v>
      </c>
      <c r="E821" s="40"/>
      <c r="F821" s="231" t="s">
        <v>3086</v>
      </c>
      <c r="G821" s="40"/>
      <c r="H821" s="40"/>
      <c r="I821" s="232"/>
      <c r="J821" s="40"/>
      <c r="K821" s="40"/>
      <c r="L821" s="44"/>
      <c r="M821" s="233"/>
      <c r="N821" s="234"/>
      <c r="O821" s="91"/>
      <c r="P821" s="91"/>
      <c r="Q821" s="91"/>
      <c r="R821" s="91"/>
      <c r="S821" s="91"/>
      <c r="T821" s="91"/>
      <c r="U821" s="92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T821" s="17" t="s">
        <v>156</v>
      </c>
      <c r="AU821" s="17" t="s">
        <v>154</v>
      </c>
    </row>
    <row r="822" s="2" customFormat="1">
      <c r="A822" s="38"/>
      <c r="B822" s="39"/>
      <c r="C822" s="40"/>
      <c r="D822" s="235" t="s">
        <v>158</v>
      </c>
      <c r="E822" s="40"/>
      <c r="F822" s="236" t="s">
        <v>3087</v>
      </c>
      <c r="G822" s="40"/>
      <c r="H822" s="40"/>
      <c r="I822" s="232"/>
      <c r="J822" s="40"/>
      <c r="K822" s="40"/>
      <c r="L822" s="44"/>
      <c r="M822" s="233"/>
      <c r="N822" s="234"/>
      <c r="O822" s="91"/>
      <c r="P822" s="91"/>
      <c r="Q822" s="91"/>
      <c r="R822" s="91"/>
      <c r="S822" s="91"/>
      <c r="T822" s="91"/>
      <c r="U822" s="92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T822" s="17" t="s">
        <v>158</v>
      </c>
      <c r="AU822" s="17" t="s">
        <v>154</v>
      </c>
    </row>
    <row r="823" s="13" customFormat="1">
      <c r="A823" s="13"/>
      <c r="B823" s="237"/>
      <c r="C823" s="238"/>
      <c r="D823" s="230" t="s">
        <v>160</v>
      </c>
      <c r="E823" s="239" t="s">
        <v>1</v>
      </c>
      <c r="F823" s="240" t="s">
        <v>2697</v>
      </c>
      <c r="G823" s="238"/>
      <c r="H823" s="239" t="s">
        <v>1</v>
      </c>
      <c r="I823" s="241"/>
      <c r="J823" s="238"/>
      <c r="K823" s="238"/>
      <c r="L823" s="242"/>
      <c r="M823" s="243"/>
      <c r="N823" s="244"/>
      <c r="O823" s="244"/>
      <c r="P823" s="244"/>
      <c r="Q823" s="244"/>
      <c r="R823" s="244"/>
      <c r="S823" s="244"/>
      <c r="T823" s="244"/>
      <c r="U823" s="245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46" t="s">
        <v>160</v>
      </c>
      <c r="AU823" s="246" t="s">
        <v>154</v>
      </c>
      <c r="AV823" s="13" t="s">
        <v>81</v>
      </c>
      <c r="AW823" s="13" t="s">
        <v>30</v>
      </c>
      <c r="AX823" s="13" t="s">
        <v>73</v>
      </c>
      <c r="AY823" s="246" t="s">
        <v>146</v>
      </c>
    </row>
    <row r="824" s="14" customFormat="1">
      <c r="A824" s="14"/>
      <c r="B824" s="247"/>
      <c r="C824" s="248"/>
      <c r="D824" s="230" t="s">
        <v>160</v>
      </c>
      <c r="E824" s="249" t="s">
        <v>1</v>
      </c>
      <c r="F824" s="250" t="s">
        <v>2564</v>
      </c>
      <c r="G824" s="248"/>
      <c r="H824" s="251">
        <v>2</v>
      </c>
      <c r="I824" s="252"/>
      <c r="J824" s="248"/>
      <c r="K824" s="248"/>
      <c r="L824" s="253"/>
      <c r="M824" s="254"/>
      <c r="N824" s="255"/>
      <c r="O824" s="255"/>
      <c r="P824" s="255"/>
      <c r="Q824" s="255"/>
      <c r="R824" s="255"/>
      <c r="S824" s="255"/>
      <c r="T824" s="255"/>
      <c r="U824" s="256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57" t="s">
        <v>160</v>
      </c>
      <c r="AU824" s="257" t="s">
        <v>154</v>
      </c>
      <c r="AV824" s="14" t="s">
        <v>154</v>
      </c>
      <c r="AW824" s="14" t="s">
        <v>30</v>
      </c>
      <c r="AX824" s="14" t="s">
        <v>73</v>
      </c>
      <c r="AY824" s="257" t="s">
        <v>146</v>
      </c>
    </row>
    <row r="825" s="15" customFormat="1">
      <c r="A825" s="15"/>
      <c r="B825" s="258"/>
      <c r="C825" s="259"/>
      <c r="D825" s="230" t="s">
        <v>160</v>
      </c>
      <c r="E825" s="260" t="s">
        <v>1</v>
      </c>
      <c r="F825" s="261" t="s">
        <v>163</v>
      </c>
      <c r="G825" s="259"/>
      <c r="H825" s="262">
        <v>2</v>
      </c>
      <c r="I825" s="263"/>
      <c r="J825" s="259"/>
      <c r="K825" s="259"/>
      <c r="L825" s="264"/>
      <c r="M825" s="265"/>
      <c r="N825" s="266"/>
      <c r="O825" s="266"/>
      <c r="P825" s="266"/>
      <c r="Q825" s="266"/>
      <c r="R825" s="266"/>
      <c r="S825" s="266"/>
      <c r="T825" s="266"/>
      <c r="U825" s="267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T825" s="268" t="s">
        <v>160</v>
      </c>
      <c r="AU825" s="268" t="s">
        <v>154</v>
      </c>
      <c r="AV825" s="15" t="s">
        <v>153</v>
      </c>
      <c r="AW825" s="15" t="s">
        <v>30</v>
      </c>
      <c r="AX825" s="15" t="s">
        <v>81</v>
      </c>
      <c r="AY825" s="268" t="s">
        <v>146</v>
      </c>
    </row>
    <row r="826" s="2" customFormat="1" ht="16.5" customHeight="1">
      <c r="A826" s="38"/>
      <c r="B826" s="39"/>
      <c r="C826" s="217" t="s">
        <v>1142</v>
      </c>
      <c r="D826" s="217" t="s">
        <v>148</v>
      </c>
      <c r="E826" s="218" t="s">
        <v>3088</v>
      </c>
      <c r="F826" s="219" t="s">
        <v>3089</v>
      </c>
      <c r="G826" s="220" t="s">
        <v>2831</v>
      </c>
      <c r="H826" s="221">
        <v>2</v>
      </c>
      <c r="I826" s="222"/>
      <c r="J826" s="223">
        <f>ROUND(I826*H826,2)</f>
        <v>0</v>
      </c>
      <c r="K826" s="219" t="s">
        <v>2078</v>
      </c>
      <c r="L826" s="44"/>
      <c r="M826" s="224" t="s">
        <v>1</v>
      </c>
      <c r="N826" s="225" t="s">
        <v>39</v>
      </c>
      <c r="O826" s="91"/>
      <c r="P826" s="226">
        <f>O826*H826</f>
        <v>0</v>
      </c>
      <c r="Q826" s="226">
        <v>0.0018400000000000001</v>
      </c>
      <c r="R826" s="226">
        <f>Q826*H826</f>
        <v>0.0036800000000000001</v>
      </c>
      <c r="S826" s="226">
        <v>0</v>
      </c>
      <c r="T826" s="226">
        <f>S826*H826</f>
        <v>0</v>
      </c>
      <c r="U826" s="227" t="s">
        <v>1</v>
      </c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R826" s="228" t="s">
        <v>265</v>
      </c>
      <c r="AT826" s="228" t="s">
        <v>148</v>
      </c>
      <c r="AU826" s="228" t="s">
        <v>154</v>
      </c>
      <c r="AY826" s="17" t="s">
        <v>146</v>
      </c>
      <c r="BE826" s="229">
        <f>IF(N826="základní",J826,0)</f>
        <v>0</v>
      </c>
      <c r="BF826" s="229">
        <f>IF(N826="snížená",J826,0)</f>
        <v>0</v>
      </c>
      <c r="BG826" s="229">
        <f>IF(N826="zákl. přenesená",J826,0)</f>
        <v>0</v>
      </c>
      <c r="BH826" s="229">
        <f>IF(N826="sníž. přenesená",J826,0)</f>
        <v>0</v>
      </c>
      <c r="BI826" s="229">
        <f>IF(N826="nulová",J826,0)</f>
        <v>0</v>
      </c>
      <c r="BJ826" s="17" t="s">
        <v>154</v>
      </c>
      <c r="BK826" s="229">
        <f>ROUND(I826*H826,2)</f>
        <v>0</v>
      </c>
      <c r="BL826" s="17" t="s">
        <v>265</v>
      </c>
      <c r="BM826" s="228" t="s">
        <v>3090</v>
      </c>
    </row>
    <row r="827" s="2" customFormat="1">
      <c r="A827" s="38"/>
      <c r="B827" s="39"/>
      <c r="C827" s="40"/>
      <c r="D827" s="230" t="s">
        <v>156</v>
      </c>
      <c r="E827" s="40"/>
      <c r="F827" s="231" t="s">
        <v>3091</v>
      </c>
      <c r="G827" s="40"/>
      <c r="H827" s="40"/>
      <c r="I827" s="232"/>
      <c r="J827" s="40"/>
      <c r="K827" s="40"/>
      <c r="L827" s="44"/>
      <c r="M827" s="233"/>
      <c r="N827" s="234"/>
      <c r="O827" s="91"/>
      <c r="P827" s="91"/>
      <c r="Q827" s="91"/>
      <c r="R827" s="91"/>
      <c r="S827" s="91"/>
      <c r="T827" s="91"/>
      <c r="U827" s="92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T827" s="17" t="s">
        <v>156</v>
      </c>
      <c r="AU827" s="17" t="s">
        <v>154</v>
      </c>
    </row>
    <row r="828" s="2" customFormat="1">
      <c r="A828" s="38"/>
      <c r="B828" s="39"/>
      <c r="C828" s="40"/>
      <c r="D828" s="235" t="s">
        <v>158</v>
      </c>
      <c r="E828" s="40"/>
      <c r="F828" s="236" t="s">
        <v>3092</v>
      </c>
      <c r="G828" s="40"/>
      <c r="H828" s="40"/>
      <c r="I828" s="232"/>
      <c r="J828" s="40"/>
      <c r="K828" s="40"/>
      <c r="L828" s="44"/>
      <c r="M828" s="233"/>
      <c r="N828" s="234"/>
      <c r="O828" s="91"/>
      <c r="P828" s="91"/>
      <c r="Q828" s="91"/>
      <c r="R828" s="91"/>
      <c r="S828" s="91"/>
      <c r="T828" s="91"/>
      <c r="U828" s="92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T828" s="17" t="s">
        <v>158</v>
      </c>
      <c r="AU828" s="17" t="s">
        <v>154</v>
      </c>
    </row>
    <row r="829" s="13" customFormat="1">
      <c r="A829" s="13"/>
      <c r="B829" s="237"/>
      <c r="C829" s="238"/>
      <c r="D829" s="230" t="s">
        <v>160</v>
      </c>
      <c r="E829" s="239" t="s">
        <v>1</v>
      </c>
      <c r="F829" s="240" t="s">
        <v>2697</v>
      </c>
      <c r="G829" s="238"/>
      <c r="H829" s="239" t="s">
        <v>1</v>
      </c>
      <c r="I829" s="241"/>
      <c r="J829" s="238"/>
      <c r="K829" s="238"/>
      <c r="L829" s="242"/>
      <c r="M829" s="243"/>
      <c r="N829" s="244"/>
      <c r="O829" s="244"/>
      <c r="P829" s="244"/>
      <c r="Q829" s="244"/>
      <c r="R829" s="244"/>
      <c r="S829" s="244"/>
      <c r="T829" s="244"/>
      <c r="U829" s="245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46" t="s">
        <v>160</v>
      </c>
      <c r="AU829" s="246" t="s">
        <v>154</v>
      </c>
      <c r="AV829" s="13" t="s">
        <v>81</v>
      </c>
      <c r="AW829" s="13" t="s">
        <v>30</v>
      </c>
      <c r="AX829" s="13" t="s">
        <v>73</v>
      </c>
      <c r="AY829" s="246" t="s">
        <v>146</v>
      </c>
    </row>
    <row r="830" s="14" customFormat="1">
      <c r="A830" s="14"/>
      <c r="B830" s="247"/>
      <c r="C830" s="248"/>
      <c r="D830" s="230" t="s">
        <v>160</v>
      </c>
      <c r="E830" s="249" t="s">
        <v>1</v>
      </c>
      <c r="F830" s="250" t="s">
        <v>2564</v>
      </c>
      <c r="G830" s="248"/>
      <c r="H830" s="251">
        <v>2</v>
      </c>
      <c r="I830" s="252"/>
      <c r="J830" s="248"/>
      <c r="K830" s="248"/>
      <c r="L830" s="253"/>
      <c r="M830" s="254"/>
      <c r="N830" s="255"/>
      <c r="O830" s="255"/>
      <c r="P830" s="255"/>
      <c r="Q830" s="255"/>
      <c r="R830" s="255"/>
      <c r="S830" s="255"/>
      <c r="T830" s="255"/>
      <c r="U830" s="256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57" t="s">
        <v>160</v>
      </c>
      <c r="AU830" s="257" t="s">
        <v>154</v>
      </c>
      <c r="AV830" s="14" t="s">
        <v>154</v>
      </c>
      <c r="AW830" s="14" t="s">
        <v>30</v>
      </c>
      <c r="AX830" s="14" t="s">
        <v>73</v>
      </c>
      <c r="AY830" s="257" t="s">
        <v>146</v>
      </c>
    </row>
    <row r="831" s="15" customFormat="1">
      <c r="A831" s="15"/>
      <c r="B831" s="258"/>
      <c r="C831" s="259"/>
      <c r="D831" s="230" t="s">
        <v>160</v>
      </c>
      <c r="E831" s="260" t="s">
        <v>1</v>
      </c>
      <c r="F831" s="261" t="s">
        <v>163</v>
      </c>
      <c r="G831" s="259"/>
      <c r="H831" s="262">
        <v>2</v>
      </c>
      <c r="I831" s="263"/>
      <c r="J831" s="259"/>
      <c r="K831" s="259"/>
      <c r="L831" s="264"/>
      <c r="M831" s="265"/>
      <c r="N831" s="266"/>
      <c r="O831" s="266"/>
      <c r="P831" s="266"/>
      <c r="Q831" s="266"/>
      <c r="R831" s="266"/>
      <c r="S831" s="266"/>
      <c r="T831" s="266"/>
      <c r="U831" s="267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T831" s="268" t="s">
        <v>160</v>
      </c>
      <c r="AU831" s="268" t="s">
        <v>154</v>
      </c>
      <c r="AV831" s="15" t="s">
        <v>153</v>
      </c>
      <c r="AW831" s="15" t="s">
        <v>30</v>
      </c>
      <c r="AX831" s="15" t="s">
        <v>81</v>
      </c>
      <c r="AY831" s="268" t="s">
        <v>146</v>
      </c>
    </row>
    <row r="832" s="2" customFormat="1" ht="24.15" customHeight="1">
      <c r="A832" s="38"/>
      <c r="B832" s="39"/>
      <c r="C832" s="217" t="s">
        <v>1149</v>
      </c>
      <c r="D832" s="217" t="s">
        <v>148</v>
      </c>
      <c r="E832" s="218" t="s">
        <v>3093</v>
      </c>
      <c r="F832" s="219" t="s">
        <v>3094</v>
      </c>
      <c r="G832" s="220" t="s">
        <v>268</v>
      </c>
      <c r="H832" s="221">
        <v>2</v>
      </c>
      <c r="I832" s="222"/>
      <c r="J832" s="223">
        <f>ROUND(I832*H832,2)</f>
        <v>0</v>
      </c>
      <c r="K832" s="219" t="s">
        <v>3095</v>
      </c>
      <c r="L832" s="44"/>
      <c r="M832" s="224" t="s">
        <v>1</v>
      </c>
      <c r="N832" s="225" t="s">
        <v>39</v>
      </c>
      <c r="O832" s="91"/>
      <c r="P832" s="226">
        <f>O832*H832</f>
        <v>0</v>
      </c>
      <c r="Q832" s="226">
        <v>0.00013999999999999999</v>
      </c>
      <c r="R832" s="226">
        <f>Q832*H832</f>
        <v>0.00027999999999999998</v>
      </c>
      <c r="S832" s="226">
        <v>0</v>
      </c>
      <c r="T832" s="226">
        <f>S832*H832</f>
        <v>0</v>
      </c>
      <c r="U832" s="227" t="s">
        <v>1</v>
      </c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R832" s="228" t="s">
        <v>265</v>
      </c>
      <c r="AT832" s="228" t="s">
        <v>148</v>
      </c>
      <c r="AU832" s="228" t="s">
        <v>154</v>
      </c>
      <c r="AY832" s="17" t="s">
        <v>146</v>
      </c>
      <c r="BE832" s="229">
        <f>IF(N832="základní",J832,0)</f>
        <v>0</v>
      </c>
      <c r="BF832" s="229">
        <f>IF(N832="snížená",J832,0)</f>
        <v>0</v>
      </c>
      <c r="BG832" s="229">
        <f>IF(N832="zákl. přenesená",J832,0)</f>
        <v>0</v>
      </c>
      <c r="BH832" s="229">
        <f>IF(N832="sníž. přenesená",J832,0)</f>
        <v>0</v>
      </c>
      <c r="BI832" s="229">
        <f>IF(N832="nulová",J832,0)</f>
        <v>0</v>
      </c>
      <c r="BJ832" s="17" t="s">
        <v>154</v>
      </c>
      <c r="BK832" s="229">
        <f>ROUND(I832*H832,2)</f>
        <v>0</v>
      </c>
      <c r="BL832" s="17" t="s">
        <v>265</v>
      </c>
      <c r="BM832" s="228" t="s">
        <v>3096</v>
      </c>
    </row>
    <row r="833" s="2" customFormat="1">
      <c r="A833" s="38"/>
      <c r="B833" s="39"/>
      <c r="C833" s="40"/>
      <c r="D833" s="230" t="s">
        <v>156</v>
      </c>
      <c r="E833" s="40"/>
      <c r="F833" s="231" t="s">
        <v>3097</v>
      </c>
      <c r="G833" s="40"/>
      <c r="H833" s="40"/>
      <c r="I833" s="232"/>
      <c r="J833" s="40"/>
      <c r="K833" s="40"/>
      <c r="L833" s="44"/>
      <c r="M833" s="233"/>
      <c r="N833" s="234"/>
      <c r="O833" s="91"/>
      <c r="P833" s="91"/>
      <c r="Q833" s="91"/>
      <c r="R833" s="91"/>
      <c r="S833" s="91"/>
      <c r="T833" s="91"/>
      <c r="U833" s="92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T833" s="17" t="s">
        <v>156</v>
      </c>
      <c r="AU833" s="17" t="s">
        <v>154</v>
      </c>
    </row>
    <row r="834" s="2" customFormat="1">
      <c r="A834" s="38"/>
      <c r="B834" s="39"/>
      <c r="C834" s="40"/>
      <c r="D834" s="235" t="s">
        <v>158</v>
      </c>
      <c r="E834" s="40"/>
      <c r="F834" s="236" t="s">
        <v>3098</v>
      </c>
      <c r="G834" s="40"/>
      <c r="H834" s="40"/>
      <c r="I834" s="232"/>
      <c r="J834" s="40"/>
      <c r="K834" s="40"/>
      <c r="L834" s="44"/>
      <c r="M834" s="233"/>
      <c r="N834" s="234"/>
      <c r="O834" s="91"/>
      <c r="P834" s="91"/>
      <c r="Q834" s="91"/>
      <c r="R834" s="91"/>
      <c r="S834" s="91"/>
      <c r="T834" s="91"/>
      <c r="U834" s="92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T834" s="17" t="s">
        <v>158</v>
      </c>
      <c r="AU834" s="17" t="s">
        <v>154</v>
      </c>
    </row>
    <row r="835" s="13" customFormat="1">
      <c r="A835" s="13"/>
      <c r="B835" s="237"/>
      <c r="C835" s="238"/>
      <c r="D835" s="230" t="s">
        <v>160</v>
      </c>
      <c r="E835" s="239" t="s">
        <v>1</v>
      </c>
      <c r="F835" s="240" t="s">
        <v>2697</v>
      </c>
      <c r="G835" s="238"/>
      <c r="H835" s="239" t="s">
        <v>1</v>
      </c>
      <c r="I835" s="241"/>
      <c r="J835" s="238"/>
      <c r="K835" s="238"/>
      <c r="L835" s="242"/>
      <c r="M835" s="243"/>
      <c r="N835" s="244"/>
      <c r="O835" s="244"/>
      <c r="P835" s="244"/>
      <c r="Q835" s="244"/>
      <c r="R835" s="244"/>
      <c r="S835" s="244"/>
      <c r="T835" s="244"/>
      <c r="U835" s="245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46" t="s">
        <v>160</v>
      </c>
      <c r="AU835" s="246" t="s">
        <v>154</v>
      </c>
      <c r="AV835" s="13" t="s">
        <v>81</v>
      </c>
      <c r="AW835" s="13" t="s">
        <v>30</v>
      </c>
      <c r="AX835" s="13" t="s">
        <v>73</v>
      </c>
      <c r="AY835" s="246" t="s">
        <v>146</v>
      </c>
    </row>
    <row r="836" s="14" customFormat="1">
      <c r="A836" s="14"/>
      <c r="B836" s="247"/>
      <c r="C836" s="248"/>
      <c r="D836" s="230" t="s">
        <v>160</v>
      </c>
      <c r="E836" s="249" t="s">
        <v>1</v>
      </c>
      <c r="F836" s="250" t="s">
        <v>2564</v>
      </c>
      <c r="G836" s="248"/>
      <c r="H836" s="251">
        <v>2</v>
      </c>
      <c r="I836" s="252"/>
      <c r="J836" s="248"/>
      <c r="K836" s="248"/>
      <c r="L836" s="253"/>
      <c r="M836" s="254"/>
      <c r="N836" s="255"/>
      <c r="O836" s="255"/>
      <c r="P836" s="255"/>
      <c r="Q836" s="255"/>
      <c r="R836" s="255"/>
      <c r="S836" s="255"/>
      <c r="T836" s="255"/>
      <c r="U836" s="256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57" t="s">
        <v>160</v>
      </c>
      <c r="AU836" s="257" t="s">
        <v>154</v>
      </c>
      <c r="AV836" s="14" t="s">
        <v>154</v>
      </c>
      <c r="AW836" s="14" t="s">
        <v>30</v>
      </c>
      <c r="AX836" s="14" t="s">
        <v>73</v>
      </c>
      <c r="AY836" s="257" t="s">
        <v>146</v>
      </c>
    </row>
    <row r="837" s="15" customFormat="1">
      <c r="A837" s="15"/>
      <c r="B837" s="258"/>
      <c r="C837" s="259"/>
      <c r="D837" s="230" t="s">
        <v>160</v>
      </c>
      <c r="E837" s="260" t="s">
        <v>1</v>
      </c>
      <c r="F837" s="261" t="s">
        <v>163</v>
      </c>
      <c r="G837" s="259"/>
      <c r="H837" s="262">
        <v>2</v>
      </c>
      <c r="I837" s="263"/>
      <c r="J837" s="259"/>
      <c r="K837" s="259"/>
      <c r="L837" s="264"/>
      <c r="M837" s="265"/>
      <c r="N837" s="266"/>
      <c r="O837" s="266"/>
      <c r="P837" s="266"/>
      <c r="Q837" s="266"/>
      <c r="R837" s="266"/>
      <c r="S837" s="266"/>
      <c r="T837" s="266"/>
      <c r="U837" s="267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T837" s="268" t="s">
        <v>160</v>
      </c>
      <c r="AU837" s="268" t="s">
        <v>154</v>
      </c>
      <c r="AV837" s="15" t="s">
        <v>153</v>
      </c>
      <c r="AW837" s="15" t="s">
        <v>30</v>
      </c>
      <c r="AX837" s="15" t="s">
        <v>81</v>
      </c>
      <c r="AY837" s="268" t="s">
        <v>146</v>
      </c>
    </row>
    <row r="838" s="2" customFormat="1" ht="16.5" customHeight="1">
      <c r="A838" s="38"/>
      <c r="B838" s="39"/>
      <c r="C838" s="269" t="s">
        <v>1156</v>
      </c>
      <c r="D838" s="269" t="s">
        <v>289</v>
      </c>
      <c r="E838" s="270" t="s">
        <v>3099</v>
      </c>
      <c r="F838" s="271" t="s">
        <v>3100</v>
      </c>
      <c r="G838" s="272" t="s">
        <v>268</v>
      </c>
      <c r="H838" s="273">
        <v>2</v>
      </c>
      <c r="I838" s="274"/>
      <c r="J838" s="275">
        <f>ROUND(I838*H838,2)</f>
        <v>0</v>
      </c>
      <c r="K838" s="271" t="s">
        <v>3095</v>
      </c>
      <c r="L838" s="276"/>
      <c r="M838" s="277" t="s">
        <v>1</v>
      </c>
      <c r="N838" s="278" t="s">
        <v>39</v>
      </c>
      <c r="O838" s="91"/>
      <c r="P838" s="226">
        <f>O838*H838</f>
        <v>0</v>
      </c>
      <c r="Q838" s="226">
        <v>0.0018</v>
      </c>
      <c r="R838" s="226">
        <f>Q838*H838</f>
        <v>0.0035999999999999999</v>
      </c>
      <c r="S838" s="226">
        <v>0</v>
      </c>
      <c r="T838" s="226">
        <f>S838*H838</f>
        <v>0</v>
      </c>
      <c r="U838" s="227" t="s">
        <v>1</v>
      </c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R838" s="228" t="s">
        <v>384</v>
      </c>
      <c r="AT838" s="228" t="s">
        <v>289</v>
      </c>
      <c r="AU838" s="228" t="s">
        <v>154</v>
      </c>
      <c r="AY838" s="17" t="s">
        <v>146</v>
      </c>
      <c r="BE838" s="229">
        <f>IF(N838="základní",J838,0)</f>
        <v>0</v>
      </c>
      <c r="BF838" s="229">
        <f>IF(N838="snížená",J838,0)</f>
        <v>0</v>
      </c>
      <c r="BG838" s="229">
        <f>IF(N838="zákl. přenesená",J838,0)</f>
        <v>0</v>
      </c>
      <c r="BH838" s="229">
        <f>IF(N838="sníž. přenesená",J838,0)</f>
        <v>0</v>
      </c>
      <c r="BI838" s="229">
        <f>IF(N838="nulová",J838,0)</f>
        <v>0</v>
      </c>
      <c r="BJ838" s="17" t="s">
        <v>154</v>
      </c>
      <c r="BK838" s="229">
        <f>ROUND(I838*H838,2)</f>
        <v>0</v>
      </c>
      <c r="BL838" s="17" t="s">
        <v>265</v>
      </c>
      <c r="BM838" s="228" t="s">
        <v>3101</v>
      </c>
    </row>
    <row r="839" s="2" customFormat="1">
      <c r="A839" s="38"/>
      <c r="B839" s="39"/>
      <c r="C839" s="40"/>
      <c r="D839" s="230" t="s">
        <v>156</v>
      </c>
      <c r="E839" s="40"/>
      <c r="F839" s="231" t="s">
        <v>3100</v>
      </c>
      <c r="G839" s="40"/>
      <c r="H839" s="40"/>
      <c r="I839" s="232"/>
      <c r="J839" s="40"/>
      <c r="K839" s="40"/>
      <c r="L839" s="44"/>
      <c r="M839" s="233"/>
      <c r="N839" s="234"/>
      <c r="O839" s="91"/>
      <c r="P839" s="91"/>
      <c r="Q839" s="91"/>
      <c r="R839" s="91"/>
      <c r="S839" s="91"/>
      <c r="T839" s="91"/>
      <c r="U839" s="92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T839" s="17" t="s">
        <v>156</v>
      </c>
      <c r="AU839" s="17" t="s">
        <v>154</v>
      </c>
    </row>
    <row r="840" s="2" customFormat="1" ht="16.5" customHeight="1">
      <c r="A840" s="38"/>
      <c r="B840" s="39"/>
      <c r="C840" s="269" t="s">
        <v>1164</v>
      </c>
      <c r="D840" s="269" t="s">
        <v>289</v>
      </c>
      <c r="E840" s="270" t="s">
        <v>3102</v>
      </c>
      <c r="F840" s="271" t="s">
        <v>3103</v>
      </c>
      <c r="G840" s="272" t="s">
        <v>1450</v>
      </c>
      <c r="H840" s="273">
        <v>2</v>
      </c>
      <c r="I840" s="274"/>
      <c r="J840" s="275">
        <f>ROUND(I840*H840,2)</f>
        <v>0</v>
      </c>
      <c r="K840" s="271" t="s">
        <v>3095</v>
      </c>
      <c r="L840" s="276"/>
      <c r="M840" s="277" t="s">
        <v>1</v>
      </c>
      <c r="N840" s="278" t="s">
        <v>39</v>
      </c>
      <c r="O840" s="91"/>
      <c r="P840" s="226">
        <f>O840*H840</f>
        <v>0</v>
      </c>
      <c r="Q840" s="226">
        <v>0.00097999999999999997</v>
      </c>
      <c r="R840" s="226">
        <f>Q840*H840</f>
        <v>0.0019599999999999999</v>
      </c>
      <c r="S840" s="226">
        <v>0</v>
      </c>
      <c r="T840" s="226">
        <f>S840*H840</f>
        <v>0</v>
      </c>
      <c r="U840" s="227" t="s">
        <v>1</v>
      </c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R840" s="228" t="s">
        <v>384</v>
      </c>
      <c r="AT840" s="228" t="s">
        <v>289</v>
      </c>
      <c r="AU840" s="228" t="s">
        <v>154</v>
      </c>
      <c r="AY840" s="17" t="s">
        <v>146</v>
      </c>
      <c r="BE840" s="229">
        <f>IF(N840="základní",J840,0)</f>
        <v>0</v>
      </c>
      <c r="BF840" s="229">
        <f>IF(N840="snížená",J840,0)</f>
        <v>0</v>
      </c>
      <c r="BG840" s="229">
        <f>IF(N840="zákl. přenesená",J840,0)</f>
        <v>0</v>
      </c>
      <c r="BH840" s="229">
        <f>IF(N840="sníž. přenesená",J840,0)</f>
        <v>0</v>
      </c>
      <c r="BI840" s="229">
        <f>IF(N840="nulová",J840,0)</f>
        <v>0</v>
      </c>
      <c r="BJ840" s="17" t="s">
        <v>154</v>
      </c>
      <c r="BK840" s="229">
        <f>ROUND(I840*H840,2)</f>
        <v>0</v>
      </c>
      <c r="BL840" s="17" t="s">
        <v>265</v>
      </c>
      <c r="BM840" s="228" t="s">
        <v>3104</v>
      </c>
    </row>
    <row r="841" s="2" customFormat="1">
      <c r="A841" s="38"/>
      <c r="B841" s="39"/>
      <c r="C841" s="40"/>
      <c r="D841" s="230" t="s">
        <v>156</v>
      </c>
      <c r="E841" s="40"/>
      <c r="F841" s="231" t="s">
        <v>3103</v>
      </c>
      <c r="G841" s="40"/>
      <c r="H841" s="40"/>
      <c r="I841" s="232"/>
      <c r="J841" s="40"/>
      <c r="K841" s="40"/>
      <c r="L841" s="44"/>
      <c r="M841" s="233"/>
      <c r="N841" s="234"/>
      <c r="O841" s="91"/>
      <c r="P841" s="91"/>
      <c r="Q841" s="91"/>
      <c r="R841" s="91"/>
      <c r="S841" s="91"/>
      <c r="T841" s="91"/>
      <c r="U841" s="92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T841" s="17" t="s">
        <v>156</v>
      </c>
      <c r="AU841" s="17" t="s">
        <v>154</v>
      </c>
    </row>
    <row r="842" s="2" customFormat="1" ht="24.15" customHeight="1">
      <c r="A842" s="38"/>
      <c r="B842" s="39"/>
      <c r="C842" s="217" t="s">
        <v>1170</v>
      </c>
      <c r="D842" s="217" t="s">
        <v>148</v>
      </c>
      <c r="E842" s="218" t="s">
        <v>3105</v>
      </c>
      <c r="F842" s="219" t="s">
        <v>3106</v>
      </c>
      <c r="G842" s="220" t="s">
        <v>207</v>
      </c>
      <c r="H842" s="221">
        <v>0.20899999999999999</v>
      </c>
      <c r="I842" s="222"/>
      <c r="J842" s="223">
        <f>ROUND(I842*H842,2)</f>
        <v>0</v>
      </c>
      <c r="K842" s="219" t="s">
        <v>2078</v>
      </c>
      <c r="L842" s="44"/>
      <c r="M842" s="224" t="s">
        <v>1</v>
      </c>
      <c r="N842" s="225" t="s">
        <v>39</v>
      </c>
      <c r="O842" s="91"/>
      <c r="P842" s="226">
        <f>O842*H842</f>
        <v>0</v>
      </c>
      <c r="Q842" s="226">
        <v>0</v>
      </c>
      <c r="R842" s="226">
        <f>Q842*H842</f>
        <v>0</v>
      </c>
      <c r="S842" s="226">
        <v>0</v>
      </c>
      <c r="T842" s="226">
        <f>S842*H842</f>
        <v>0</v>
      </c>
      <c r="U842" s="227" t="s">
        <v>1</v>
      </c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R842" s="228" t="s">
        <v>265</v>
      </c>
      <c r="AT842" s="228" t="s">
        <v>148</v>
      </c>
      <c r="AU842" s="228" t="s">
        <v>154</v>
      </c>
      <c r="AY842" s="17" t="s">
        <v>146</v>
      </c>
      <c r="BE842" s="229">
        <f>IF(N842="základní",J842,0)</f>
        <v>0</v>
      </c>
      <c r="BF842" s="229">
        <f>IF(N842="snížená",J842,0)</f>
        <v>0</v>
      </c>
      <c r="BG842" s="229">
        <f>IF(N842="zákl. přenesená",J842,0)</f>
        <v>0</v>
      </c>
      <c r="BH842" s="229">
        <f>IF(N842="sníž. přenesená",J842,0)</f>
        <v>0</v>
      </c>
      <c r="BI842" s="229">
        <f>IF(N842="nulová",J842,0)</f>
        <v>0</v>
      </c>
      <c r="BJ842" s="17" t="s">
        <v>154</v>
      </c>
      <c r="BK842" s="229">
        <f>ROUND(I842*H842,2)</f>
        <v>0</v>
      </c>
      <c r="BL842" s="17" t="s">
        <v>265</v>
      </c>
      <c r="BM842" s="228" t="s">
        <v>3107</v>
      </c>
    </row>
    <row r="843" s="2" customFormat="1">
      <c r="A843" s="38"/>
      <c r="B843" s="39"/>
      <c r="C843" s="40"/>
      <c r="D843" s="230" t="s">
        <v>156</v>
      </c>
      <c r="E843" s="40"/>
      <c r="F843" s="231" t="s">
        <v>3108</v>
      </c>
      <c r="G843" s="40"/>
      <c r="H843" s="40"/>
      <c r="I843" s="232"/>
      <c r="J843" s="40"/>
      <c r="K843" s="40"/>
      <c r="L843" s="44"/>
      <c r="M843" s="233"/>
      <c r="N843" s="234"/>
      <c r="O843" s="91"/>
      <c r="P843" s="91"/>
      <c r="Q843" s="91"/>
      <c r="R843" s="91"/>
      <c r="S843" s="91"/>
      <c r="T843" s="91"/>
      <c r="U843" s="92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T843" s="17" t="s">
        <v>156</v>
      </c>
      <c r="AU843" s="17" t="s">
        <v>154</v>
      </c>
    </row>
    <row r="844" s="2" customFormat="1">
      <c r="A844" s="38"/>
      <c r="B844" s="39"/>
      <c r="C844" s="40"/>
      <c r="D844" s="235" t="s">
        <v>158</v>
      </c>
      <c r="E844" s="40"/>
      <c r="F844" s="236" t="s">
        <v>3109</v>
      </c>
      <c r="G844" s="40"/>
      <c r="H844" s="40"/>
      <c r="I844" s="232"/>
      <c r="J844" s="40"/>
      <c r="K844" s="40"/>
      <c r="L844" s="44"/>
      <c r="M844" s="233"/>
      <c r="N844" s="234"/>
      <c r="O844" s="91"/>
      <c r="P844" s="91"/>
      <c r="Q844" s="91"/>
      <c r="R844" s="91"/>
      <c r="S844" s="91"/>
      <c r="T844" s="91"/>
      <c r="U844" s="92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T844" s="17" t="s">
        <v>158</v>
      </c>
      <c r="AU844" s="17" t="s">
        <v>154</v>
      </c>
    </row>
    <row r="845" s="12" customFormat="1" ht="22.8" customHeight="1">
      <c r="A845" s="12"/>
      <c r="B845" s="201"/>
      <c r="C845" s="202"/>
      <c r="D845" s="203" t="s">
        <v>72</v>
      </c>
      <c r="E845" s="215" t="s">
        <v>3110</v>
      </c>
      <c r="F845" s="215" t="s">
        <v>3111</v>
      </c>
      <c r="G845" s="202"/>
      <c r="H845" s="202"/>
      <c r="I845" s="205"/>
      <c r="J845" s="216">
        <f>BK845</f>
        <v>0</v>
      </c>
      <c r="K845" s="202"/>
      <c r="L845" s="207"/>
      <c r="M845" s="208"/>
      <c r="N845" s="209"/>
      <c r="O845" s="209"/>
      <c r="P845" s="210">
        <f>SUM(P846:P854)</f>
        <v>0</v>
      </c>
      <c r="Q845" s="209"/>
      <c r="R845" s="210">
        <f>SUM(R846:R854)</f>
        <v>0.0184</v>
      </c>
      <c r="S845" s="209"/>
      <c r="T845" s="210">
        <f>SUM(T846:T854)</f>
        <v>0</v>
      </c>
      <c r="U845" s="211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R845" s="212" t="s">
        <v>154</v>
      </c>
      <c r="AT845" s="213" t="s">
        <v>72</v>
      </c>
      <c r="AU845" s="213" t="s">
        <v>81</v>
      </c>
      <c r="AY845" s="212" t="s">
        <v>146</v>
      </c>
      <c r="BK845" s="214">
        <f>SUM(BK846:BK854)</f>
        <v>0</v>
      </c>
    </row>
    <row r="846" s="2" customFormat="1" ht="33" customHeight="1">
      <c r="A846" s="38"/>
      <c r="B846" s="39"/>
      <c r="C846" s="217" t="s">
        <v>1177</v>
      </c>
      <c r="D846" s="217" t="s">
        <v>148</v>
      </c>
      <c r="E846" s="218" t="s">
        <v>3112</v>
      </c>
      <c r="F846" s="219" t="s">
        <v>3113</v>
      </c>
      <c r="G846" s="220" t="s">
        <v>2831</v>
      </c>
      <c r="H846" s="221">
        <v>2</v>
      </c>
      <c r="I846" s="222"/>
      <c r="J846" s="223">
        <f>ROUND(I846*H846,2)</f>
        <v>0</v>
      </c>
      <c r="K846" s="219" t="s">
        <v>152</v>
      </c>
      <c r="L846" s="44"/>
      <c r="M846" s="224" t="s">
        <v>1</v>
      </c>
      <c r="N846" s="225" t="s">
        <v>39</v>
      </c>
      <c r="O846" s="91"/>
      <c r="P846" s="226">
        <f>O846*H846</f>
        <v>0</v>
      </c>
      <c r="Q846" s="226">
        <v>0.0091999999999999998</v>
      </c>
      <c r="R846" s="226">
        <f>Q846*H846</f>
        <v>0.0184</v>
      </c>
      <c r="S846" s="226">
        <v>0</v>
      </c>
      <c r="T846" s="226">
        <f>S846*H846</f>
        <v>0</v>
      </c>
      <c r="U846" s="227" t="s">
        <v>1</v>
      </c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R846" s="228" t="s">
        <v>265</v>
      </c>
      <c r="AT846" s="228" t="s">
        <v>148</v>
      </c>
      <c r="AU846" s="228" t="s">
        <v>154</v>
      </c>
      <c r="AY846" s="17" t="s">
        <v>146</v>
      </c>
      <c r="BE846" s="229">
        <f>IF(N846="základní",J846,0)</f>
        <v>0</v>
      </c>
      <c r="BF846" s="229">
        <f>IF(N846="snížená",J846,0)</f>
        <v>0</v>
      </c>
      <c r="BG846" s="229">
        <f>IF(N846="zákl. přenesená",J846,0)</f>
        <v>0</v>
      </c>
      <c r="BH846" s="229">
        <f>IF(N846="sníž. přenesená",J846,0)</f>
        <v>0</v>
      </c>
      <c r="BI846" s="229">
        <f>IF(N846="nulová",J846,0)</f>
        <v>0</v>
      </c>
      <c r="BJ846" s="17" t="s">
        <v>154</v>
      </c>
      <c r="BK846" s="229">
        <f>ROUND(I846*H846,2)</f>
        <v>0</v>
      </c>
      <c r="BL846" s="17" t="s">
        <v>265</v>
      </c>
      <c r="BM846" s="228" t="s">
        <v>3114</v>
      </c>
    </row>
    <row r="847" s="2" customFormat="1">
      <c r="A847" s="38"/>
      <c r="B847" s="39"/>
      <c r="C847" s="40"/>
      <c r="D847" s="230" t="s">
        <v>156</v>
      </c>
      <c r="E847" s="40"/>
      <c r="F847" s="231" t="s">
        <v>3115</v>
      </c>
      <c r="G847" s="40"/>
      <c r="H847" s="40"/>
      <c r="I847" s="232"/>
      <c r="J847" s="40"/>
      <c r="K847" s="40"/>
      <c r="L847" s="44"/>
      <c r="M847" s="233"/>
      <c r="N847" s="234"/>
      <c r="O847" s="91"/>
      <c r="P847" s="91"/>
      <c r="Q847" s="91"/>
      <c r="R847" s="91"/>
      <c r="S847" s="91"/>
      <c r="T847" s="91"/>
      <c r="U847" s="92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T847" s="17" t="s">
        <v>156</v>
      </c>
      <c r="AU847" s="17" t="s">
        <v>154</v>
      </c>
    </row>
    <row r="848" s="2" customFormat="1">
      <c r="A848" s="38"/>
      <c r="B848" s="39"/>
      <c r="C848" s="40"/>
      <c r="D848" s="235" t="s">
        <v>158</v>
      </c>
      <c r="E848" s="40"/>
      <c r="F848" s="236" t="s">
        <v>3116</v>
      </c>
      <c r="G848" s="40"/>
      <c r="H848" s="40"/>
      <c r="I848" s="232"/>
      <c r="J848" s="40"/>
      <c r="K848" s="40"/>
      <c r="L848" s="44"/>
      <c r="M848" s="233"/>
      <c r="N848" s="234"/>
      <c r="O848" s="91"/>
      <c r="P848" s="91"/>
      <c r="Q848" s="91"/>
      <c r="R848" s="91"/>
      <c r="S848" s="91"/>
      <c r="T848" s="91"/>
      <c r="U848" s="92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T848" s="17" t="s">
        <v>158</v>
      </c>
      <c r="AU848" s="17" t="s">
        <v>154</v>
      </c>
    </row>
    <row r="849" s="13" customFormat="1">
      <c r="A849" s="13"/>
      <c r="B849" s="237"/>
      <c r="C849" s="238"/>
      <c r="D849" s="230" t="s">
        <v>160</v>
      </c>
      <c r="E849" s="239" t="s">
        <v>1</v>
      </c>
      <c r="F849" s="240" t="s">
        <v>2697</v>
      </c>
      <c r="G849" s="238"/>
      <c r="H849" s="239" t="s">
        <v>1</v>
      </c>
      <c r="I849" s="241"/>
      <c r="J849" s="238"/>
      <c r="K849" s="238"/>
      <c r="L849" s="242"/>
      <c r="M849" s="243"/>
      <c r="N849" s="244"/>
      <c r="O849" s="244"/>
      <c r="P849" s="244"/>
      <c r="Q849" s="244"/>
      <c r="R849" s="244"/>
      <c r="S849" s="244"/>
      <c r="T849" s="244"/>
      <c r="U849" s="245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46" t="s">
        <v>160</v>
      </c>
      <c r="AU849" s="246" t="s">
        <v>154</v>
      </c>
      <c r="AV849" s="13" t="s">
        <v>81</v>
      </c>
      <c r="AW849" s="13" t="s">
        <v>30</v>
      </c>
      <c r="AX849" s="13" t="s">
        <v>73</v>
      </c>
      <c r="AY849" s="246" t="s">
        <v>146</v>
      </c>
    </row>
    <row r="850" s="14" customFormat="1">
      <c r="A850" s="14"/>
      <c r="B850" s="247"/>
      <c r="C850" s="248"/>
      <c r="D850" s="230" t="s">
        <v>160</v>
      </c>
      <c r="E850" s="249" t="s">
        <v>1</v>
      </c>
      <c r="F850" s="250" t="s">
        <v>2564</v>
      </c>
      <c r="G850" s="248"/>
      <c r="H850" s="251">
        <v>2</v>
      </c>
      <c r="I850" s="252"/>
      <c r="J850" s="248"/>
      <c r="K850" s="248"/>
      <c r="L850" s="253"/>
      <c r="M850" s="254"/>
      <c r="N850" s="255"/>
      <c r="O850" s="255"/>
      <c r="P850" s="255"/>
      <c r="Q850" s="255"/>
      <c r="R850" s="255"/>
      <c r="S850" s="255"/>
      <c r="T850" s="255"/>
      <c r="U850" s="256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57" t="s">
        <v>160</v>
      </c>
      <c r="AU850" s="257" t="s">
        <v>154</v>
      </c>
      <c r="AV850" s="14" t="s">
        <v>154</v>
      </c>
      <c r="AW850" s="14" t="s">
        <v>30</v>
      </c>
      <c r="AX850" s="14" t="s">
        <v>73</v>
      </c>
      <c r="AY850" s="257" t="s">
        <v>146</v>
      </c>
    </row>
    <row r="851" s="15" customFormat="1">
      <c r="A851" s="15"/>
      <c r="B851" s="258"/>
      <c r="C851" s="259"/>
      <c r="D851" s="230" t="s">
        <v>160</v>
      </c>
      <c r="E851" s="260" t="s">
        <v>1</v>
      </c>
      <c r="F851" s="261" t="s">
        <v>163</v>
      </c>
      <c r="G851" s="259"/>
      <c r="H851" s="262">
        <v>2</v>
      </c>
      <c r="I851" s="263"/>
      <c r="J851" s="259"/>
      <c r="K851" s="259"/>
      <c r="L851" s="264"/>
      <c r="M851" s="265"/>
      <c r="N851" s="266"/>
      <c r="O851" s="266"/>
      <c r="P851" s="266"/>
      <c r="Q851" s="266"/>
      <c r="R851" s="266"/>
      <c r="S851" s="266"/>
      <c r="T851" s="266"/>
      <c r="U851" s="267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T851" s="268" t="s">
        <v>160</v>
      </c>
      <c r="AU851" s="268" t="s">
        <v>154</v>
      </c>
      <c r="AV851" s="15" t="s">
        <v>153</v>
      </c>
      <c r="AW851" s="15" t="s">
        <v>30</v>
      </c>
      <c r="AX851" s="15" t="s">
        <v>81</v>
      </c>
      <c r="AY851" s="268" t="s">
        <v>146</v>
      </c>
    </row>
    <row r="852" s="2" customFormat="1" ht="24.15" customHeight="1">
      <c r="A852" s="38"/>
      <c r="B852" s="39"/>
      <c r="C852" s="217" t="s">
        <v>1183</v>
      </c>
      <c r="D852" s="217" t="s">
        <v>148</v>
      </c>
      <c r="E852" s="218" t="s">
        <v>3117</v>
      </c>
      <c r="F852" s="219" t="s">
        <v>3118</v>
      </c>
      <c r="G852" s="220" t="s">
        <v>207</v>
      </c>
      <c r="H852" s="221">
        <v>0.017999999999999999</v>
      </c>
      <c r="I852" s="222"/>
      <c r="J852" s="223">
        <f>ROUND(I852*H852,2)</f>
        <v>0</v>
      </c>
      <c r="K852" s="219" t="s">
        <v>152</v>
      </c>
      <c r="L852" s="44"/>
      <c r="M852" s="224" t="s">
        <v>1</v>
      </c>
      <c r="N852" s="225" t="s">
        <v>39</v>
      </c>
      <c r="O852" s="91"/>
      <c r="P852" s="226">
        <f>O852*H852</f>
        <v>0</v>
      </c>
      <c r="Q852" s="226">
        <v>0</v>
      </c>
      <c r="R852" s="226">
        <f>Q852*H852</f>
        <v>0</v>
      </c>
      <c r="S852" s="226">
        <v>0</v>
      </c>
      <c r="T852" s="226">
        <f>S852*H852</f>
        <v>0</v>
      </c>
      <c r="U852" s="227" t="s">
        <v>1</v>
      </c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R852" s="228" t="s">
        <v>265</v>
      </c>
      <c r="AT852" s="228" t="s">
        <v>148</v>
      </c>
      <c r="AU852" s="228" t="s">
        <v>154</v>
      </c>
      <c r="AY852" s="17" t="s">
        <v>146</v>
      </c>
      <c r="BE852" s="229">
        <f>IF(N852="základní",J852,0)</f>
        <v>0</v>
      </c>
      <c r="BF852" s="229">
        <f>IF(N852="snížená",J852,0)</f>
        <v>0</v>
      </c>
      <c r="BG852" s="229">
        <f>IF(N852="zákl. přenesená",J852,0)</f>
        <v>0</v>
      </c>
      <c r="BH852" s="229">
        <f>IF(N852="sníž. přenesená",J852,0)</f>
        <v>0</v>
      </c>
      <c r="BI852" s="229">
        <f>IF(N852="nulová",J852,0)</f>
        <v>0</v>
      </c>
      <c r="BJ852" s="17" t="s">
        <v>154</v>
      </c>
      <c r="BK852" s="229">
        <f>ROUND(I852*H852,2)</f>
        <v>0</v>
      </c>
      <c r="BL852" s="17" t="s">
        <v>265</v>
      </c>
      <c r="BM852" s="228" t="s">
        <v>3119</v>
      </c>
    </row>
    <row r="853" s="2" customFormat="1">
      <c r="A853" s="38"/>
      <c r="B853" s="39"/>
      <c r="C853" s="40"/>
      <c r="D853" s="230" t="s">
        <v>156</v>
      </c>
      <c r="E853" s="40"/>
      <c r="F853" s="231" t="s">
        <v>3120</v>
      </c>
      <c r="G853" s="40"/>
      <c r="H853" s="40"/>
      <c r="I853" s="232"/>
      <c r="J853" s="40"/>
      <c r="K853" s="40"/>
      <c r="L853" s="44"/>
      <c r="M853" s="233"/>
      <c r="N853" s="234"/>
      <c r="O853" s="91"/>
      <c r="P853" s="91"/>
      <c r="Q853" s="91"/>
      <c r="R853" s="91"/>
      <c r="S853" s="91"/>
      <c r="T853" s="91"/>
      <c r="U853" s="92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T853" s="17" t="s">
        <v>156</v>
      </c>
      <c r="AU853" s="17" t="s">
        <v>154</v>
      </c>
    </row>
    <row r="854" s="2" customFormat="1">
      <c r="A854" s="38"/>
      <c r="B854" s="39"/>
      <c r="C854" s="40"/>
      <c r="D854" s="235" t="s">
        <v>158</v>
      </c>
      <c r="E854" s="40"/>
      <c r="F854" s="236" t="s">
        <v>3121</v>
      </c>
      <c r="G854" s="40"/>
      <c r="H854" s="40"/>
      <c r="I854" s="232"/>
      <c r="J854" s="40"/>
      <c r="K854" s="40"/>
      <c r="L854" s="44"/>
      <c r="M854" s="233"/>
      <c r="N854" s="234"/>
      <c r="O854" s="91"/>
      <c r="P854" s="91"/>
      <c r="Q854" s="91"/>
      <c r="R854" s="91"/>
      <c r="S854" s="91"/>
      <c r="T854" s="91"/>
      <c r="U854" s="92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T854" s="17" t="s">
        <v>158</v>
      </c>
      <c r="AU854" s="17" t="s">
        <v>154</v>
      </c>
    </row>
    <row r="855" s="12" customFormat="1" ht="22.8" customHeight="1">
      <c r="A855" s="12"/>
      <c r="B855" s="201"/>
      <c r="C855" s="202"/>
      <c r="D855" s="203" t="s">
        <v>72</v>
      </c>
      <c r="E855" s="215" t="s">
        <v>1987</v>
      </c>
      <c r="F855" s="215" t="s">
        <v>1988</v>
      </c>
      <c r="G855" s="202"/>
      <c r="H855" s="202"/>
      <c r="I855" s="205"/>
      <c r="J855" s="216">
        <f>BK855</f>
        <v>0</v>
      </c>
      <c r="K855" s="202"/>
      <c r="L855" s="207"/>
      <c r="M855" s="208"/>
      <c r="N855" s="209"/>
      <c r="O855" s="209"/>
      <c r="P855" s="210">
        <f>SUM(P856:P861)</f>
        <v>0</v>
      </c>
      <c r="Q855" s="209"/>
      <c r="R855" s="210">
        <f>SUM(R856:R861)</f>
        <v>0.0015500000000000002</v>
      </c>
      <c r="S855" s="209"/>
      <c r="T855" s="210">
        <f>SUM(T856:T861)</f>
        <v>0</v>
      </c>
      <c r="U855" s="211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R855" s="212" t="s">
        <v>154</v>
      </c>
      <c r="AT855" s="213" t="s">
        <v>72</v>
      </c>
      <c r="AU855" s="213" t="s">
        <v>81</v>
      </c>
      <c r="AY855" s="212" t="s">
        <v>146</v>
      </c>
      <c r="BK855" s="214">
        <f>SUM(BK856:BK861)</f>
        <v>0</v>
      </c>
    </row>
    <row r="856" s="2" customFormat="1" ht="24.15" customHeight="1">
      <c r="A856" s="38"/>
      <c r="B856" s="39"/>
      <c r="C856" s="217" t="s">
        <v>1188</v>
      </c>
      <c r="D856" s="217" t="s">
        <v>148</v>
      </c>
      <c r="E856" s="218" t="s">
        <v>3122</v>
      </c>
      <c r="F856" s="219" t="s">
        <v>3123</v>
      </c>
      <c r="G856" s="220" t="s">
        <v>260</v>
      </c>
      <c r="H856" s="221">
        <v>31</v>
      </c>
      <c r="I856" s="222"/>
      <c r="J856" s="223">
        <f>ROUND(I856*H856,2)</f>
        <v>0</v>
      </c>
      <c r="K856" s="219" t="s">
        <v>2078</v>
      </c>
      <c r="L856" s="44"/>
      <c r="M856" s="224" t="s">
        <v>1</v>
      </c>
      <c r="N856" s="225" t="s">
        <v>39</v>
      </c>
      <c r="O856" s="91"/>
      <c r="P856" s="226">
        <f>O856*H856</f>
        <v>0</v>
      </c>
      <c r="Q856" s="226">
        <v>2.0000000000000002E-05</v>
      </c>
      <c r="R856" s="226">
        <f>Q856*H856</f>
        <v>0.00062</v>
      </c>
      <c r="S856" s="226">
        <v>0</v>
      </c>
      <c r="T856" s="226">
        <f>S856*H856</f>
        <v>0</v>
      </c>
      <c r="U856" s="227" t="s">
        <v>1</v>
      </c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R856" s="228" t="s">
        <v>265</v>
      </c>
      <c r="AT856" s="228" t="s">
        <v>148</v>
      </c>
      <c r="AU856" s="228" t="s">
        <v>154</v>
      </c>
      <c r="AY856" s="17" t="s">
        <v>146</v>
      </c>
      <c r="BE856" s="229">
        <f>IF(N856="základní",J856,0)</f>
        <v>0</v>
      </c>
      <c r="BF856" s="229">
        <f>IF(N856="snížená",J856,0)</f>
        <v>0</v>
      </c>
      <c r="BG856" s="229">
        <f>IF(N856="zákl. přenesená",J856,0)</f>
        <v>0</v>
      </c>
      <c r="BH856" s="229">
        <f>IF(N856="sníž. přenesená",J856,0)</f>
        <v>0</v>
      </c>
      <c r="BI856" s="229">
        <f>IF(N856="nulová",J856,0)</f>
        <v>0</v>
      </c>
      <c r="BJ856" s="17" t="s">
        <v>154</v>
      </c>
      <c r="BK856" s="229">
        <f>ROUND(I856*H856,2)</f>
        <v>0</v>
      </c>
      <c r="BL856" s="17" t="s">
        <v>265</v>
      </c>
      <c r="BM856" s="228" t="s">
        <v>3124</v>
      </c>
    </row>
    <row r="857" s="2" customFormat="1">
      <c r="A857" s="38"/>
      <c r="B857" s="39"/>
      <c r="C857" s="40"/>
      <c r="D857" s="230" t="s">
        <v>156</v>
      </c>
      <c r="E857" s="40"/>
      <c r="F857" s="231" t="s">
        <v>3125</v>
      </c>
      <c r="G857" s="40"/>
      <c r="H857" s="40"/>
      <c r="I857" s="232"/>
      <c r="J857" s="40"/>
      <c r="K857" s="40"/>
      <c r="L857" s="44"/>
      <c r="M857" s="233"/>
      <c r="N857" s="234"/>
      <c r="O857" s="91"/>
      <c r="P857" s="91"/>
      <c r="Q857" s="91"/>
      <c r="R857" s="91"/>
      <c r="S857" s="91"/>
      <c r="T857" s="91"/>
      <c r="U857" s="92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T857" s="17" t="s">
        <v>156</v>
      </c>
      <c r="AU857" s="17" t="s">
        <v>154</v>
      </c>
    </row>
    <row r="858" s="2" customFormat="1">
      <c r="A858" s="38"/>
      <c r="B858" s="39"/>
      <c r="C858" s="40"/>
      <c r="D858" s="235" t="s">
        <v>158</v>
      </c>
      <c r="E858" s="40"/>
      <c r="F858" s="236" t="s">
        <v>3126</v>
      </c>
      <c r="G858" s="40"/>
      <c r="H858" s="40"/>
      <c r="I858" s="232"/>
      <c r="J858" s="40"/>
      <c r="K858" s="40"/>
      <c r="L858" s="44"/>
      <c r="M858" s="233"/>
      <c r="N858" s="234"/>
      <c r="O858" s="91"/>
      <c r="P858" s="91"/>
      <c r="Q858" s="91"/>
      <c r="R858" s="91"/>
      <c r="S858" s="91"/>
      <c r="T858" s="91"/>
      <c r="U858" s="92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T858" s="17" t="s">
        <v>158</v>
      </c>
      <c r="AU858" s="17" t="s">
        <v>154</v>
      </c>
    </row>
    <row r="859" s="2" customFormat="1" ht="24.15" customHeight="1">
      <c r="A859" s="38"/>
      <c r="B859" s="39"/>
      <c r="C859" s="217" t="s">
        <v>1194</v>
      </c>
      <c r="D859" s="217" t="s">
        <v>148</v>
      </c>
      <c r="E859" s="218" t="s">
        <v>3127</v>
      </c>
      <c r="F859" s="219" t="s">
        <v>3128</v>
      </c>
      <c r="G859" s="220" t="s">
        <v>260</v>
      </c>
      <c r="H859" s="221">
        <v>31</v>
      </c>
      <c r="I859" s="222"/>
      <c r="J859" s="223">
        <f>ROUND(I859*H859,2)</f>
        <v>0</v>
      </c>
      <c r="K859" s="219" t="s">
        <v>2078</v>
      </c>
      <c r="L859" s="44"/>
      <c r="M859" s="224" t="s">
        <v>1</v>
      </c>
      <c r="N859" s="225" t="s">
        <v>39</v>
      </c>
      <c r="O859" s="91"/>
      <c r="P859" s="226">
        <f>O859*H859</f>
        <v>0</v>
      </c>
      <c r="Q859" s="226">
        <v>3.0000000000000001E-05</v>
      </c>
      <c r="R859" s="226">
        <f>Q859*H859</f>
        <v>0.00093000000000000005</v>
      </c>
      <c r="S859" s="226">
        <v>0</v>
      </c>
      <c r="T859" s="226">
        <f>S859*H859</f>
        <v>0</v>
      </c>
      <c r="U859" s="227" t="s">
        <v>1</v>
      </c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R859" s="228" t="s">
        <v>265</v>
      </c>
      <c r="AT859" s="228" t="s">
        <v>148</v>
      </c>
      <c r="AU859" s="228" t="s">
        <v>154</v>
      </c>
      <c r="AY859" s="17" t="s">
        <v>146</v>
      </c>
      <c r="BE859" s="229">
        <f>IF(N859="základní",J859,0)</f>
        <v>0</v>
      </c>
      <c r="BF859" s="229">
        <f>IF(N859="snížená",J859,0)</f>
        <v>0</v>
      </c>
      <c r="BG859" s="229">
        <f>IF(N859="zákl. přenesená",J859,0)</f>
        <v>0</v>
      </c>
      <c r="BH859" s="229">
        <f>IF(N859="sníž. přenesená",J859,0)</f>
        <v>0</v>
      </c>
      <c r="BI859" s="229">
        <f>IF(N859="nulová",J859,0)</f>
        <v>0</v>
      </c>
      <c r="BJ859" s="17" t="s">
        <v>154</v>
      </c>
      <c r="BK859" s="229">
        <f>ROUND(I859*H859,2)</f>
        <v>0</v>
      </c>
      <c r="BL859" s="17" t="s">
        <v>265</v>
      </c>
      <c r="BM859" s="228" t="s">
        <v>3129</v>
      </c>
    </row>
    <row r="860" s="2" customFormat="1">
      <c r="A860" s="38"/>
      <c r="B860" s="39"/>
      <c r="C860" s="40"/>
      <c r="D860" s="230" t="s">
        <v>156</v>
      </c>
      <c r="E860" s="40"/>
      <c r="F860" s="231" t="s">
        <v>3130</v>
      </c>
      <c r="G860" s="40"/>
      <c r="H860" s="40"/>
      <c r="I860" s="232"/>
      <c r="J860" s="40"/>
      <c r="K860" s="40"/>
      <c r="L860" s="44"/>
      <c r="M860" s="233"/>
      <c r="N860" s="234"/>
      <c r="O860" s="91"/>
      <c r="P860" s="91"/>
      <c r="Q860" s="91"/>
      <c r="R860" s="91"/>
      <c r="S860" s="91"/>
      <c r="T860" s="91"/>
      <c r="U860" s="92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T860" s="17" t="s">
        <v>156</v>
      </c>
      <c r="AU860" s="17" t="s">
        <v>154</v>
      </c>
    </row>
    <row r="861" s="2" customFormat="1">
      <c r="A861" s="38"/>
      <c r="B861" s="39"/>
      <c r="C861" s="40"/>
      <c r="D861" s="235" t="s">
        <v>158</v>
      </c>
      <c r="E861" s="40"/>
      <c r="F861" s="236" t="s">
        <v>3131</v>
      </c>
      <c r="G861" s="40"/>
      <c r="H861" s="40"/>
      <c r="I861" s="232"/>
      <c r="J861" s="40"/>
      <c r="K861" s="40"/>
      <c r="L861" s="44"/>
      <c r="M861" s="233"/>
      <c r="N861" s="234"/>
      <c r="O861" s="91"/>
      <c r="P861" s="91"/>
      <c r="Q861" s="91"/>
      <c r="R861" s="91"/>
      <c r="S861" s="91"/>
      <c r="T861" s="91"/>
      <c r="U861" s="92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T861" s="17" t="s">
        <v>158</v>
      </c>
      <c r="AU861" s="17" t="s">
        <v>154</v>
      </c>
    </row>
    <row r="862" s="12" customFormat="1" ht="25.92" customHeight="1">
      <c r="A862" s="12"/>
      <c r="B862" s="201"/>
      <c r="C862" s="202"/>
      <c r="D862" s="203" t="s">
        <v>72</v>
      </c>
      <c r="E862" s="204" t="s">
        <v>289</v>
      </c>
      <c r="F862" s="204" t="s">
        <v>3132</v>
      </c>
      <c r="G862" s="202"/>
      <c r="H862" s="202"/>
      <c r="I862" s="205"/>
      <c r="J862" s="206">
        <f>BK862</f>
        <v>0</v>
      </c>
      <c r="K862" s="202"/>
      <c r="L862" s="207"/>
      <c r="M862" s="208"/>
      <c r="N862" s="209"/>
      <c r="O862" s="209"/>
      <c r="P862" s="210">
        <f>P863</f>
        <v>0</v>
      </c>
      <c r="Q862" s="209"/>
      <c r="R862" s="210">
        <f>R863</f>
        <v>0</v>
      </c>
      <c r="S862" s="209"/>
      <c r="T862" s="210">
        <f>T863</f>
        <v>0</v>
      </c>
      <c r="U862" s="211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R862" s="212" t="s">
        <v>171</v>
      </c>
      <c r="AT862" s="213" t="s">
        <v>72</v>
      </c>
      <c r="AU862" s="213" t="s">
        <v>73</v>
      </c>
      <c r="AY862" s="212" t="s">
        <v>146</v>
      </c>
      <c r="BK862" s="214">
        <f>BK863</f>
        <v>0</v>
      </c>
    </row>
    <row r="863" s="12" customFormat="1" ht="22.8" customHeight="1">
      <c r="A863" s="12"/>
      <c r="B863" s="201"/>
      <c r="C863" s="202"/>
      <c r="D863" s="203" t="s">
        <v>72</v>
      </c>
      <c r="E863" s="215" t="s">
        <v>3133</v>
      </c>
      <c r="F863" s="215" t="s">
        <v>3134</v>
      </c>
      <c r="G863" s="202"/>
      <c r="H863" s="202"/>
      <c r="I863" s="205"/>
      <c r="J863" s="216">
        <f>BK863</f>
        <v>0</v>
      </c>
      <c r="K863" s="202"/>
      <c r="L863" s="207"/>
      <c r="M863" s="208"/>
      <c r="N863" s="209"/>
      <c r="O863" s="209"/>
      <c r="P863" s="210">
        <f>SUM(P864:P875)</f>
        <v>0</v>
      </c>
      <c r="Q863" s="209"/>
      <c r="R863" s="210">
        <f>SUM(R864:R875)</f>
        <v>0</v>
      </c>
      <c r="S863" s="209"/>
      <c r="T863" s="210">
        <f>SUM(T864:T875)</f>
        <v>0</v>
      </c>
      <c r="U863" s="211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R863" s="212" t="s">
        <v>171</v>
      </c>
      <c r="AT863" s="213" t="s">
        <v>72</v>
      </c>
      <c r="AU863" s="213" t="s">
        <v>81</v>
      </c>
      <c r="AY863" s="212" t="s">
        <v>146</v>
      </c>
      <c r="BK863" s="214">
        <f>SUM(BK864:BK875)</f>
        <v>0</v>
      </c>
    </row>
    <row r="864" s="2" customFormat="1" ht="33" customHeight="1">
      <c r="A864" s="38"/>
      <c r="B864" s="39"/>
      <c r="C864" s="217" t="s">
        <v>1211</v>
      </c>
      <c r="D864" s="217" t="s">
        <v>148</v>
      </c>
      <c r="E864" s="218" t="s">
        <v>3135</v>
      </c>
      <c r="F864" s="219" t="s">
        <v>3136</v>
      </c>
      <c r="G864" s="220" t="s">
        <v>3137</v>
      </c>
      <c r="H864" s="221">
        <v>1</v>
      </c>
      <c r="I864" s="222"/>
      <c r="J864" s="223">
        <f>ROUND(I864*H864,2)</f>
        <v>0</v>
      </c>
      <c r="K864" s="219" t="s">
        <v>3095</v>
      </c>
      <c r="L864" s="44"/>
      <c r="M864" s="224" t="s">
        <v>1</v>
      </c>
      <c r="N864" s="225" t="s">
        <v>39</v>
      </c>
      <c r="O864" s="91"/>
      <c r="P864" s="226">
        <f>O864*H864</f>
        <v>0</v>
      </c>
      <c r="Q864" s="226">
        <v>0</v>
      </c>
      <c r="R864" s="226">
        <f>Q864*H864</f>
        <v>0</v>
      </c>
      <c r="S864" s="226">
        <v>0</v>
      </c>
      <c r="T864" s="226">
        <f>S864*H864</f>
        <v>0</v>
      </c>
      <c r="U864" s="227" t="s">
        <v>1</v>
      </c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R864" s="228" t="s">
        <v>599</v>
      </c>
      <c r="AT864" s="228" t="s">
        <v>148</v>
      </c>
      <c r="AU864" s="228" t="s">
        <v>154</v>
      </c>
      <c r="AY864" s="17" t="s">
        <v>146</v>
      </c>
      <c r="BE864" s="229">
        <f>IF(N864="základní",J864,0)</f>
        <v>0</v>
      </c>
      <c r="BF864" s="229">
        <f>IF(N864="snížená",J864,0)</f>
        <v>0</v>
      </c>
      <c r="BG864" s="229">
        <f>IF(N864="zákl. přenesená",J864,0)</f>
        <v>0</v>
      </c>
      <c r="BH864" s="229">
        <f>IF(N864="sníž. přenesená",J864,0)</f>
        <v>0</v>
      </c>
      <c r="BI864" s="229">
        <f>IF(N864="nulová",J864,0)</f>
        <v>0</v>
      </c>
      <c r="BJ864" s="17" t="s">
        <v>154</v>
      </c>
      <c r="BK864" s="229">
        <f>ROUND(I864*H864,2)</f>
        <v>0</v>
      </c>
      <c r="BL864" s="17" t="s">
        <v>599</v>
      </c>
      <c r="BM864" s="228" t="s">
        <v>3138</v>
      </c>
    </row>
    <row r="865" s="2" customFormat="1">
      <c r="A865" s="38"/>
      <c r="B865" s="39"/>
      <c r="C865" s="40"/>
      <c r="D865" s="230" t="s">
        <v>156</v>
      </c>
      <c r="E865" s="40"/>
      <c r="F865" s="231" t="s">
        <v>3139</v>
      </c>
      <c r="G865" s="40"/>
      <c r="H865" s="40"/>
      <c r="I865" s="232"/>
      <c r="J865" s="40"/>
      <c r="K865" s="40"/>
      <c r="L865" s="44"/>
      <c r="M865" s="233"/>
      <c r="N865" s="234"/>
      <c r="O865" s="91"/>
      <c r="P865" s="91"/>
      <c r="Q865" s="91"/>
      <c r="R865" s="91"/>
      <c r="S865" s="91"/>
      <c r="T865" s="91"/>
      <c r="U865" s="92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T865" s="17" t="s">
        <v>156</v>
      </c>
      <c r="AU865" s="17" t="s">
        <v>154</v>
      </c>
    </row>
    <row r="866" s="2" customFormat="1">
      <c r="A866" s="38"/>
      <c r="B866" s="39"/>
      <c r="C866" s="40"/>
      <c r="D866" s="235" t="s">
        <v>158</v>
      </c>
      <c r="E866" s="40"/>
      <c r="F866" s="236" t="s">
        <v>3140</v>
      </c>
      <c r="G866" s="40"/>
      <c r="H866" s="40"/>
      <c r="I866" s="232"/>
      <c r="J866" s="40"/>
      <c r="K866" s="40"/>
      <c r="L866" s="44"/>
      <c r="M866" s="233"/>
      <c r="N866" s="234"/>
      <c r="O866" s="91"/>
      <c r="P866" s="91"/>
      <c r="Q866" s="91"/>
      <c r="R866" s="91"/>
      <c r="S866" s="91"/>
      <c r="T866" s="91"/>
      <c r="U866" s="92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T866" s="17" t="s">
        <v>158</v>
      </c>
      <c r="AU866" s="17" t="s">
        <v>154</v>
      </c>
    </row>
    <row r="867" s="2" customFormat="1" ht="24.15" customHeight="1">
      <c r="A867" s="38"/>
      <c r="B867" s="39"/>
      <c r="C867" s="217" t="s">
        <v>1218</v>
      </c>
      <c r="D867" s="217" t="s">
        <v>148</v>
      </c>
      <c r="E867" s="218" t="s">
        <v>3141</v>
      </c>
      <c r="F867" s="219" t="s">
        <v>3142</v>
      </c>
      <c r="G867" s="220" t="s">
        <v>3137</v>
      </c>
      <c r="H867" s="221">
        <v>1</v>
      </c>
      <c r="I867" s="222"/>
      <c r="J867" s="223">
        <f>ROUND(I867*H867,2)</f>
        <v>0</v>
      </c>
      <c r="K867" s="219" t="s">
        <v>3095</v>
      </c>
      <c r="L867" s="44"/>
      <c r="M867" s="224" t="s">
        <v>1</v>
      </c>
      <c r="N867" s="225" t="s">
        <v>39</v>
      </c>
      <c r="O867" s="91"/>
      <c r="P867" s="226">
        <f>O867*H867</f>
        <v>0</v>
      </c>
      <c r="Q867" s="226">
        <v>0</v>
      </c>
      <c r="R867" s="226">
        <f>Q867*H867</f>
        <v>0</v>
      </c>
      <c r="S867" s="226">
        <v>0</v>
      </c>
      <c r="T867" s="226">
        <f>S867*H867</f>
        <v>0</v>
      </c>
      <c r="U867" s="227" t="s">
        <v>1</v>
      </c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R867" s="228" t="s">
        <v>599</v>
      </c>
      <c r="AT867" s="228" t="s">
        <v>148</v>
      </c>
      <c r="AU867" s="228" t="s">
        <v>154</v>
      </c>
      <c r="AY867" s="17" t="s">
        <v>146</v>
      </c>
      <c r="BE867" s="229">
        <f>IF(N867="základní",J867,0)</f>
        <v>0</v>
      </c>
      <c r="BF867" s="229">
        <f>IF(N867="snížená",J867,0)</f>
        <v>0</v>
      </c>
      <c r="BG867" s="229">
        <f>IF(N867="zákl. přenesená",J867,0)</f>
        <v>0</v>
      </c>
      <c r="BH867" s="229">
        <f>IF(N867="sníž. přenesená",J867,0)</f>
        <v>0</v>
      </c>
      <c r="BI867" s="229">
        <f>IF(N867="nulová",J867,0)</f>
        <v>0</v>
      </c>
      <c r="BJ867" s="17" t="s">
        <v>154</v>
      </c>
      <c r="BK867" s="229">
        <f>ROUND(I867*H867,2)</f>
        <v>0</v>
      </c>
      <c r="BL867" s="17" t="s">
        <v>599</v>
      </c>
      <c r="BM867" s="228" t="s">
        <v>3143</v>
      </c>
    </row>
    <row r="868" s="2" customFormat="1">
      <c r="A868" s="38"/>
      <c r="B868" s="39"/>
      <c r="C868" s="40"/>
      <c r="D868" s="230" t="s">
        <v>156</v>
      </c>
      <c r="E868" s="40"/>
      <c r="F868" s="231" t="s">
        <v>3144</v>
      </c>
      <c r="G868" s="40"/>
      <c r="H868" s="40"/>
      <c r="I868" s="232"/>
      <c r="J868" s="40"/>
      <c r="K868" s="40"/>
      <c r="L868" s="44"/>
      <c r="M868" s="233"/>
      <c r="N868" s="234"/>
      <c r="O868" s="91"/>
      <c r="P868" s="91"/>
      <c r="Q868" s="91"/>
      <c r="R868" s="91"/>
      <c r="S868" s="91"/>
      <c r="T868" s="91"/>
      <c r="U868" s="92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T868" s="17" t="s">
        <v>156</v>
      </c>
      <c r="AU868" s="17" t="s">
        <v>154</v>
      </c>
    </row>
    <row r="869" s="2" customFormat="1">
      <c r="A869" s="38"/>
      <c r="B869" s="39"/>
      <c r="C869" s="40"/>
      <c r="D869" s="235" t="s">
        <v>158</v>
      </c>
      <c r="E869" s="40"/>
      <c r="F869" s="236" t="s">
        <v>3145</v>
      </c>
      <c r="G869" s="40"/>
      <c r="H869" s="40"/>
      <c r="I869" s="232"/>
      <c r="J869" s="40"/>
      <c r="K869" s="40"/>
      <c r="L869" s="44"/>
      <c r="M869" s="233"/>
      <c r="N869" s="234"/>
      <c r="O869" s="91"/>
      <c r="P869" s="91"/>
      <c r="Q869" s="91"/>
      <c r="R869" s="91"/>
      <c r="S869" s="91"/>
      <c r="T869" s="91"/>
      <c r="U869" s="92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T869" s="17" t="s">
        <v>158</v>
      </c>
      <c r="AU869" s="17" t="s">
        <v>154</v>
      </c>
    </row>
    <row r="870" s="2" customFormat="1" ht="24.15" customHeight="1">
      <c r="A870" s="38"/>
      <c r="B870" s="39"/>
      <c r="C870" s="217" t="s">
        <v>1226</v>
      </c>
      <c r="D870" s="217" t="s">
        <v>148</v>
      </c>
      <c r="E870" s="218" t="s">
        <v>3146</v>
      </c>
      <c r="F870" s="219" t="s">
        <v>3147</v>
      </c>
      <c r="G870" s="220" t="s">
        <v>3137</v>
      </c>
      <c r="H870" s="221">
        <v>1</v>
      </c>
      <c r="I870" s="222"/>
      <c r="J870" s="223">
        <f>ROUND(I870*H870,2)</f>
        <v>0</v>
      </c>
      <c r="K870" s="219" t="s">
        <v>3095</v>
      </c>
      <c r="L870" s="44"/>
      <c r="M870" s="224" t="s">
        <v>1</v>
      </c>
      <c r="N870" s="225" t="s">
        <v>39</v>
      </c>
      <c r="O870" s="91"/>
      <c r="P870" s="226">
        <f>O870*H870</f>
        <v>0</v>
      </c>
      <c r="Q870" s="226">
        <v>0</v>
      </c>
      <c r="R870" s="226">
        <f>Q870*H870</f>
        <v>0</v>
      </c>
      <c r="S870" s="226">
        <v>0</v>
      </c>
      <c r="T870" s="226">
        <f>S870*H870</f>
        <v>0</v>
      </c>
      <c r="U870" s="227" t="s">
        <v>1</v>
      </c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R870" s="228" t="s">
        <v>599</v>
      </c>
      <c r="AT870" s="228" t="s">
        <v>148</v>
      </c>
      <c r="AU870" s="228" t="s">
        <v>154</v>
      </c>
      <c r="AY870" s="17" t="s">
        <v>146</v>
      </c>
      <c r="BE870" s="229">
        <f>IF(N870="základní",J870,0)</f>
        <v>0</v>
      </c>
      <c r="BF870" s="229">
        <f>IF(N870="snížená",J870,0)</f>
        <v>0</v>
      </c>
      <c r="BG870" s="229">
        <f>IF(N870="zákl. přenesená",J870,0)</f>
        <v>0</v>
      </c>
      <c r="BH870" s="229">
        <f>IF(N870="sníž. přenesená",J870,0)</f>
        <v>0</v>
      </c>
      <c r="BI870" s="229">
        <f>IF(N870="nulová",J870,0)</f>
        <v>0</v>
      </c>
      <c r="BJ870" s="17" t="s">
        <v>154</v>
      </c>
      <c r="BK870" s="229">
        <f>ROUND(I870*H870,2)</f>
        <v>0</v>
      </c>
      <c r="BL870" s="17" t="s">
        <v>599</v>
      </c>
      <c r="BM870" s="228" t="s">
        <v>3148</v>
      </c>
    </row>
    <row r="871" s="2" customFormat="1">
      <c r="A871" s="38"/>
      <c r="B871" s="39"/>
      <c r="C871" s="40"/>
      <c r="D871" s="230" t="s">
        <v>156</v>
      </c>
      <c r="E871" s="40"/>
      <c r="F871" s="231" t="s">
        <v>3149</v>
      </c>
      <c r="G871" s="40"/>
      <c r="H871" s="40"/>
      <c r="I871" s="232"/>
      <c r="J871" s="40"/>
      <c r="K871" s="40"/>
      <c r="L871" s="44"/>
      <c r="M871" s="233"/>
      <c r="N871" s="234"/>
      <c r="O871" s="91"/>
      <c r="P871" s="91"/>
      <c r="Q871" s="91"/>
      <c r="R871" s="91"/>
      <c r="S871" s="91"/>
      <c r="T871" s="91"/>
      <c r="U871" s="92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T871" s="17" t="s">
        <v>156</v>
      </c>
      <c r="AU871" s="17" t="s">
        <v>154</v>
      </c>
    </row>
    <row r="872" s="2" customFormat="1">
      <c r="A872" s="38"/>
      <c r="B872" s="39"/>
      <c r="C872" s="40"/>
      <c r="D872" s="235" t="s">
        <v>158</v>
      </c>
      <c r="E872" s="40"/>
      <c r="F872" s="236" t="s">
        <v>3150</v>
      </c>
      <c r="G872" s="40"/>
      <c r="H872" s="40"/>
      <c r="I872" s="232"/>
      <c r="J872" s="40"/>
      <c r="K872" s="40"/>
      <c r="L872" s="44"/>
      <c r="M872" s="233"/>
      <c r="N872" s="234"/>
      <c r="O872" s="91"/>
      <c r="P872" s="91"/>
      <c r="Q872" s="91"/>
      <c r="R872" s="91"/>
      <c r="S872" s="91"/>
      <c r="T872" s="91"/>
      <c r="U872" s="92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T872" s="17" t="s">
        <v>158</v>
      </c>
      <c r="AU872" s="17" t="s">
        <v>154</v>
      </c>
    </row>
    <row r="873" s="2" customFormat="1" ht="24.15" customHeight="1">
      <c r="A873" s="38"/>
      <c r="B873" s="39"/>
      <c r="C873" s="217" t="s">
        <v>1234</v>
      </c>
      <c r="D873" s="217" t="s">
        <v>148</v>
      </c>
      <c r="E873" s="218" t="s">
        <v>3151</v>
      </c>
      <c r="F873" s="219" t="s">
        <v>3152</v>
      </c>
      <c r="G873" s="220" t="s">
        <v>268</v>
      </c>
      <c r="H873" s="221">
        <v>1</v>
      </c>
      <c r="I873" s="222"/>
      <c r="J873" s="223">
        <f>ROUND(I873*H873,2)</f>
        <v>0</v>
      </c>
      <c r="K873" s="219" t="s">
        <v>3095</v>
      </c>
      <c r="L873" s="44"/>
      <c r="M873" s="224" t="s">
        <v>1</v>
      </c>
      <c r="N873" s="225" t="s">
        <v>39</v>
      </c>
      <c r="O873" s="91"/>
      <c r="P873" s="226">
        <f>O873*H873</f>
        <v>0</v>
      </c>
      <c r="Q873" s="226">
        <v>0</v>
      </c>
      <c r="R873" s="226">
        <f>Q873*H873</f>
        <v>0</v>
      </c>
      <c r="S873" s="226">
        <v>0</v>
      </c>
      <c r="T873" s="226">
        <f>S873*H873</f>
        <v>0</v>
      </c>
      <c r="U873" s="227" t="s">
        <v>1</v>
      </c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R873" s="228" t="s">
        <v>599</v>
      </c>
      <c r="AT873" s="228" t="s">
        <v>148</v>
      </c>
      <c r="AU873" s="228" t="s">
        <v>154</v>
      </c>
      <c r="AY873" s="17" t="s">
        <v>146</v>
      </c>
      <c r="BE873" s="229">
        <f>IF(N873="základní",J873,0)</f>
        <v>0</v>
      </c>
      <c r="BF873" s="229">
        <f>IF(N873="snížená",J873,0)</f>
        <v>0</v>
      </c>
      <c r="BG873" s="229">
        <f>IF(N873="zákl. přenesená",J873,0)</f>
        <v>0</v>
      </c>
      <c r="BH873" s="229">
        <f>IF(N873="sníž. přenesená",J873,0)</f>
        <v>0</v>
      </c>
      <c r="BI873" s="229">
        <f>IF(N873="nulová",J873,0)</f>
        <v>0</v>
      </c>
      <c r="BJ873" s="17" t="s">
        <v>154</v>
      </c>
      <c r="BK873" s="229">
        <f>ROUND(I873*H873,2)</f>
        <v>0</v>
      </c>
      <c r="BL873" s="17" t="s">
        <v>599</v>
      </c>
      <c r="BM873" s="228" t="s">
        <v>3153</v>
      </c>
    </row>
    <row r="874" s="2" customFormat="1">
      <c r="A874" s="38"/>
      <c r="B874" s="39"/>
      <c r="C874" s="40"/>
      <c r="D874" s="230" t="s">
        <v>156</v>
      </c>
      <c r="E874" s="40"/>
      <c r="F874" s="231" t="s">
        <v>3154</v>
      </c>
      <c r="G874" s="40"/>
      <c r="H874" s="40"/>
      <c r="I874" s="232"/>
      <c r="J874" s="40"/>
      <c r="K874" s="40"/>
      <c r="L874" s="44"/>
      <c r="M874" s="233"/>
      <c r="N874" s="234"/>
      <c r="O874" s="91"/>
      <c r="P874" s="91"/>
      <c r="Q874" s="91"/>
      <c r="R874" s="91"/>
      <c r="S874" s="91"/>
      <c r="T874" s="91"/>
      <c r="U874" s="92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T874" s="17" t="s">
        <v>156</v>
      </c>
      <c r="AU874" s="17" t="s">
        <v>154</v>
      </c>
    </row>
    <row r="875" s="2" customFormat="1">
      <c r="A875" s="38"/>
      <c r="B875" s="39"/>
      <c r="C875" s="40"/>
      <c r="D875" s="235" t="s">
        <v>158</v>
      </c>
      <c r="E875" s="40"/>
      <c r="F875" s="236" t="s">
        <v>3155</v>
      </c>
      <c r="G875" s="40"/>
      <c r="H875" s="40"/>
      <c r="I875" s="232"/>
      <c r="J875" s="40"/>
      <c r="K875" s="40"/>
      <c r="L875" s="44"/>
      <c r="M875" s="233"/>
      <c r="N875" s="234"/>
      <c r="O875" s="91"/>
      <c r="P875" s="91"/>
      <c r="Q875" s="91"/>
      <c r="R875" s="91"/>
      <c r="S875" s="91"/>
      <c r="T875" s="91"/>
      <c r="U875" s="92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T875" s="17" t="s">
        <v>158</v>
      </c>
      <c r="AU875" s="17" t="s">
        <v>154</v>
      </c>
    </row>
    <row r="876" s="12" customFormat="1" ht="25.92" customHeight="1">
      <c r="A876" s="12"/>
      <c r="B876" s="201"/>
      <c r="C876" s="202"/>
      <c r="D876" s="203" t="s">
        <v>72</v>
      </c>
      <c r="E876" s="204" t="s">
        <v>2038</v>
      </c>
      <c r="F876" s="204" t="s">
        <v>2039</v>
      </c>
      <c r="G876" s="202"/>
      <c r="H876" s="202"/>
      <c r="I876" s="205"/>
      <c r="J876" s="206">
        <f>BK876</f>
        <v>0</v>
      </c>
      <c r="K876" s="202"/>
      <c r="L876" s="207"/>
      <c r="M876" s="208"/>
      <c r="N876" s="209"/>
      <c r="O876" s="209"/>
      <c r="P876" s="210">
        <f>SUM(P877:P885)</f>
        <v>0</v>
      </c>
      <c r="Q876" s="209"/>
      <c r="R876" s="210">
        <f>SUM(R877:R885)</f>
        <v>0</v>
      </c>
      <c r="S876" s="209"/>
      <c r="T876" s="210">
        <f>SUM(T877:T885)</f>
        <v>0</v>
      </c>
      <c r="U876" s="211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R876" s="212" t="s">
        <v>153</v>
      </c>
      <c r="AT876" s="213" t="s">
        <v>72</v>
      </c>
      <c r="AU876" s="213" t="s">
        <v>73</v>
      </c>
      <c r="AY876" s="212" t="s">
        <v>146</v>
      </c>
      <c r="BK876" s="214">
        <f>SUM(BK877:BK885)</f>
        <v>0</v>
      </c>
    </row>
    <row r="877" s="2" customFormat="1" ht="21.75" customHeight="1">
      <c r="A877" s="38"/>
      <c r="B877" s="39"/>
      <c r="C877" s="217" t="s">
        <v>1241</v>
      </c>
      <c r="D877" s="217" t="s">
        <v>148</v>
      </c>
      <c r="E877" s="218" t="s">
        <v>3156</v>
      </c>
      <c r="F877" s="219" t="s">
        <v>3157</v>
      </c>
      <c r="G877" s="220" t="s">
        <v>2043</v>
      </c>
      <c r="H877" s="221">
        <v>32</v>
      </c>
      <c r="I877" s="222"/>
      <c r="J877" s="223">
        <f>ROUND(I877*H877,2)</f>
        <v>0</v>
      </c>
      <c r="K877" s="219" t="s">
        <v>3158</v>
      </c>
      <c r="L877" s="44"/>
      <c r="M877" s="224" t="s">
        <v>1</v>
      </c>
      <c r="N877" s="225" t="s">
        <v>39</v>
      </c>
      <c r="O877" s="91"/>
      <c r="P877" s="226">
        <f>O877*H877</f>
        <v>0</v>
      </c>
      <c r="Q877" s="226">
        <v>0</v>
      </c>
      <c r="R877" s="226">
        <f>Q877*H877</f>
        <v>0</v>
      </c>
      <c r="S877" s="226">
        <v>0</v>
      </c>
      <c r="T877" s="226">
        <f>S877*H877</f>
        <v>0</v>
      </c>
      <c r="U877" s="227" t="s">
        <v>1</v>
      </c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R877" s="228" t="s">
        <v>2044</v>
      </c>
      <c r="AT877" s="228" t="s">
        <v>148</v>
      </c>
      <c r="AU877" s="228" t="s">
        <v>81</v>
      </c>
      <c r="AY877" s="17" t="s">
        <v>146</v>
      </c>
      <c r="BE877" s="229">
        <f>IF(N877="základní",J877,0)</f>
        <v>0</v>
      </c>
      <c r="BF877" s="229">
        <f>IF(N877="snížená",J877,0)</f>
        <v>0</v>
      </c>
      <c r="BG877" s="229">
        <f>IF(N877="zákl. přenesená",J877,0)</f>
        <v>0</v>
      </c>
      <c r="BH877" s="229">
        <f>IF(N877="sníž. přenesená",J877,0)</f>
        <v>0</v>
      </c>
      <c r="BI877" s="229">
        <f>IF(N877="nulová",J877,0)</f>
        <v>0</v>
      </c>
      <c r="BJ877" s="17" t="s">
        <v>154</v>
      </c>
      <c r="BK877" s="229">
        <f>ROUND(I877*H877,2)</f>
        <v>0</v>
      </c>
      <c r="BL877" s="17" t="s">
        <v>2044</v>
      </c>
      <c r="BM877" s="228" t="s">
        <v>3159</v>
      </c>
    </row>
    <row r="878" s="2" customFormat="1">
      <c r="A878" s="38"/>
      <c r="B878" s="39"/>
      <c r="C878" s="40"/>
      <c r="D878" s="230" t="s">
        <v>156</v>
      </c>
      <c r="E878" s="40"/>
      <c r="F878" s="231" t="s">
        <v>3160</v>
      </c>
      <c r="G878" s="40"/>
      <c r="H878" s="40"/>
      <c r="I878" s="232"/>
      <c r="J878" s="40"/>
      <c r="K878" s="40"/>
      <c r="L878" s="44"/>
      <c r="M878" s="233"/>
      <c r="N878" s="234"/>
      <c r="O878" s="91"/>
      <c r="P878" s="91"/>
      <c r="Q878" s="91"/>
      <c r="R878" s="91"/>
      <c r="S878" s="91"/>
      <c r="T878" s="91"/>
      <c r="U878" s="92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T878" s="17" t="s">
        <v>156</v>
      </c>
      <c r="AU878" s="17" t="s">
        <v>81</v>
      </c>
    </row>
    <row r="879" s="2" customFormat="1">
      <c r="A879" s="38"/>
      <c r="B879" s="39"/>
      <c r="C879" s="40"/>
      <c r="D879" s="235" t="s">
        <v>158</v>
      </c>
      <c r="E879" s="40"/>
      <c r="F879" s="236" t="s">
        <v>3161</v>
      </c>
      <c r="G879" s="40"/>
      <c r="H879" s="40"/>
      <c r="I879" s="232"/>
      <c r="J879" s="40"/>
      <c r="K879" s="40"/>
      <c r="L879" s="44"/>
      <c r="M879" s="233"/>
      <c r="N879" s="234"/>
      <c r="O879" s="91"/>
      <c r="P879" s="91"/>
      <c r="Q879" s="91"/>
      <c r="R879" s="91"/>
      <c r="S879" s="91"/>
      <c r="T879" s="91"/>
      <c r="U879" s="92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T879" s="17" t="s">
        <v>158</v>
      </c>
      <c r="AU879" s="17" t="s">
        <v>81</v>
      </c>
    </row>
    <row r="880" s="2" customFormat="1" ht="21.75" customHeight="1">
      <c r="A880" s="38"/>
      <c r="B880" s="39"/>
      <c r="C880" s="217" t="s">
        <v>1249</v>
      </c>
      <c r="D880" s="217" t="s">
        <v>148</v>
      </c>
      <c r="E880" s="218" t="s">
        <v>3162</v>
      </c>
      <c r="F880" s="219" t="s">
        <v>3163</v>
      </c>
      <c r="G880" s="220" t="s">
        <v>2043</v>
      </c>
      <c r="H880" s="221">
        <v>3</v>
      </c>
      <c r="I880" s="222"/>
      <c r="J880" s="223">
        <f>ROUND(I880*H880,2)</f>
        <v>0</v>
      </c>
      <c r="K880" s="219" t="s">
        <v>2078</v>
      </c>
      <c r="L880" s="44"/>
      <c r="M880" s="224" t="s">
        <v>1</v>
      </c>
      <c r="N880" s="225" t="s">
        <v>39</v>
      </c>
      <c r="O880" s="91"/>
      <c r="P880" s="226">
        <f>O880*H880</f>
        <v>0</v>
      </c>
      <c r="Q880" s="226">
        <v>0</v>
      </c>
      <c r="R880" s="226">
        <f>Q880*H880</f>
        <v>0</v>
      </c>
      <c r="S880" s="226">
        <v>0</v>
      </c>
      <c r="T880" s="226">
        <f>S880*H880</f>
        <v>0</v>
      </c>
      <c r="U880" s="227" t="s">
        <v>1</v>
      </c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R880" s="228" t="s">
        <v>2044</v>
      </c>
      <c r="AT880" s="228" t="s">
        <v>148</v>
      </c>
      <c r="AU880" s="228" t="s">
        <v>81</v>
      </c>
      <c r="AY880" s="17" t="s">
        <v>146</v>
      </c>
      <c r="BE880" s="229">
        <f>IF(N880="základní",J880,0)</f>
        <v>0</v>
      </c>
      <c r="BF880" s="229">
        <f>IF(N880="snížená",J880,0)</f>
        <v>0</v>
      </c>
      <c r="BG880" s="229">
        <f>IF(N880="zákl. přenesená",J880,0)</f>
        <v>0</v>
      </c>
      <c r="BH880" s="229">
        <f>IF(N880="sníž. přenesená",J880,0)</f>
        <v>0</v>
      </c>
      <c r="BI880" s="229">
        <f>IF(N880="nulová",J880,0)</f>
        <v>0</v>
      </c>
      <c r="BJ880" s="17" t="s">
        <v>154</v>
      </c>
      <c r="BK880" s="229">
        <f>ROUND(I880*H880,2)</f>
        <v>0</v>
      </c>
      <c r="BL880" s="17" t="s">
        <v>2044</v>
      </c>
      <c r="BM880" s="228" t="s">
        <v>3164</v>
      </c>
    </row>
    <row r="881" s="2" customFormat="1">
      <c r="A881" s="38"/>
      <c r="B881" s="39"/>
      <c r="C881" s="40"/>
      <c r="D881" s="230" t="s">
        <v>156</v>
      </c>
      <c r="E881" s="40"/>
      <c r="F881" s="231" t="s">
        <v>3165</v>
      </c>
      <c r="G881" s="40"/>
      <c r="H881" s="40"/>
      <c r="I881" s="232"/>
      <c r="J881" s="40"/>
      <c r="K881" s="40"/>
      <c r="L881" s="44"/>
      <c r="M881" s="233"/>
      <c r="N881" s="234"/>
      <c r="O881" s="91"/>
      <c r="P881" s="91"/>
      <c r="Q881" s="91"/>
      <c r="R881" s="91"/>
      <c r="S881" s="91"/>
      <c r="T881" s="91"/>
      <c r="U881" s="92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T881" s="17" t="s">
        <v>156</v>
      </c>
      <c r="AU881" s="17" t="s">
        <v>81</v>
      </c>
    </row>
    <row r="882" s="2" customFormat="1">
      <c r="A882" s="38"/>
      <c r="B882" s="39"/>
      <c r="C882" s="40"/>
      <c r="D882" s="235" t="s">
        <v>158</v>
      </c>
      <c r="E882" s="40"/>
      <c r="F882" s="236" t="s">
        <v>3166</v>
      </c>
      <c r="G882" s="40"/>
      <c r="H882" s="40"/>
      <c r="I882" s="232"/>
      <c r="J882" s="40"/>
      <c r="K882" s="40"/>
      <c r="L882" s="44"/>
      <c r="M882" s="233"/>
      <c r="N882" s="234"/>
      <c r="O882" s="91"/>
      <c r="P882" s="91"/>
      <c r="Q882" s="91"/>
      <c r="R882" s="91"/>
      <c r="S882" s="91"/>
      <c r="T882" s="91"/>
      <c r="U882" s="92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T882" s="17" t="s">
        <v>158</v>
      </c>
      <c r="AU882" s="17" t="s">
        <v>81</v>
      </c>
    </row>
    <row r="883" s="2" customFormat="1" ht="21.75" customHeight="1">
      <c r="A883" s="38"/>
      <c r="B883" s="39"/>
      <c r="C883" s="217" t="s">
        <v>1253</v>
      </c>
      <c r="D883" s="217" t="s">
        <v>148</v>
      </c>
      <c r="E883" s="218" t="s">
        <v>3167</v>
      </c>
      <c r="F883" s="219" t="s">
        <v>3168</v>
      </c>
      <c r="G883" s="220" t="s">
        <v>2043</v>
      </c>
      <c r="H883" s="221">
        <v>5</v>
      </c>
      <c r="I883" s="222"/>
      <c r="J883" s="223">
        <f>ROUND(I883*H883,2)</f>
        <v>0</v>
      </c>
      <c r="K883" s="219" t="s">
        <v>2078</v>
      </c>
      <c r="L883" s="44"/>
      <c r="M883" s="224" t="s">
        <v>1</v>
      </c>
      <c r="N883" s="225" t="s">
        <v>39</v>
      </c>
      <c r="O883" s="91"/>
      <c r="P883" s="226">
        <f>O883*H883</f>
        <v>0</v>
      </c>
      <c r="Q883" s="226">
        <v>0</v>
      </c>
      <c r="R883" s="226">
        <f>Q883*H883</f>
        <v>0</v>
      </c>
      <c r="S883" s="226">
        <v>0</v>
      </c>
      <c r="T883" s="226">
        <f>S883*H883</f>
        <v>0</v>
      </c>
      <c r="U883" s="227" t="s">
        <v>1</v>
      </c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R883" s="228" t="s">
        <v>2044</v>
      </c>
      <c r="AT883" s="228" t="s">
        <v>148</v>
      </c>
      <c r="AU883" s="228" t="s">
        <v>81</v>
      </c>
      <c r="AY883" s="17" t="s">
        <v>146</v>
      </c>
      <c r="BE883" s="229">
        <f>IF(N883="základní",J883,0)</f>
        <v>0</v>
      </c>
      <c r="BF883" s="229">
        <f>IF(N883="snížená",J883,0)</f>
        <v>0</v>
      </c>
      <c r="BG883" s="229">
        <f>IF(N883="zákl. přenesená",J883,0)</f>
        <v>0</v>
      </c>
      <c r="BH883" s="229">
        <f>IF(N883="sníž. přenesená",J883,0)</f>
        <v>0</v>
      </c>
      <c r="BI883" s="229">
        <f>IF(N883="nulová",J883,0)</f>
        <v>0</v>
      </c>
      <c r="BJ883" s="17" t="s">
        <v>154</v>
      </c>
      <c r="BK883" s="229">
        <f>ROUND(I883*H883,2)</f>
        <v>0</v>
      </c>
      <c r="BL883" s="17" t="s">
        <v>2044</v>
      </c>
      <c r="BM883" s="228" t="s">
        <v>3169</v>
      </c>
    </row>
    <row r="884" s="2" customFormat="1">
      <c r="A884" s="38"/>
      <c r="B884" s="39"/>
      <c r="C884" s="40"/>
      <c r="D884" s="230" t="s">
        <v>156</v>
      </c>
      <c r="E884" s="40"/>
      <c r="F884" s="231" t="s">
        <v>3170</v>
      </c>
      <c r="G884" s="40"/>
      <c r="H884" s="40"/>
      <c r="I884" s="232"/>
      <c r="J884" s="40"/>
      <c r="K884" s="40"/>
      <c r="L884" s="44"/>
      <c r="M884" s="233"/>
      <c r="N884" s="234"/>
      <c r="O884" s="91"/>
      <c r="P884" s="91"/>
      <c r="Q884" s="91"/>
      <c r="R884" s="91"/>
      <c r="S884" s="91"/>
      <c r="T884" s="91"/>
      <c r="U884" s="92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T884" s="17" t="s">
        <v>156</v>
      </c>
      <c r="AU884" s="17" t="s">
        <v>81</v>
      </c>
    </row>
    <row r="885" s="2" customFormat="1">
      <c r="A885" s="38"/>
      <c r="B885" s="39"/>
      <c r="C885" s="40"/>
      <c r="D885" s="235" t="s">
        <v>158</v>
      </c>
      <c r="E885" s="40"/>
      <c r="F885" s="236" t="s">
        <v>3171</v>
      </c>
      <c r="G885" s="40"/>
      <c r="H885" s="40"/>
      <c r="I885" s="232"/>
      <c r="J885" s="40"/>
      <c r="K885" s="40"/>
      <c r="L885" s="44"/>
      <c r="M885" s="283"/>
      <c r="N885" s="284"/>
      <c r="O885" s="285"/>
      <c r="P885" s="285"/>
      <c r="Q885" s="285"/>
      <c r="R885" s="285"/>
      <c r="S885" s="285"/>
      <c r="T885" s="285"/>
      <c r="U885" s="286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T885" s="17" t="s">
        <v>158</v>
      </c>
      <c r="AU885" s="17" t="s">
        <v>81</v>
      </c>
    </row>
    <row r="886" s="2" customFormat="1" ht="6.96" customHeight="1">
      <c r="A886" s="38"/>
      <c r="B886" s="66"/>
      <c r="C886" s="67"/>
      <c r="D886" s="67"/>
      <c r="E886" s="67"/>
      <c r="F886" s="67"/>
      <c r="G886" s="67"/>
      <c r="H886" s="67"/>
      <c r="I886" s="67"/>
      <c r="J886" s="67"/>
      <c r="K886" s="67"/>
      <c r="L886" s="44"/>
      <c r="M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</row>
  </sheetData>
  <sheetProtection sheet="1" autoFilter="0" formatColumns="0" formatRows="0" objects="1" scenarios="1" spinCount="100000" saltValue="LxrK43zMeEVNK9B6Rh33l5wJ0dd4zcv+RRVZWFnp7/I/GFddQc3gG1nfsI53JByascWli8iCICpXsqAtOpc8XA==" hashValue="YIMBFbGn/2DJ1ltOygF1PuE6fCIF66LR5qJceDixtbYHBx2o/oSwpB3JoRrkQO/3Ni/aajNoP7otEUmA2nGx2A==" algorithmName="SHA-512" password="CC35"/>
  <autoFilter ref="C136:K885"/>
  <mergeCells count="9">
    <mergeCell ref="E7:H7"/>
    <mergeCell ref="E9:H9"/>
    <mergeCell ref="E18:H18"/>
    <mergeCell ref="E27:H27"/>
    <mergeCell ref="E85:H85"/>
    <mergeCell ref="E87:H87"/>
    <mergeCell ref="E127:H127"/>
    <mergeCell ref="E129:H129"/>
    <mergeCell ref="L2:V2"/>
  </mergeCells>
  <hyperlinks>
    <hyperlink ref="F142" r:id="rId1" display="https://podminky.urs.cz/item/CS_URS_2025_02/113107042"/>
    <hyperlink ref="F148" r:id="rId2" display="https://podminky.urs.cz/item/CS_URS_2025_02/119003213"/>
    <hyperlink ref="F153" r:id="rId3" display="https://podminky.urs.cz/item/CS_URS_2025_02/119003214"/>
    <hyperlink ref="F156" r:id="rId4" display="https://podminky.urs.cz/item/CS_URS_2025_02/129911123"/>
    <hyperlink ref="F162" r:id="rId5" display="https://podminky.urs.cz/item/CS_URS_2025_02/132212131"/>
    <hyperlink ref="F168" r:id="rId6" display="https://podminky.urs.cz/item/CS_URS_2025_02/132254202"/>
    <hyperlink ref="F175" r:id="rId7" display="https://podminky.urs.cz/item/CS_URS_2025_02/151811131"/>
    <hyperlink ref="F182" r:id="rId8" display="https://podminky.urs.cz/item/CS_URS_2025_02/151811231"/>
    <hyperlink ref="F185" r:id="rId9" display="https://podminky.urs.cz/item/CS_URS_2025_02/162751117"/>
    <hyperlink ref="F190" r:id="rId10" display="https://podminky.urs.cz/item/CS_URS_2025_02/162751119"/>
    <hyperlink ref="F194" r:id="rId11" display="https://podminky.urs.cz/item/CS_URS_2025_02/162751157"/>
    <hyperlink ref="F197" r:id="rId12" display="https://podminky.urs.cz/item/CS_URS_2025_02/162751159"/>
    <hyperlink ref="F201" r:id="rId13" display="https://podminky.urs.cz/item/CS_URS_2025_02/171201221"/>
    <hyperlink ref="F205" r:id="rId14" display="https://podminky.urs.cz/item/CS_URS_2025_02/171201231"/>
    <hyperlink ref="F208" r:id="rId15" display="https://podminky.urs.cz/item/CS_URS_2025_02/171251201"/>
    <hyperlink ref="F213" r:id="rId16" display="https://podminky.urs.cz/item/CS_URS_2025_02/174111101"/>
    <hyperlink ref="F221" r:id="rId17" display="https://podminky.urs.cz/item/CS_URS_2025_02/174151102"/>
    <hyperlink ref="F230" r:id="rId18" display="https://podminky.urs.cz/item/CS_URS_2025_02/175111201"/>
    <hyperlink ref="F242" r:id="rId19" display="https://podminky.urs.cz/item/CS_URS_2025_02/451573111"/>
    <hyperlink ref="F251" r:id="rId20" display="https://podminky.urs.cz/item/CS_URS_2025_01/565145111"/>
    <hyperlink ref="F257" r:id="rId21" display="https://podminky.urs.cz/item/CS_URS_2025_02/566901133"/>
    <hyperlink ref="F260" r:id="rId22" display="https://podminky.urs.cz/item/CS_URS_2025_01/573111111"/>
    <hyperlink ref="F266" r:id="rId23" display="https://podminky.urs.cz/item/CS_URS_2025_01/573211109"/>
    <hyperlink ref="F272" r:id="rId24" display="https://podminky.urs.cz/item/CS_URS_2025_01/577134111"/>
    <hyperlink ref="F279" r:id="rId25" display="https://podminky.urs.cz/item/CS_URS_2025_02/631312141"/>
    <hyperlink ref="F286" r:id="rId26" display="https://podminky.urs.cz/item/CS_URS_2025_02/871313121"/>
    <hyperlink ref="F293" r:id="rId27" display="https://podminky.urs.cz/item/CS_URS_2025_02/877370320"/>
    <hyperlink ref="F300" r:id="rId28" display="https://podminky.urs.cz/item/CS_URS_2025_02/890331811"/>
    <hyperlink ref="F306" r:id="rId29" display="https://podminky.urs.cz/item/CS_URS_2025_02/892351111"/>
    <hyperlink ref="F309" r:id="rId30" display="https://podminky.urs.cz/item/CS_URS_2025_02/894812001"/>
    <hyperlink ref="F312" r:id="rId31" display="https://podminky.urs.cz/item/CS_URS_2025_02/894812003"/>
    <hyperlink ref="F315" r:id="rId32" display="https://podminky.urs.cz/item/CS_URS_2025_02/894812031"/>
    <hyperlink ref="F320" r:id="rId33" display="https://podminky.urs.cz/item/CS_URS_2025_02/894812041"/>
    <hyperlink ref="F324" r:id="rId34" display="https://podminky.urs.cz/item/CS_URS_2025_02/894812063"/>
    <hyperlink ref="F328" r:id="rId35" display="https://podminky.urs.cz/item/CS_URS_2025_02/899722113"/>
    <hyperlink ref="F332" r:id="rId36" display="https://podminky.urs.cz/item/CS_URS_2025_02/919735112"/>
    <hyperlink ref="F338" r:id="rId37" display="https://podminky.urs.cz/item/CS_URS_2025_02/919735122"/>
    <hyperlink ref="F344" r:id="rId38" display="https://podminky.urs.cz/item/CS_URS_2025_02/952905121"/>
    <hyperlink ref="F350" r:id="rId39" display="https://podminky.urs.cz/item/CS_URS_2025_02/965042241"/>
    <hyperlink ref="F356" r:id="rId40" display="https://podminky.urs.cz/item/CS_URS_2025_02/971025481"/>
    <hyperlink ref="F362" r:id="rId41" display="https://podminky.urs.cz/item/CS_URS_2025_02/974031153"/>
    <hyperlink ref="F366" r:id="rId42" display="https://podminky.urs.cz/item/CS_URS_2025_02/997013212"/>
    <hyperlink ref="F369" r:id="rId43" display="https://podminky.urs.cz/item/CS_URS_2025_02/997013219"/>
    <hyperlink ref="F373" r:id="rId44" display="https://podminky.urs.cz/item/CS_URS_2025_02/997013501"/>
    <hyperlink ref="F376" r:id="rId45" display="https://podminky.urs.cz/item/CS_URS_2025_02/997013509"/>
    <hyperlink ref="F399" r:id="rId46" display="https://podminky.urs.cz/item/CS_URS_2025_01/998276101"/>
    <hyperlink ref="F404" r:id="rId47" display="https://podminky.urs.cz/item/CS_URS_2025_02/713463311"/>
    <hyperlink ref="F413" r:id="rId48" display="https://podminky.urs.cz/item/CS_URS_2025_02/998713101"/>
    <hyperlink ref="F417" r:id="rId49" display="https://podminky.urs.cz/item/CS_URS_2025_02/721171917"/>
    <hyperlink ref="F420" r:id="rId50" display="https://podminky.urs.cz/item/CS_URS_2025_02/721173401"/>
    <hyperlink ref="F426" r:id="rId51" display="https://podminky.urs.cz/item/CS_URS_2025_02/721173403"/>
    <hyperlink ref="F432" r:id="rId52" display="https://podminky.urs.cz/item/CS_URS_2025_02/721174004"/>
    <hyperlink ref="F438" r:id="rId53" display="https://podminky.urs.cz/item/CS_URS_2025_02/721174006"/>
    <hyperlink ref="F444" r:id="rId54" display="https://podminky.urs.cz/item/CS_URS_2025_02/721174024"/>
    <hyperlink ref="F450" r:id="rId55" display="https://podminky.urs.cz/item/CS_URS_2025_02/721174025"/>
    <hyperlink ref="F458" r:id="rId56" display="https://podminky.urs.cz/item/CS_URS_2025_02/721174026"/>
    <hyperlink ref="F464" r:id="rId57" display="https://podminky.urs.cz/item/CS_URS_2025_01/721174042"/>
    <hyperlink ref="F471" r:id="rId58" display="https://podminky.urs.cz/item/CS_URS_2025_01/721174043"/>
    <hyperlink ref="F480" r:id="rId59" display="https://podminky.urs.cz/item/CS_URS_2025_02/721174044"/>
    <hyperlink ref="F486" r:id="rId60" display="https://podminky.urs.cz/item/CS_URS_2025_01/721174045"/>
    <hyperlink ref="F492" r:id="rId61" display="https://podminky.urs.cz/item/CS_URS_2025_02/721174062"/>
    <hyperlink ref="F498" r:id="rId62" display="https://podminky.urs.cz/item/CS_URS_2025_02/721174063"/>
    <hyperlink ref="F504" r:id="rId63" display="https://podminky.urs.cz/item/CS_URS_2025_02/721194103"/>
    <hyperlink ref="F510" r:id="rId64" display="https://podminky.urs.cz/item/CS_URS_2025_02/721194104"/>
    <hyperlink ref="F516" r:id="rId65" display="https://podminky.urs.cz/item/CS_URS_2025_02/721194105"/>
    <hyperlink ref="F522" r:id="rId66" display="https://podminky.urs.cz/item/CS_URS_2025_02/721194109"/>
    <hyperlink ref="F530" r:id="rId67" display="https://podminky.urs.cz/item/CS_URS_2025_02/721211422"/>
    <hyperlink ref="F536" r:id="rId68" display="https://podminky.urs.cz/item/CS_URS_2025_02/721226511"/>
    <hyperlink ref="F542" r:id="rId69" display="https://podminky.urs.cz/item/CS_URS_2025_02/721229111"/>
    <hyperlink ref="F555" r:id="rId70" display="https://podminky.urs.cz/item/CS_URS_2025_02/721273152"/>
    <hyperlink ref="F560" r:id="rId71" display="https://podminky.urs.cz/item/CS_URS_2025_02/721273153"/>
    <hyperlink ref="F565" r:id="rId72" display="https://podminky.urs.cz/item/CS_URS_2025_01/721290111"/>
    <hyperlink ref="F570" r:id="rId73" display="https://podminky.urs.cz/item/CS_URS_2025_02/721290112"/>
    <hyperlink ref="F575" r:id="rId74" display="https://podminky.urs.cz/item/CS_URS_2025_02/722176111"/>
    <hyperlink ref="F585" r:id="rId75" display="https://podminky.urs.cz/item/CS_URS_2025_02/722176112"/>
    <hyperlink ref="F594" r:id="rId76" display="https://podminky.urs.cz/item/CS_URS_2025_01/722179191"/>
    <hyperlink ref="F597" r:id="rId77" display="https://podminky.urs.cz/item/CS_URS_2025_01/998721101"/>
    <hyperlink ref="F601" r:id="rId78" display="https://podminky.urs.cz/item/CS_URS_2025_02/722173916"/>
    <hyperlink ref="F604" r:id="rId79" display="https://podminky.urs.cz/item/CS_URS_2025_01/722174022"/>
    <hyperlink ref="F618" r:id="rId80" display="https://podminky.urs.cz/item/CS_URS_2025_01/722174023"/>
    <hyperlink ref="F631" r:id="rId81" display="https://podminky.urs.cz/item/CS_URS_2025_02/722174024"/>
    <hyperlink ref="F639" r:id="rId82" display="https://podminky.urs.cz/item/CS_URS_2025_02/722174025"/>
    <hyperlink ref="F646" r:id="rId83" display="https://podminky.urs.cz/item/CS_URS_2025_02/722179193"/>
    <hyperlink ref="F649" r:id="rId84" display="https://podminky.urs.cz/item/CS_URS_2025_01/722181231"/>
    <hyperlink ref="F654" r:id="rId85" display="https://podminky.urs.cz/item/CS_URS_2025_01/722181232"/>
    <hyperlink ref="F661" r:id="rId86" display="https://podminky.urs.cz/item/CS_URS_2025_02/722181241"/>
    <hyperlink ref="F666" r:id="rId87" display="https://podminky.urs.cz/item/CS_URS_2025_02/722181242"/>
    <hyperlink ref="F671" r:id="rId88" display="https://podminky.urs.cz/item/CS_URS_2025_01/722190401"/>
    <hyperlink ref="F680" r:id="rId89" display="https://podminky.urs.cz/item/CS_URS_2025_02/722190901"/>
    <hyperlink ref="F683" r:id="rId90" display="https://podminky.urs.cz/item/CS_URS_2025_01/722220111"/>
    <hyperlink ref="F692" r:id="rId91" display="https://podminky.urs.cz/item/CS_URS_2025_01/722220121"/>
    <hyperlink ref="F698" r:id="rId92" display="https://podminky.urs.cz/item/CS_URS_2025_02/722221135"/>
    <hyperlink ref="F701" r:id="rId93" display="https://podminky.urs.cz/item/CS_URS_2025_02/722232044"/>
    <hyperlink ref="F704" r:id="rId94" display="https://podminky.urs.cz/item/CS_URS_2025_02/722232062"/>
    <hyperlink ref="F710" r:id="rId95" display="https://podminky.urs.cz/item/CS_URS_2025_01/722232063"/>
    <hyperlink ref="F716" r:id="rId96" display="https://podminky.urs.cz/item/CS_URS_2025_02/722263207"/>
    <hyperlink ref="F722" r:id="rId97" display="https://podminky.urs.cz/item/CS_URS_2025_02/722270101"/>
    <hyperlink ref="F728" r:id="rId98" display="https://podminky.urs.cz/item/CS_URS_2025_01/722290234"/>
    <hyperlink ref="F733" r:id="rId99" display="https://podminky.urs.cz/item/CS_URS_2025_02/722290246"/>
    <hyperlink ref="F736" r:id="rId100" display="https://podminky.urs.cz/item/CS_URS_2025_02/734261234"/>
    <hyperlink ref="F739" r:id="rId101" display="https://podminky.urs.cz/item/CS_URS_2025_01/998722101"/>
    <hyperlink ref="F743" r:id="rId102" display="https://podminky.urs.cz/item/CS_URS_2025_02/723111203"/>
    <hyperlink ref="F746" r:id="rId103" display="https://podminky.urs.cz/item/CS_URS_2025_02/723111204"/>
    <hyperlink ref="F752" r:id="rId104" display="https://podminky.urs.cz/item/CS_URS_2025_02/723190203"/>
    <hyperlink ref="F755" r:id="rId105" display="https://podminky.urs.cz/item/CS_URS_2025_02/723190252"/>
    <hyperlink ref="F758" r:id="rId106" display="https://podminky.urs.cz/item/CS_URS_2025_02/723190901"/>
    <hyperlink ref="F761" r:id="rId107" display="https://podminky.urs.cz/item/CS_URS_2025_02/723190907"/>
    <hyperlink ref="F766" r:id="rId108" display="https://podminky.urs.cz/item/CS_URS_2025_02/723190909"/>
    <hyperlink ref="F769" r:id="rId109" display="https://podminky.urs.cz/item/CS_URS_2025_02/723190915"/>
    <hyperlink ref="F772" r:id="rId110" display="https://podminky.urs.cz/item/CS_URS_2025_02/723231163"/>
    <hyperlink ref="F775" r:id="rId111" display="https://podminky.urs.cz/item/CS_URS_2025_02/723231164"/>
    <hyperlink ref="F778" r:id="rId112" display="https://podminky.urs.cz/item/CS_URS_2025_02/998723101"/>
    <hyperlink ref="F782" r:id="rId113" display="https://podminky.urs.cz/item/CS_URS_2025_02/732421201"/>
    <hyperlink ref="F786" r:id="rId114" display="https://podminky.urs.cz/item/CS_URS_2025_01/725112183"/>
    <hyperlink ref="F792" r:id="rId115" display="https://podminky.urs.cz/item/CS_URS_2025_01/725211603"/>
    <hyperlink ref="F798" r:id="rId116" display="https://podminky.urs.cz/item/CS_URS_2025_02/725241111"/>
    <hyperlink ref="F804" r:id="rId117" display="https://podminky.urs.cz/item/CS_URS_2025_02/725244522"/>
    <hyperlink ref="F810" r:id="rId118" display="https://podminky.urs.cz/item/CS_URS_2025_01/725311121"/>
    <hyperlink ref="F816" r:id="rId119" display="https://podminky.urs.cz/item/CS_URS_2025_02/725813112"/>
    <hyperlink ref="F822" r:id="rId120" display="https://podminky.urs.cz/item/CS_URS_2025_01/725821312"/>
    <hyperlink ref="F828" r:id="rId121" display="https://podminky.urs.cz/item/CS_URS_2025_01/725822613"/>
    <hyperlink ref="F834" r:id="rId122" display="https://podminky.urs.cz/item/CS_URS_2023_02/725849411"/>
    <hyperlink ref="F844" r:id="rId123" display="https://podminky.urs.cz/item/CS_URS_2025_01/998725101"/>
    <hyperlink ref="F848" r:id="rId124" display="https://podminky.urs.cz/item/CS_URS_2025_02/726111031"/>
    <hyperlink ref="F854" r:id="rId125" display="https://podminky.urs.cz/item/CS_URS_2025_02/998726111"/>
    <hyperlink ref="F858" r:id="rId126" display="https://podminky.urs.cz/item/CS_URS_2025_01/783614651"/>
    <hyperlink ref="F861" r:id="rId127" display="https://podminky.urs.cz/item/CS_URS_2025_01/783617611"/>
    <hyperlink ref="F866" r:id="rId128" display="https://podminky.urs.cz/item/CS_URS_2023_02/580506001"/>
    <hyperlink ref="F869" r:id="rId129" display="https://podminky.urs.cz/item/CS_URS_2023_02/580506027"/>
    <hyperlink ref="F872" r:id="rId130" display="https://podminky.urs.cz/item/CS_URS_2023_02/580506042"/>
    <hyperlink ref="F875" r:id="rId131" display="https://podminky.urs.cz/item/CS_URS_2023_02/580506117"/>
    <hyperlink ref="F879" r:id="rId132" display="https://podminky.urs.cz/item/CS_URS_2022_01/HZS2491"/>
    <hyperlink ref="F882" r:id="rId133" display="https://podminky.urs.cz/item/CS_URS_2025_01/HZS4212"/>
    <hyperlink ref="F885" r:id="rId134" display="https://podminky.urs.cz/item/CS_URS_2025_01/HZS423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5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81</v>
      </c>
    </row>
    <row r="4" s="1" customFormat="1" ht="24.96" customHeight="1">
      <c r="B4" s="20"/>
      <c r="D4" s="138" t="s">
        <v>98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Brňany - vestavba 2. bytových jednotek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3172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ROUND((SUM(BE123:BE246)),  2)</f>
        <v>0</v>
      </c>
      <c r="G33" s="38"/>
      <c r="H33" s="38"/>
      <c r="I33" s="155">
        <v>0.20999999999999999</v>
      </c>
      <c r="J33" s="154">
        <f>ROUND(((SUM(BE123:BE246))*I33),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ROUND((SUM(BF123:BF246)),  2)</f>
        <v>0</v>
      </c>
      <c r="G34" s="38"/>
      <c r="H34" s="38"/>
      <c r="I34" s="155">
        <v>0.12</v>
      </c>
      <c r="J34" s="154">
        <f>ROUND(((SUM(BF123:BF246))*I34),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ROUND((SUM(BG123:BG246)),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ROUND((SUM(BH123:BH246)),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ROUND((SUM(BI123:BI246)),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Brňany - vestavba 2. bytových jednotek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04 - vytápění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10. 8. 2025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102</v>
      </c>
      <c r="D94" s="176"/>
      <c r="E94" s="176"/>
      <c r="F94" s="176"/>
      <c r="G94" s="176"/>
      <c r="H94" s="176"/>
      <c r="I94" s="176"/>
      <c r="J94" s="177" t="s">
        <v>103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104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105</v>
      </c>
    </row>
    <row r="97" s="9" customFormat="1" ht="24.96" customHeight="1">
      <c r="A97" s="9"/>
      <c r="B97" s="179"/>
      <c r="C97" s="180"/>
      <c r="D97" s="181" t="s">
        <v>115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117</v>
      </c>
      <c r="E98" s="188"/>
      <c r="F98" s="188"/>
      <c r="G98" s="188"/>
      <c r="H98" s="188"/>
      <c r="I98" s="188"/>
      <c r="J98" s="189">
        <f>J125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3173</v>
      </c>
      <c r="E99" s="188"/>
      <c r="F99" s="188"/>
      <c r="G99" s="188"/>
      <c r="H99" s="188"/>
      <c r="I99" s="188"/>
      <c r="J99" s="189">
        <f>J138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3174</v>
      </c>
      <c r="E100" s="188"/>
      <c r="F100" s="188"/>
      <c r="G100" s="188"/>
      <c r="H100" s="188"/>
      <c r="I100" s="188"/>
      <c r="J100" s="189">
        <f>J165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3175</v>
      </c>
      <c r="E101" s="188"/>
      <c r="F101" s="188"/>
      <c r="G101" s="188"/>
      <c r="H101" s="188"/>
      <c r="I101" s="188"/>
      <c r="J101" s="189">
        <f>J178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3176</v>
      </c>
      <c r="E102" s="188"/>
      <c r="F102" s="188"/>
      <c r="G102" s="188"/>
      <c r="H102" s="188"/>
      <c r="I102" s="188"/>
      <c r="J102" s="189">
        <f>J207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3177</v>
      </c>
      <c r="E103" s="188"/>
      <c r="F103" s="188"/>
      <c r="G103" s="188"/>
      <c r="H103" s="188"/>
      <c r="I103" s="188"/>
      <c r="J103" s="189">
        <f>J228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130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74" t="str">
        <f>E7</f>
        <v>Brňany - vestavba 2. bytových jednotek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99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04 - vytápění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 xml:space="preserve"> </v>
      </c>
      <c r="G117" s="40"/>
      <c r="H117" s="40"/>
      <c r="I117" s="32" t="s">
        <v>22</v>
      </c>
      <c r="J117" s="79" t="str">
        <f>IF(J12="","",J12)</f>
        <v>10. 8. 2025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 xml:space="preserve"> </v>
      </c>
      <c r="G119" s="40"/>
      <c r="H119" s="40"/>
      <c r="I119" s="32" t="s">
        <v>29</v>
      </c>
      <c r="J119" s="36" t="str">
        <f>E21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27</v>
      </c>
      <c r="D120" s="40"/>
      <c r="E120" s="40"/>
      <c r="F120" s="27" t="str">
        <f>IF(E18="","",E18)</f>
        <v>Vyplň údaj</v>
      </c>
      <c r="G120" s="40"/>
      <c r="H120" s="40"/>
      <c r="I120" s="32" t="s">
        <v>31</v>
      </c>
      <c r="J120" s="36" t="str">
        <f>E24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131</v>
      </c>
      <c r="D122" s="194" t="s">
        <v>58</v>
      </c>
      <c r="E122" s="194" t="s">
        <v>54</v>
      </c>
      <c r="F122" s="194" t="s">
        <v>55</v>
      </c>
      <c r="G122" s="194" t="s">
        <v>132</v>
      </c>
      <c r="H122" s="194" t="s">
        <v>133</v>
      </c>
      <c r="I122" s="194" t="s">
        <v>134</v>
      </c>
      <c r="J122" s="194" t="s">
        <v>103</v>
      </c>
      <c r="K122" s="195" t="s">
        <v>135</v>
      </c>
      <c r="L122" s="196"/>
      <c r="M122" s="100" t="s">
        <v>1</v>
      </c>
      <c r="N122" s="101" t="s">
        <v>37</v>
      </c>
      <c r="O122" s="101" t="s">
        <v>136</v>
      </c>
      <c r="P122" s="101" t="s">
        <v>137</v>
      </c>
      <c r="Q122" s="101" t="s">
        <v>138</v>
      </c>
      <c r="R122" s="101" t="s">
        <v>139</v>
      </c>
      <c r="S122" s="101" t="s">
        <v>140</v>
      </c>
      <c r="T122" s="101" t="s">
        <v>141</v>
      </c>
      <c r="U122" s="102" t="s">
        <v>142</v>
      </c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143</v>
      </c>
      <c r="D123" s="40"/>
      <c r="E123" s="40"/>
      <c r="F123" s="40"/>
      <c r="G123" s="40"/>
      <c r="H123" s="40"/>
      <c r="I123" s="40"/>
      <c r="J123" s="197">
        <f>BK123</f>
        <v>0</v>
      </c>
      <c r="K123" s="40"/>
      <c r="L123" s="44"/>
      <c r="M123" s="103"/>
      <c r="N123" s="198"/>
      <c r="O123" s="104"/>
      <c r="P123" s="199">
        <f>P124</f>
        <v>0</v>
      </c>
      <c r="Q123" s="104"/>
      <c r="R123" s="199">
        <f>R124</f>
        <v>0.51234000000000002</v>
      </c>
      <c r="S123" s="104"/>
      <c r="T123" s="199">
        <f>T124</f>
        <v>0</v>
      </c>
      <c r="U123" s="105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72</v>
      </c>
      <c r="AU123" s="17" t="s">
        <v>105</v>
      </c>
      <c r="BK123" s="200">
        <f>BK124</f>
        <v>0</v>
      </c>
    </row>
    <row r="124" s="12" customFormat="1" ht="25.92" customHeight="1">
      <c r="A124" s="12"/>
      <c r="B124" s="201"/>
      <c r="C124" s="202"/>
      <c r="D124" s="203" t="s">
        <v>72</v>
      </c>
      <c r="E124" s="204" t="s">
        <v>863</v>
      </c>
      <c r="F124" s="204" t="s">
        <v>864</v>
      </c>
      <c r="G124" s="202"/>
      <c r="H124" s="202"/>
      <c r="I124" s="205"/>
      <c r="J124" s="206">
        <f>BK124</f>
        <v>0</v>
      </c>
      <c r="K124" s="202"/>
      <c r="L124" s="207"/>
      <c r="M124" s="208"/>
      <c r="N124" s="209"/>
      <c r="O124" s="209"/>
      <c r="P124" s="210">
        <f>P125+P138+P165+P178+P207+P228</f>
        <v>0</v>
      </c>
      <c r="Q124" s="209"/>
      <c r="R124" s="210">
        <f>R125+R138+R165+R178+R207+R228</f>
        <v>0.51234000000000002</v>
      </c>
      <c r="S124" s="209"/>
      <c r="T124" s="210">
        <f>T125+T138+T165+T178+T207+T228</f>
        <v>0</v>
      </c>
      <c r="U124" s="211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154</v>
      </c>
      <c r="AT124" s="213" t="s">
        <v>72</v>
      </c>
      <c r="AU124" s="213" t="s">
        <v>73</v>
      </c>
      <c r="AY124" s="212" t="s">
        <v>146</v>
      </c>
      <c r="BK124" s="214">
        <f>BK125+BK138+BK165+BK178+BK207+BK228</f>
        <v>0</v>
      </c>
    </row>
    <row r="125" s="12" customFormat="1" ht="22.8" customHeight="1">
      <c r="A125" s="12"/>
      <c r="B125" s="201"/>
      <c r="C125" s="202"/>
      <c r="D125" s="203" t="s">
        <v>72</v>
      </c>
      <c r="E125" s="215" t="s">
        <v>894</v>
      </c>
      <c r="F125" s="215" t="s">
        <v>895</v>
      </c>
      <c r="G125" s="202"/>
      <c r="H125" s="202"/>
      <c r="I125" s="205"/>
      <c r="J125" s="216">
        <f>BK125</f>
        <v>0</v>
      </c>
      <c r="K125" s="202"/>
      <c r="L125" s="207"/>
      <c r="M125" s="208"/>
      <c r="N125" s="209"/>
      <c r="O125" s="209"/>
      <c r="P125" s="210">
        <f>SUM(P126:P137)</f>
        <v>0</v>
      </c>
      <c r="Q125" s="209"/>
      <c r="R125" s="210">
        <f>SUM(R126:R137)</f>
        <v>0.00662</v>
      </c>
      <c r="S125" s="209"/>
      <c r="T125" s="210">
        <f>SUM(T126:T137)</f>
        <v>0</v>
      </c>
      <c r="U125" s="211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2" t="s">
        <v>154</v>
      </c>
      <c r="AT125" s="213" t="s">
        <v>72</v>
      </c>
      <c r="AU125" s="213" t="s">
        <v>81</v>
      </c>
      <c r="AY125" s="212" t="s">
        <v>146</v>
      </c>
      <c r="BK125" s="214">
        <f>SUM(BK126:BK137)</f>
        <v>0</v>
      </c>
    </row>
    <row r="126" s="2" customFormat="1" ht="24.15" customHeight="1">
      <c r="A126" s="38"/>
      <c r="B126" s="39"/>
      <c r="C126" s="217" t="s">
        <v>81</v>
      </c>
      <c r="D126" s="217" t="s">
        <v>148</v>
      </c>
      <c r="E126" s="218" t="s">
        <v>3178</v>
      </c>
      <c r="F126" s="219" t="s">
        <v>3179</v>
      </c>
      <c r="G126" s="220" t="s">
        <v>260</v>
      </c>
      <c r="H126" s="221">
        <v>122</v>
      </c>
      <c r="I126" s="222"/>
      <c r="J126" s="223">
        <f>ROUND(I126*H126,2)</f>
        <v>0</v>
      </c>
      <c r="K126" s="219" t="s">
        <v>152</v>
      </c>
      <c r="L126" s="44"/>
      <c r="M126" s="224" t="s">
        <v>1</v>
      </c>
      <c r="N126" s="225" t="s">
        <v>39</v>
      </c>
      <c r="O126" s="91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6">
        <f>S126*H126</f>
        <v>0</v>
      </c>
      <c r="U126" s="227" t="s">
        <v>1</v>
      </c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8" t="s">
        <v>265</v>
      </c>
      <c r="AT126" s="228" t="s">
        <v>148</v>
      </c>
      <c r="AU126" s="228" t="s">
        <v>154</v>
      </c>
      <c r="AY126" s="17" t="s">
        <v>146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7" t="s">
        <v>154</v>
      </c>
      <c r="BK126" s="229">
        <f>ROUND(I126*H126,2)</f>
        <v>0</v>
      </c>
      <c r="BL126" s="17" t="s">
        <v>265</v>
      </c>
      <c r="BM126" s="228" t="s">
        <v>3180</v>
      </c>
    </row>
    <row r="127" s="2" customFormat="1">
      <c r="A127" s="38"/>
      <c r="B127" s="39"/>
      <c r="C127" s="40"/>
      <c r="D127" s="230" t="s">
        <v>156</v>
      </c>
      <c r="E127" s="40"/>
      <c r="F127" s="231" t="s">
        <v>3181</v>
      </c>
      <c r="G127" s="40"/>
      <c r="H127" s="40"/>
      <c r="I127" s="232"/>
      <c r="J127" s="40"/>
      <c r="K127" s="40"/>
      <c r="L127" s="44"/>
      <c r="M127" s="233"/>
      <c r="N127" s="234"/>
      <c r="O127" s="91"/>
      <c r="P127" s="91"/>
      <c r="Q127" s="91"/>
      <c r="R127" s="91"/>
      <c r="S127" s="91"/>
      <c r="T127" s="91"/>
      <c r="U127" s="92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156</v>
      </c>
      <c r="AU127" s="17" t="s">
        <v>154</v>
      </c>
    </row>
    <row r="128" s="2" customFormat="1">
      <c r="A128" s="38"/>
      <c r="B128" s="39"/>
      <c r="C128" s="40"/>
      <c r="D128" s="235" t="s">
        <v>158</v>
      </c>
      <c r="E128" s="40"/>
      <c r="F128" s="236" t="s">
        <v>3182</v>
      </c>
      <c r="G128" s="40"/>
      <c r="H128" s="40"/>
      <c r="I128" s="232"/>
      <c r="J128" s="40"/>
      <c r="K128" s="40"/>
      <c r="L128" s="44"/>
      <c r="M128" s="233"/>
      <c r="N128" s="234"/>
      <c r="O128" s="91"/>
      <c r="P128" s="91"/>
      <c r="Q128" s="91"/>
      <c r="R128" s="91"/>
      <c r="S128" s="91"/>
      <c r="T128" s="91"/>
      <c r="U128" s="92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158</v>
      </c>
      <c r="AU128" s="17" t="s">
        <v>154</v>
      </c>
    </row>
    <row r="129" s="14" customFormat="1">
      <c r="A129" s="14"/>
      <c r="B129" s="247"/>
      <c r="C129" s="248"/>
      <c r="D129" s="230" t="s">
        <v>160</v>
      </c>
      <c r="E129" s="249" t="s">
        <v>1</v>
      </c>
      <c r="F129" s="250" t="s">
        <v>3183</v>
      </c>
      <c r="G129" s="248"/>
      <c r="H129" s="251">
        <v>122</v>
      </c>
      <c r="I129" s="252"/>
      <c r="J129" s="248"/>
      <c r="K129" s="248"/>
      <c r="L129" s="253"/>
      <c r="M129" s="254"/>
      <c r="N129" s="255"/>
      <c r="O129" s="255"/>
      <c r="P129" s="255"/>
      <c r="Q129" s="255"/>
      <c r="R129" s="255"/>
      <c r="S129" s="255"/>
      <c r="T129" s="255"/>
      <c r="U129" s="256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7" t="s">
        <v>160</v>
      </c>
      <c r="AU129" s="257" t="s">
        <v>154</v>
      </c>
      <c r="AV129" s="14" t="s">
        <v>154</v>
      </c>
      <c r="AW129" s="14" t="s">
        <v>30</v>
      </c>
      <c r="AX129" s="14" t="s">
        <v>73</v>
      </c>
      <c r="AY129" s="257" t="s">
        <v>146</v>
      </c>
    </row>
    <row r="130" s="15" customFormat="1">
      <c r="A130" s="15"/>
      <c r="B130" s="258"/>
      <c r="C130" s="259"/>
      <c r="D130" s="230" t="s">
        <v>160</v>
      </c>
      <c r="E130" s="260" t="s">
        <v>1</v>
      </c>
      <c r="F130" s="261" t="s">
        <v>163</v>
      </c>
      <c r="G130" s="259"/>
      <c r="H130" s="262">
        <v>122</v>
      </c>
      <c r="I130" s="263"/>
      <c r="J130" s="259"/>
      <c r="K130" s="259"/>
      <c r="L130" s="264"/>
      <c r="M130" s="265"/>
      <c r="N130" s="266"/>
      <c r="O130" s="266"/>
      <c r="P130" s="266"/>
      <c r="Q130" s="266"/>
      <c r="R130" s="266"/>
      <c r="S130" s="266"/>
      <c r="T130" s="266"/>
      <c r="U130" s="267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8" t="s">
        <v>160</v>
      </c>
      <c r="AU130" s="268" t="s">
        <v>154</v>
      </c>
      <c r="AV130" s="15" t="s">
        <v>153</v>
      </c>
      <c r="AW130" s="15" t="s">
        <v>30</v>
      </c>
      <c r="AX130" s="15" t="s">
        <v>81</v>
      </c>
      <c r="AY130" s="268" t="s">
        <v>146</v>
      </c>
    </row>
    <row r="131" s="2" customFormat="1" ht="24.15" customHeight="1">
      <c r="A131" s="38"/>
      <c r="B131" s="39"/>
      <c r="C131" s="269" t="s">
        <v>154</v>
      </c>
      <c r="D131" s="269" t="s">
        <v>289</v>
      </c>
      <c r="E131" s="270" t="s">
        <v>3184</v>
      </c>
      <c r="F131" s="271" t="s">
        <v>3185</v>
      </c>
      <c r="G131" s="272" t="s">
        <v>260</v>
      </c>
      <c r="H131" s="273">
        <v>100</v>
      </c>
      <c r="I131" s="274"/>
      <c r="J131" s="275">
        <f>ROUND(I131*H131,2)</f>
        <v>0</v>
      </c>
      <c r="K131" s="271" t="s">
        <v>152</v>
      </c>
      <c r="L131" s="276"/>
      <c r="M131" s="277" t="s">
        <v>1</v>
      </c>
      <c r="N131" s="278" t="s">
        <v>39</v>
      </c>
      <c r="O131" s="91"/>
      <c r="P131" s="226">
        <f>O131*H131</f>
        <v>0</v>
      </c>
      <c r="Q131" s="226">
        <v>5.0000000000000002E-05</v>
      </c>
      <c r="R131" s="226">
        <f>Q131*H131</f>
        <v>0.0050000000000000001</v>
      </c>
      <c r="S131" s="226">
        <v>0</v>
      </c>
      <c r="T131" s="226">
        <f>S131*H131</f>
        <v>0</v>
      </c>
      <c r="U131" s="227" t="s">
        <v>1</v>
      </c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8" t="s">
        <v>384</v>
      </c>
      <c r="AT131" s="228" t="s">
        <v>289</v>
      </c>
      <c r="AU131" s="228" t="s">
        <v>154</v>
      </c>
      <c r="AY131" s="17" t="s">
        <v>146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7" t="s">
        <v>154</v>
      </c>
      <c r="BK131" s="229">
        <f>ROUND(I131*H131,2)</f>
        <v>0</v>
      </c>
      <c r="BL131" s="17" t="s">
        <v>265</v>
      </c>
      <c r="BM131" s="228" t="s">
        <v>3186</v>
      </c>
    </row>
    <row r="132" s="2" customFormat="1">
      <c r="A132" s="38"/>
      <c r="B132" s="39"/>
      <c r="C132" s="40"/>
      <c r="D132" s="230" t="s">
        <v>156</v>
      </c>
      <c r="E132" s="40"/>
      <c r="F132" s="231" t="s">
        <v>3185</v>
      </c>
      <c r="G132" s="40"/>
      <c r="H132" s="40"/>
      <c r="I132" s="232"/>
      <c r="J132" s="40"/>
      <c r="K132" s="40"/>
      <c r="L132" s="44"/>
      <c r="M132" s="233"/>
      <c r="N132" s="234"/>
      <c r="O132" s="91"/>
      <c r="P132" s="91"/>
      <c r="Q132" s="91"/>
      <c r="R132" s="91"/>
      <c r="S132" s="91"/>
      <c r="T132" s="91"/>
      <c r="U132" s="92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156</v>
      </c>
      <c r="AU132" s="17" t="s">
        <v>154</v>
      </c>
    </row>
    <row r="133" s="14" customFormat="1">
      <c r="A133" s="14"/>
      <c r="B133" s="247"/>
      <c r="C133" s="248"/>
      <c r="D133" s="230" t="s">
        <v>160</v>
      </c>
      <c r="E133" s="248"/>
      <c r="F133" s="250" t="s">
        <v>3187</v>
      </c>
      <c r="G133" s="248"/>
      <c r="H133" s="251">
        <v>100</v>
      </c>
      <c r="I133" s="252"/>
      <c r="J133" s="248"/>
      <c r="K133" s="248"/>
      <c r="L133" s="253"/>
      <c r="M133" s="254"/>
      <c r="N133" s="255"/>
      <c r="O133" s="255"/>
      <c r="P133" s="255"/>
      <c r="Q133" s="255"/>
      <c r="R133" s="255"/>
      <c r="S133" s="255"/>
      <c r="T133" s="255"/>
      <c r="U133" s="256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7" t="s">
        <v>160</v>
      </c>
      <c r="AU133" s="257" t="s">
        <v>154</v>
      </c>
      <c r="AV133" s="14" t="s">
        <v>154</v>
      </c>
      <c r="AW133" s="14" t="s">
        <v>4</v>
      </c>
      <c r="AX133" s="14" t="s">
        <v>81</v>
      </c>
      <c r="AY133" s="257" t="s">
        <v>146</v>
      </c>
    </row>
    <row r="134" s="2" customFormat="1" ht="24.15" customHeight="1">
      <c r="A134" s="38"/>
      <c r="B134" s="39"/>
      <c r="C134" s="269" t="s">
        <v>171</v>
      </c>
      <c r="D134" s="269" t="s">
        <v>289</v>
      </c>
      <c r="E134" s="270" t="s">
        <v>3188</v>
      </c>
      <c r="F134" s="271" t="s">
        <v>3189</v>
      </c>
      <c r="G134" s="272" t="s">
        <v>260</v>
      </c>
      <c r="H134" s="273">
        <v>16</v>
      </c>
      <c r="I134" s="274"/>
      <c r="J134" s="275">
        <f>ROUND(I134*H134,2)</f>
        <v>0</v>
      </c>
      <c r="K134" s="271" t="s">
        <v>152</v>
      </c>
      <c r="L134" s="276"/>
      <c r="M134" s="277" t="s">
        <v>1</v>
      </c>
      <c r="N134" s="278" t="s">
        <v>39</v>
      </c>
      <c r="O134" s="91"/>
      <c r="P134" s="226">
        <f>O134*H134</f>
        <v>0</v>
      </c>
      <c r="Q134" s="226">
        <v>6.0000000000000002E-05</v>
      </c>
      <c r="R134" s="226">
        <f>Q134*H134</f>
        <v>0.00096000000000000002</v>
      </c>
      <c r="S134" s="226">
        <v>0</v>
      </c>
      <c r="T134" s="226">
        <f>S134*H134</f>
        <v>0</v>
      </c>
      <c r="U134" s="227" t="s">
        <v>1</v>
      </c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8" t="s">
        <v>384</v>
      </c>
      <c r="AT134" s="228" t="s">
        <v>289</v>
      </c>
      <c r="AU134" s="228" t="s">
        <v>154</v>
      </c>
      <c r="AY134" s="17" t="s">
        <v>146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7" t="s">
        <v>154</v>
      </c>
      <c r="BK134" s="229">
        <f>ROUND(I134*H134,2)</f>
        <v>0</v>
      </c>
      <c r="BL134" s="17" t="s">
        <v>265</v>
      </c>
      <c r="BM134" s="228" t="s">
        <v>3190</v>
      </c>
    </row>
    <row r="135" s="2" customFormat="1">
      <c r="A135" s="38"/>
      <c r="B135" s="39"/>
      <c r="C135" s="40"/>
      <c r="D135" s="230" t="s">
        <v>156</v>
      </c>
      <c r="E135" s="40"/>
      <c r="F135" s="231" t="s">
        <v>3189</v>
      </c>
      <c r="G135" s="40"/>
      <c r="H135" s="40"/>
      <c r="I135" s="232"/>
      <c r="J135" s="40"/>
      <c r="K135" s="40"/>
      <c r="L135" s="44"/>
      <c r="M135" s="233"/>
      <c r="N135" s="234"/>
      <c r="O135" s="91"/>
      <c r="P135" s="91"/>
      <c r="Q135" s="91"/>
      <c r="R135" s="91"/>
      <c r="S135" s="91"/>
      <c r="T135" s="91"/>
      <c r="U135" s="92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156</v>
      </c>
      <c r="AU135" s="17" t="s">
        <v>154</v>
      </c>
    </row>
    <row r="136" s="2" customFormat="1" ht="24.15" customHeight="1">
      <c r="A136" s="38"/>
      <c r="B136" s="39"/>
      <c r="C136" s="269" t="s">
        <v>153</v>
      </c>
      <c r="D136" s="269" t="s">
        <v>289</v>
      </c>
      <c r="E136" s="270" t="s">
        <v>3191</v>
      </c>
      <c r="F136" s="271" t="s">
        <v>3192</v>
      </c>
      <c r="G136" s="272" t="s">
        <v>260</v>
      </c>
      <c r="H136" s="273">
        <v>6</v>
      </c>
      <c r="I136" s="274"/>
      <c r="J136" s="275">
        <f>ROUND(I136*H136,2)</f>
        <v>0</v>
      </c>
      <c r="K136" s="271" t="s">
        <v>152</v>
      </c>
      <c r="L136" s="276"/>
      <c r="M136" s="277" t="s">
        <v>1</v>
      </c>
      <c r="N136" s="278" t="s">
        <v>39</v>
      </c>
      <c r="O136" s="91"/>
      <c r="P136" s="226">
        <f>O136*H136</f>
        <v>0</v>
      </c>
      <c r="Q136" s="226">
        <v>0.00011</v>
      </c>
      <c r="R136" s="226">
        <f>Q136*H136</f>
        <v>0.00066</v>
      </c>
      <c r="S136" s="226">
        <v>0</v>
      </c>
      <c r="T136" s="226">
        <f>S136*H136</f>
        <v>0</v>
      </c>
      <c r="U136" s="227" t="s">
        <v>1</v>
      </c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8" t="s">
        <v>384</v>
      </c>
      <c r="AT136" s="228" t="s">
        <v>289</v>
      </c>
      <c r="AU136" s="228" t="s">
        <v>154</v>
      </c>
      <c r="AY136" s="17" t="s">
        <v>146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7" t="s">
        <v>154</v>
      </c>
      <c r="BK136" s="229">
        <f>ROUND(I136*H136,2)</f>
        <v>0</v>
      </c>
      <c r="BL136" s="17" t="s">
        <v>265</v>
      </c>
      <c r="BM136" s="228" t="s">
        <v>3193</v>
      </c>
    </row>
    <row r="137" s="2" customFormat="1">
      <c r="A137" s="38"/>
      <c r="B137" s="39"/>
      <c r="C137" s="40"/>
      <c r="D137" s="230" t="s">
        <v>156</v>
      </c>
      <c r="E137" s="40"/>
      <c r="F137" s="231" t="s">
        <v>3192</v>
      </c>
      <c r="G137" s="40"/>
      <c r="H137" s="40"/>
      <c r="I137" s="232"/>
      <c r="J137" s="40"/>
      <c r="K137" s="40"/>
      <c r="L137" s="44"/>
      <c r="M137" s="233"/>
      <c r="N137" s="234"/>
      <c r="O137" s="91"/>
      <c r="P137" s="91"/>
      <c r="Q137" s="91"/>
      <c r="R137" s="91"/>
      <c r="S137" s="91"/>
      <c r="T137" s="91"/>
      <c r="U137" s="92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156</v>
      </c>
      <c r="AU137" s="17" t="s">
        <v>154</v>
      </c>
    </row>
    <row r="138" s="12" customFormat="1" ht="22.8" customHeight="1">
      <c r="A138" s="12"/>
      <c r="B138" s="201"/>
      <c r="C138" s="202"/>
      <c r="D138" s="203" t="s">
        <v>72</v>
      </c>
      <c r="E138" s="215" t="s">
        <v>3194</v>
      </c>
      <c r="F138" s="215" t="s">
        <v>3195</v>
      </c>
      <c r="G138" s="202"/>
      <c r="H138" s="202"/>
      <c r="I138" s="205"/>
      <c r="J138" s="216">
        <f>BK138</f>
        <v>0</v>
      </c>
      <c r="K138" s="202"/>
      <c r="L138" s="207"/>
      <c r="M138" s="208"/>
      <c r="N138" s="209"/>
      <c r="O138" s="209"/>
      <c r="P138" s="210">
        <f>SUM(P139:P164)</f>
        <v>0</v>
      </c>
      <c r="Q138" s="209"/>
      <c r="R138" s="210">
        <f>SUM(R139:R164)</f>
        <v>0.034799999999999998</v>
      </c>
      <c r="S138" s="209"/>
      <c r="T138" s="210">
        <f>SUM(T139:T164)</f>
        <v>0</v>
      </c>
      <c r="U138" s="211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2" t="s">
        <v>154</v>
      </c>
      <c r="AT138" s="213" t="s">
        <v>72</v>
      </c>
      <c r="AU138" s="213" t="s">
        <v>81</v>
      </c>
      <c r="AY138" s="212" t="s">
        <v>146</v>
      </c>
      <c r="BK138" s="214">
        <f>SUM(BK139:BK164)</f>
        <v>0</v>
      </c>
    </row>
    <row r="139" s="2" customFormat="1" ht="16.5" customHeight="1">
      <c r="A139" s="38"/>
      <c r="B139" s="39"/>
      <c r="C139" s="217" t="s">
        <v>184</v>
      </c>
      <c r="D139" s="217" t="s">
        <v>148</v>
      </c>
      <c r="E139" s="218" t="s">
        <v>3196</v>
      </c>
      <c r="F139" s="219" t="s">
        <v>3197</v>
      </c>
      <c r="G139" s="220" t="s">
        <v>2043</v>
      </c>
      <c r="H139" s="221">
        <v>24</v>
      </c>
      <c r="I139" s="222"/>
      <c r="J139" s="223">
        <f>ROUND(I139*H139,2)</f>
        <v>0</v>
      </c>
      <c r="K139" s="219" t="s">
        <v>1</v>
      </c>
      <c r="L139" s="44"/>
      <c r="M139" s="224" t="s">
        <v>1</v>
      </c>
      <c r="N139" s="225" t="s">
        <v>39</v>
      </c>
      <c r="O139" s="91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6">
        <f>S139*H139</f>
        <v>0</v>
      </c>
      <c r="U139" s="227" t="s">
        <v>1</v>
      </c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8" t="s">
        <v>265</v>
      </c>
      <c r="AT139" s="228" t="s">
        <v>148</v>
      </c>
      <c r="AU139" s="228" t="s">
        <v>154</v>
      </c>
      <c r="AY139" s="17" t="s">
        <v>146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7" t="s">
        <v>154</v>
      </c>
      <c r="BK139" s="229">
        <f>ROUND(I139*H139,2)</f>
        <v>0</v>
      </c>
      <c r="BL139" s="17" t="s">
        <v>265</v>
      </c>
      <c r="BM139" s="228" t="s">
        <v>3198</v>
      </c>
    </row>
    <row r="140" s="2" customFormat="1">
      <c r="A140" s="38"/>
      <c r="B140" s="39"/>
      <c r="C140" s="40"/>
      <c r="D140" s="230" t="s">
        <v>156</v>
      </c>
      <c r="E140" s="40"/>
      <c r="F140" s="231" t="s">
        <v>3197</v>
      </c>
      <c r="G140" s="40"/>
      <c r="H140" s="40"/>
      <c r="I140" s="232"/>
      <c r="J140" s="40"/>
      <c r="K140" s="40"/>
      <c r="L140" s="44"/>
      <c r="M140" s="233"/>
      <c r="N140" s="234"/>
      <c r="O140" s="91"/>
      <c r="P140" s="91"/>
      <c r="Q140" s="91"/>
      <c r="R140" s="91"/>
      <c r="S140" s="91"/>
      <c r="T140" s="91"/>
      <c r="U140" s="92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156</v>
      </c>
      <c r="AU140" s="17" t="s">
        <v>154</v>
      </c>
    </row>
    <row r="141" s="2" customFormat="1" ht="24.15" customHeight="1">
      <c r="A141" s="38"/>
      <c r="B141" s="39"/>
      <c r="C141" s="217" t="s">
        <v>191</v>
      </c>
      <c r="D141" s="217" t="s">
        <v>148</v>
      </c>
      <c r="E141" s="218" t="s">
        <v>3199</v>
      </c>
      <c r="F141" s="219" t="s">
        <v>3200</v>
      </c>
      <c r="G141" s="220" t="s">
        <v>3201</v>
      </c>
      <c r="H141" s="221">
        <v>1</v>
      </c>
      <c r="I141" s="222"/>
      <c r="J141" s="223">
        <f>ROUND(I141*H141,2)</f>
        <v>0</v>
      </c>
      <c r="K141" s="219" t="s">
        <v>1</v>
      </c>
      <c r="L141" s="44"/>
      <c r="M141" s="224" t="s">
        <v>1</v>
      </c>
      <c r="N141" s="225" t="s">
        <v>39</v>
      </c>
      <c r="O141" s="91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6">
        <f>S141*H141</f>
        <v>0</v>
      </c>
      <c r="U141" s="227" t="s">
        <v>1</v>
      </c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8" t="s">
        <v>265</v>
      </c>
      <c r="AT141" s="228" t="s">
        <v>148</v>
      </c>
      <c r="AU141" s="228" t="s">
        <v>154</v>
      </c>
      <c r="AY141" s="17" t="s">
        <v>146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7" t="s">
        <v>154</v>
      </c>
      <c r="BK141" s="229">
        <f>ROUND(I141*H141,2)</f>
        <v>0</v>
      </c>
      <c r="BL141" s="17" t="s">
        <v>265</v>
      </c>
      <c r="BM141" s="228" t="s">
        <v>3202</v>
      </c>
    </row>
    <row r="142" s="2" customFormat="1">
      <c r="A142" s="38"/>
      <c r="B142" s="39"/>
      <c r="C142" s="40"/>
      <c r="D142" s="230" t="s">
        <v>156</v>
      </c>
      <c r="E142" s="40"/>
      <c r="F142" s="231" t="s">
        <v>3203</v>
      </c>
      <c r="G142" s="40"/>
      <c r="H142" s="40"/>
      <c r="I142" s="232"/>
      <c r="J142" s="40"/>
      <c r="K142" s="40"/>
      <c r="L142" s="44"/>
      <c r="M142" s="233"/>
      <c r="N142" s="234"/>
      <c r="O142" s="91"/>
      <c r="P142" s="91"/>
      <c r="Q142" s="91"/>
      <c r="R142" s="91"/>
      <c r="S142" s="91"/>
      <c r="T142" s="91"/>
      <c r="U142" s="92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156</v>
      </c>
      <c r="AU142" s="17" t="s">
        <v>154</v>
      </c>
    </row>
    <row r="143" s="2" customFormat="1" ht="37.8" customHeight="1">
      <c r="A143" s="38"/>
      <c r="B143" s="39"/>
      <c r="C143" s="217" t="s">
        <v>198</v>
      </c>
      <c r="D143" s="217" t="s">
        <v>148</v>
      </c>
      <c r="E143" s="218" t="s">
        <v>3204</v>
      </c>
      <c r="F143" s="219" t="s">
        <v>3205</v>
      </c>
      <c r="G143" s="220" t="s">
        <v>2831</v>
      </c>
      <c r="H143" s="221">
        <v>1</v>
      </c>
      <c r="I143" s="222"/>
      <c r="J143" s="223">
        <f>ROUND(I143*H143,2)</f>
        <v>0</v>
      </c>
      <c r="K143" s="219" t="s">
        <v>152</v>
      </c>
      <c r="L143" s="44"/>
      <c r="M143" s="224" t="s">
        <v>1</v>
      </c>
      <c r="N143" s="225" t="s">
        <v>39</v>
      </c>
      <c r="O143" s="91"/>
      <c r="P143" s="226">
        <f>O143*H143</f>
        <v>0</v>
      </c>
      <c r="Q143" s="226">
        <v>0.031519999999999999</v>
      </c>
      <c r="R143" s="226">
        <f>Q143*H143</f>
        <v>0.031519999999999999</v>
      </c>
      <c r="S143" s="226">
        <v>0</v>
      </c>
      <c r="T143" s="226">
        <f>S143*H143</f>
        <v>0</v>
      </c>
      <c r="U143" s="227" t="s">
        <v>1</v>
      </c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8" t="s">
        <v>265</v>
      </c>
      <c r="AT143" s="228" t="s">
        <v>148</v>
      </c>
      <c r="AU143" s="228" t="s">
        <v>154</v>
      </c>
      <c r="AY143" s="17" t="s">
        <v>146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7" t="s">
        <v>154</v>
      </c>
      <c r="BK143" s="229">
        <f>ROUND(I143*H143,2)</f>
        <v>0</v>
      </c>
      <c r="BL143" s="17" t="s">
        <v>265</v>
      </c>
      <c r="BM143" s="228" t="s">
        <v>3206</v>
      </c>
    </row>
    <row r="144" s="2" customFormat="1">
      <c r="A144" s="38"/>
      <c r="B144" s="39"/>
      <c r="C144" s="40"/>
      <c r="D144" s="230" t="s">
        <v>156</v>
      </c>
      <c r="E144" s="40"/>
      <c r="F144" s="231" t="s">
        <v>3207</v>
      </c>
      <c r="G144" s="40"/>
      <c r="H144" s="40"/>
      <c r="I144" s="232"/>
      <c r="J144" s="40"/>
      <c r="K144" s="40"/>
      <c r="L144" s="44"/>
      <c r="M144" s="233"/>
      <c r="N144" s="234"/>
      <c r="O144" s="91"/>
      <c r="P144" s="91"/>
      <c r="Q144" s="91"/>
      <c r="R144" s="91"/>
      <c r="S144" s="91"/>
      <c r="T144" s="91"/>
      <c r="U144" s="92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156</v>
      </c>
      <c r="AU144" s="17" t="s">
        <v>154</v>
      </c>
    </row>
    <row r="145" s="2" customFormat="1">
      <c r="A145" s="38"/>
      <c r="B145" s="39"/>
      <c r="C145" s="40"/>
      <c r="D145" s="235" t="s">
        <v>158</v>
      </c>
      <c r="E145" s="40"/>
      <c r="F145" s="236" t="s">
        <v>3208</v>
      </c>
      <c r="G145" s="40"/>
      <c r="H145" s="40"/>
      <c r="I145" s="232"/>
      <c r="J145" s="40"/>
      <c r="K145" s="40"/>
      <c r="L145" s="44"/>
      <c r="M145" s="233"/>
      <c r="N145" s="234"/>
      <c r="O145" s="91"/>
      <c r="P145" s="91"/>
      <c r="Q145" s="91"/>
      <c r="R145" s="91"/>
      <c r="S145" s="91"/>
      <c r="T145" s="91"/>
      <c r="U145" s="92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158</v>
      </c>
      <c r="AU145" s="17" t="s">
        <v>154</v>
      </c>
    </row>
    <row r="146" s="2" customFormat="1" ht="37.8" customHeight="1">
      <c r="A146" s="38"/>
      <c r="B146" s="39"/>
      <c r="C146" s="217" t="s">
        <v>204</v>
      </c>
      <c r="D146" s="217" t="s">
        <v>148</v>
      </c>
      <c r="E146" s="218" t="s">
        <v>3209</v>
      </c>
      <c r="F146" s="219" t="s">
        <v>3210</v>
      </c>
      <c r="G146" s="220" t="s">
        <v>2831</v>
      </c>
      <c r="H146" s="221">
        <v>1</v>
      </c>
      <c r="I146" s="222"/>
      <c r="J146" s="223">
        <f>ROUND(I146*H146,2)</f>
        <v>0</v>
      </c>
      <c r="K146" s="219" t="s">
        <v>2078</v>
      </c>
      <c r="L146" s="44"/>
      <c r="M146" s="224" t="s">
        <v>1</v>
      </c>
      <c r="N146" s="225" t="s">
        <v>39</v>
      </c>
      <c r="O146" s="91"/>
      <c r="P146" s="226">
        <f>O146*H146</f>
        <v>0</v>
      </c>
      <c r="Q146" s="226">
        <v>0.0015200000000000001</v>
      </c>
      <c r="R146" s="226">
        <f>Q146*H146</f>
        <v>0.0015200000000000001</v>
      </c>
      <c r="S146" s="226">
        <v>0</v>
      </c>
      <c r="T146" s="226">
        <f>S146*H146</f>
        <v>0</v>
      </c>
      <c r="U146" s="227" t="s">
        <v>1</v>
      </c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8" t="s">
        <v>265</v>
      </c>
      <c r="AT146" s="228" t="s">
        <v>148</v>
      </c>
      <c r="AU146" s="228" t="s">
        <v>154</v>
      </c>
      <c r="AY146" s="17" t="s">
        <v>146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7" t="s">
        <v>154</v>
      </c>
      <c r="BK146" s="229">
        <f>ROUND(I146*H146,2)</f>
        <v>0</v>
      </c>
      <c r="BL146" s="17" t="s">
        <v>265</v>
      </c>
      <c r="BM146" s="228" t="s">
        <v>3211</v>
      </c>
    </row>
    <row r="147" s="2" customFormat="1">
      <c r="A147" s="38"/>
      <c r="B147" s="39"/>
      <c r="C147" s="40"/>
      <c r="D147" s="230" t="s">
        <v>156</v>
      </c>
      <c r="E147" s="40"/>
      <c r="F147" s="231" t="s">
        <v>3212</v>
      </c>
      <c r="G147" s="40"/>
      <c r="H147" s="40"/>
      <c r="I147" s="232"/>
      <c r="J147" s="40"/>
      <c r="K147" s="40"/>
      <c r="L147" s="44"/>
      <c r="M147" s="233"/>
      <c r="N147" s="234"/>
      <c r="O147" s="91"/>
      <c r="P147" s="91"/>
      <c r="Q147" s="91"/>
      <c r="R147" s="91"/>
      <c r="S147" s="91"/>
      <c r="T147" s="91"/>
      <c r="U147" s="92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156</v>
      </c>
      <c r="AU147" s="17" t="s">
        <v>154</v>
      </c>
    </row>
    <row r="148" s="2" customFormat="1">
      <c r="A148" s="38"/>
      <c r="B148" s="39"/>
      <c r="C148" s="40"/>
      <c r="D148" s="235" t="s">
        <v>158</v>
      </c>
      <c r="E148" s="40"/>
      <c r="F148" s="236" t="s">
        <v>3213</v>
      </c>
      <c r="G148" s="40"/>
      <c r="H148" s="40"/>
      <c r="I148" s="232"/>
      <c r="J148" s="40"/>
      <c r="K148" s="40"/>
      <c r="L148" s="44"/>
      <c r="M148" s="233"/>
      <c r="N148" s="234"/>
      <c r="O148" s="91"/>
      <c r="P148" s="91"/>
      <c r="Q148" s="91"/>
      <c r="R148" s="91"/>
      <c r="S148" s="91"/>
      <c r="T148" s="91"/>
      <c r="U148" s="92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158</v>
      </c>
      <c r="AU148" s="17" t="s">
        <v>154</v>
      </c>
    </row>
    <row r="149" s="2" customFormat="1" ht="24.15" customHeight="1">
      <c r="A149" s="38"/>
      <c r="B149" s="39"/>
      <c r="C149" s="217" t="s">
        <v>212</v>
      </c>
      <c r="D149" s="217" t="s">
        <v>148</v>
      </c>
      <c r="E149" s="218" t="s">
        <v>3214</v>
      </c>
      <c r="F149" s="219" t="s">
        <v>3215</v>
      </c>
      <c r="G149" s="220" t="s">
        <v>260</v>
      </c>
      <c r="H149" s="221">
        <v>4</v>
      </c>
      <c r="I149" s="222"/>
      <c r="J149" s="223">
        <f>ROUND(I149*H149,2)</f>
        <v>0</v>
      </c>
      <c r="K149" s="219" t="s">
        <v>2078</v>
      </c>
      <c r="L149" s="44"/>
      <c r="M149" s="224" t="s">
        <v>1</v>
      </c>
      <c r="N149" s="225" t="s">
        <v>39</v>
      </c>
      <c r="O149" s="91"/>
      <c r="P149" s="226">
        <f>O149*H149</f>
        <v>0</v>
      </c>
      <c r="Q149" s="226">
        <v>0.00044000000000000002</v>
      </c>
      <c r="R149" s="226">
        <f>Q149*H149</f>
        <v>0.0017600000000000001</v>
      </c>
      <c r="S149" s="226">
        <v>0</v>
      </c>
      <c r="T149" s="226">
        <f>S149*H149</f>
        <v>0</v>
      </c>
      <c r="U149" s="227" t="s">
        <v>1</v>
      </c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8" t="s">
        <v>265</v>
      </c>
      <c r="AT149" s="228" t="s">
        <v>148</v>
      </c>
      <c r="AU149" s="228" t="s">
        <v>154</v>
      </c>
      <c r="AY149" s="17" t="s">
        <v>146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7" t="s">
        <v>154</v>
      </c>
      <c r="BK149" s="229">
        <f>ROUND(I149*H149,2)</f>
        <v>0</v>
      </c>
      <c r="BL149" s="17" t="s">
        <v>265</v>
      </c>
      <c r="BM149" s="228" t="s">
        <v>3216</v>
      </c>
    </row>
    <row r="150" s="2" customFormat="1">
      <c r="A150" s="38"/>
      <c r="B150" s="39"/>
      <c r="C150" s="40"/>
      <c r="D150" s="230" t="s">
        <v>156</v>
      </c>
      <c r="E150" s="40"/>
      <c r="F150" s="231" t="s">
        <v>3217</v>
      </c>
      <c r="G150" s="40"/>
      <c r="H150" s="40"/>
      <c r="I150" s="232"/>
      <c r="J150" s="40"/>
      <c r="K150" s="40"/>
      <c r="L150" s="44"/>
      <c r="M150" s="233"/>
      <c r="N150" s="234"/>
      <c r="O150" s="91"/>
      <c r="P150" s="91"/>
      <c r="Q150" s="91"/>
      <c r="R150" s="91"/>
      <c r="S150" s="91"/>
      <c r="T150" s="91"/>
      <c r="U150" s="92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156</v>
      </c>
      <c r="AU150" s="17" t="s">
        <v>154</v>
      </c>
    </row>
    <row r="151" s="2" customFormat="1">
      <c r="A151" s="38"/>
      <c r="B151" s="39"/>
      <c r="C151" s="40"/>
      <c r="D151" s="235" t="s">
        <v>158</v>
      </c>
      <c r="E151" s="40"/>
      <c r="F151" s="236" t="s">
        <v>3218</v>
      </c>
      <c r="G151" s="40"/>
      <c r="H151" s="40"/>
      <c r="I151" s="232"/>
      <c r="J151" s="40"/>
      <c r="K151" s="40"/>
      <c r="L151" s="44"/>
      <c r="M151" s="233"/>
      <c r="N151" s="234"/>
      <c r="O151" s="91"/>
      <c r="P151" s="91"/>
      <c r="Q151" s="91"/>
      <c r="R151" s="91"/>
      <c r="S151" s="91"/>
      <c r="T151" s="91"/>
      <c r="U151" s="92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158</v>
      </c>
      <c r="AU151" s="17" t="s">
        <v>154</v>
      </c>
    </row>
    <row r="152" s="2" customFormat="1" ht="16.5" customHeight="1">
      <c r="A152" s="38"/>
      <c r="B152" s="39"/>
      <c r="C152" s="269" t="s">
        <v>219</v>
      </c>
      <c r="D152" s="269" t="s">
        <v>289</v>
      </c>
      <c r="E152" s="270" t="s">
        <v>3219</v>
      </c>
      <c r="F152" s="271" t="s">
        <v>3220</v>
      </c>
      <c r="G152" s="272" t="s">
        <v>3201</v>
      </c>
      <c r="H152" s="273">
        <v>1</v>
      </c>
      <c r="I152" s="274"/>
      <c r="J152" s="275">
        <f>ROUND(I152*H152,2)</f>
        <v>0</v>
      </c>
      <c r="K152" s="271" t="s">
        <v>1</v>
      </c>
      <c r="L152" s="276"/>
      <c r="M152" s="277" t="s">
        <v>1</v>
      </c>
      <c r="N152" s="278" t="s">
        <v>39</v>
      </c>
      <c r="O152" s="91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6">
        <f>S152*H152</f>
        <v>0</v>
      </c>
      <c r="U152" s="227" t="s">
        <v>1</v>
      </c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8" t="s">
        <v>384</v>
      </c>
      <c r="AT152" s="228" t="s">
        <v>289</v>
      </c>
      <c r="AU152" s="228" t="s">
        <v>154</v>
      </c>
      <c r="AY152" s="17" t="s">
        <v>146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7" t="s">
        <v>154</v>
      </c>
      <c r="BK152" s="229">
        <f>ROUND(I152*H152,2)</f>
        <v>0</v>
      </c>
      <c r="BL152" s="17" t="s">
        <v>265</v>
      </c>
      <c r="BM152" s="228" t="s">
        <v>3221</v>
      </c>
    </row>
    <row r="153" s="2" customFormat="1">
      <c r="A153" s="38"/>
      <c r="B153" s="39"/>
      <c r="C153" s="40"/>
      <c r="D153" s="230" t="s">
        <v>156</v>
      </c>
      <c r="E153" s="40"/>
      <c r="F153" s="231" t="s">
        <v>3222</v>
      </c>
      <c r="G153" s="40"/>
      <c r="H153" s="40"/>
      <c r="I153" s="232"/>
      <c r="J153" s="40"/>
      <c r="K153" s="40"/>
      <c r="L153" s="44"/>
      <c r="M153" s="233"/>
      <c r="N153" s="234"/>
      <c r="O153" s="91"/>
      <c r="P153" s="91"/>
      <c r="Q153" s="91"/>
      <c r="R153" s="91"/>
      <c r="S153" s="91"/>
      <c r="T153" s="91"/>
      <c r="U153" s="92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156</v>
      </c>
      <c r="AU153" s="17" t="s">
        <v>154</v>
      </c>
    </row>
    <row r="154" s="2" customFormat="1" ht="16.5" customHeight="1">
      <c r="A154" s="38"/>
      <c r="B154" s="39"/>
      <c r="C154" s="269" t="s">
        <v>225</v>
      </c>
      <c r="D154" s="269" t="s">
        <v>289</v>
      </c>
      <c r="E154" s="270" t="s">
        <v>3223</v>
      </c>
      <c r="F154" s="271" t="s">
        <v>3224</v>
      </c>
      <c r="G154" s="272" t="s">
        <v>3201</v>
      </c>
      <c r="H154" s="273">
        <v>1</v>
      </c>
      <c r="I154" s="274"/>
      <c r="J154" s="275">
        <f>ROUND(I154*H154,2)</f>
        <v>0</v>
      </c>
      <c r="K154" s="271" t="s">
        <v>1</v>
      </c>
      <c r="L154" s="276"/>
      <c r="M154" s="277" t="s">
        <v>1</v>
      </c>
      <c r="N154" s="278" t="s">
        <v>39</v>
      </c>
      <c r="O154" s="91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6">
        <f>S154*H154</f>
        <v>0</v>
      </c>
      <c r="U154" s="227" t="s">
        <v>1</v>
      </c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8" t="s">
        <v>384</v>
      </c>
      <c r="AT154" s="228" t="s">
        <v>289</v>
      </c>
      <c r="AU154" s="228" t="s">
        <v>154</v>
      </c>
      <c r="AY154" s="17" t="s">
        <v>146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7" t="s">
        <v>154</v>
      </c>
      <c r="BK154" s="229">
        <f>ROUND(I154*H154,2)</f>
        <v>0</v>
      </c>
      <c r="BL154" s="17" t="s">
        <v>265</v>
      </c>
      <c r="BM154" s="228" t="s">
        <v>3225</v>
      </c>
    </row>
    <row r="155" s="2" customFormat="1">
      <c r="A155" s="38"/>
      <c r="B155" s="39"/>
      <c r="C155" s="40"/>
      <c r="D155" s="230" t="s">
        <v>156</v>
      </c>
      <c r="E155" s="40"/>
      <c r="F155" s="231" t="s">
        <v>3226</v>
      </c>
      <c r="G155" s="40"/>
      <c r="H155" s="40"/>
      <c r="I155" s="232"/>
      <c r="J155" s="40"/>
      <c r="K155" s="40"/>
      <c r="L155" s="44"/>
      <c r="M155" s="233"/>
      <c r="N155" s="234"/>
      <c r="O155" s="91"/>
      <c r="P155" s="91"/>
      <c r="Q155" s="91"/>
      <c r="R155" s="91"/>
      <c r="S155" s="91"/>
      <c r="T155" s="91"/>
      <c r="U155" s="92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156</v>
      </c>
      <c r="AU155" s="17" t="s">
        <v>154</v>
      </c>
    </row>
    <row r="156" s="2" customFormat="1" ht="24.15" customHeight="1">
      <c r="A156" s="38"/>
      <c r="B156" s="39"/>
      <c r="C156" s="269" t="s">
        <v>8</v>
      </c>
      <c r="D156" s="269" t="s">
        <v>289</v>
      </c>
      <c r="E156" s="270" t="s">
        <v>3227</v>
      </c>
      <c r="F156" s="271" t="s">
        <v>3228</v>
      </c>
      <c r="G156" s="272" t="s">
        <v>3201</v>
      </c>
      <c r="H156" s="273">
        <v>2</v>
      </c>
      <c r="I156" s="274"/>
      <c r="J156" s="275">
        <f>ROUND(I156*H156,2)</f>
        <v>0</v>
      </c>
      <c r="K156" s="271" t="s">
        <v>1</v>
      </c>
      <c r="L156" s="276"/>
      <c r="M156" s="277" t="s">
        <v>1</v>
      </c>
      <c r="N156" s="278" t="s">
        <v>39</v>
      </c>
      <c r="O156" s="91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6">
        <f>S156*H156</f>
        <v>0</v>
      </c>
      <c r="U156" s="227" t="s">
        <v>1</v>
      </c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8" t="s">
        <v>384</v>
      </c>
      <c r="AT156" s="228" t="s">
        <v>289</v>
      </c>
      <c r="AU156" s="228" t="s">
        <v>154</v>
      </c>
      <c r="AY156" s="17" t="s">
        <v>146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7" t="s">
        <v>154</v>
      </c>
      <c r="BK156" s="229">
        <f>ROUND(I156*H156,2)</f>
        <v>0</v>
      </c>
      <c r="BL156" s="17" t="s">
        <v>265</v>
      </c>
      <c r="BM156" s="228" t="s">
        <v>3229</v>
      </c>
    </row>
    <row r="157" s="2" customFormat="1">
      <c r="A157" s="38"/>
      <c r="B157" s="39"/>
      <c r="C157" s="40"/>
      <c r="D157" s="230" t="s">
        <v>156</v>
      </c>
      <c r="E157" s="40"/>
      <c r="F157" s="231" t="s">
        <v>3230</v>
      </c>
      <c r="G157" s="40"/>
      <c r="H157" s="40"/>
      <c r="I157" s="232"/>
      <c r="J157" s="40"/>
      <c r="K157" s="40"/>
      <c r="L157" s="44"/>
      <c r="M157" s="233"/>
      <c r="N157" s="234"/>
      <c r="O157" s="91"/>
      <c r="P157" s="91"/>
      <c r="Q157" s="91"/>
      <c r="R157" s="91"/>
      <c r="S157" s="91"/>
      <c r="T157" s="91"/>
      <c r="U157" s="92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156</v>
      </c>
      <c r="AU157" s="17" t="s">
        <v>154</v>
      </c>
    </row>
    <row r="158" s="14" customFormat="1">
      <c r="A158" s="14"/>
      <c r="B158" s="247"/>
      <c r="C158" s="248"/>
      <c r="D158" s="230" t="s">
        <v>160</v>
      </c>
      <c r="E158" s="249" t="s">
        <v>1</v>
      </c>
      <c r="F158" s="250" t="s">
        <v>2564</v>
      </c>
      <c r="G158" s="248"/>
      <c r="H158" s="251">
        <v>2</v>
      </c>
      <c r="I158" s="252"/>
      <c r="J158" s="248"/>
      <c r="K158" s="248"/>
      <c r="L158" s="253"/>
      <c r="M158" s="254"/>
      <c r="N158" s="255"/>
      <c r="O158" s="255"/>
      <c r="P158" s="255"/>
      <c r="Q158" s="255"/>
      <c r="R158" s="255"/>
      <c r="S158" s="255"/>
      <c r="T158" s="255"/>
      <c r="U158" s="256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7" t="s">
        <v>160</v>
      </c>
      <c r="AU158" s="257" t="s">
        <v>154</v>
      </c>
      <c r="AV158" s="14" t="s">
        <v>154</v>
      </c>
      <c r="AW158" s="14" t="s">
        <v>30</v>
      </c>
      <c r="AX158" s="14" t="s">
        <v>73</v>
      </c>
      <c r="AY158" s="257" t="s">
        <v>146</v>
      </c>
    </row>
    <row r="159" s="15" customFormat="1">
      <c r="A159" s="15"/>
      <c r="B159" s="258"/>
      <c r="C159" s="259"/>
      <c r="D159" s="230" t="s">
        <v>160</v>
      </c>
      <c r="E159" s="260" t="s">
        <v>1</v>
      </c>
      <c r="F159" s="261" t="s">
        <v>163</v>
      </c>
      <c r="G159" s="259"/>
      <c r="H159" s="262">
        <v>2</v>
      </c>
      <c r="I159" s="263"/>
      <c r="J159" s="259"/>
      <c r="K159" s="259"/>
      <c r="L159" s="264"/>
      <c r="M159" s="265"/>
      <c r="N159" s="266"/>
      <c r="O159" s="266"/>
      <c r="P159" s="266"/>
      <c r="Q159" s="266"/>
      <c r="R159" s="266"/>
      <c r="S159" s="266"/>
      <c r="T159" s="266"/>
      <c r="U159" s="267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8" t="s">
        <v>160</v>
      </c>
      <c r="AU159" s="268" t="s">
        <v>154</v>
      </c>
      <c r="AV159" s="15" t="s">
        <v>153</v>
      </c>
      <c r="AW159" s="15" t="s">
        <v>30</v>
      </c>
      <c r="AX159" s="15" t="s">
        <v>81</v>
      </c>
      <c r="AY159" s="268" t="s">
        <v>146</v>
      </c>
    </row>
    <row r="160" s="2" customFormat="1" ht="21.75" customHeight="1">
      <c r="A160" s="38"/>
      <c r="B160" s="39"/>
      <c r="C160" s="217" t="s">
        <v>247</v>
      </c>
      <c r="D160" s="217" t="s">
        <v>148</v>
      </c>
      <c r="E160" s="218" t="s">
        <v>3231</v>
      </c>
      <c r="F160" s="219" t="s">
        <v>3232</v>
      </c>
      <c r="G160" s="220" t="s">
        <v>207</v>
      </c>
      <c r="H160" s="221">
        <v>0.035000000000000003</v>
      </c>
      <c r="I160" s="222"/>
      <c r="J160" s="223">
        <f>ROUND(I160*H160,2)</f>
        <v>0</v>
      </c>
      <c r="K160" s="219" t="s">
        <v>152</v>
      </c>
      <c r="L160" s="44"/>
      <c r="M160" s="224" t="s">
        <v>1</v>
      </c>
      <c r="N160" s="225" t="s">
        <v>39</v>
      </c>
      <c r="O160" s="91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6">
        <f>S160*H160</f>
        <v>0</v>
      </c>
      <c r="U160" s="227" t="s">
        <v>1</v>
      </c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8" t="s">
        <v>265</v>
      </c>
      <c r="AT160" s="228" t="s">
        <v>148</v>
      </c>
      <c r="AU160" s="228" t="s">
        <v>154</v>
      </c>
      <c r="AY160" s="17" t="s">
        <v>146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7" t="s">
        <v>154</v>
      </c>
      <c r="BK160" s="229">
        <f>ROUND(I160*H160,2)</f>
        <v>0</v>
      </c>
      <c r="BL160" s="17" t="s">
        <v>265</v>
      </c>
      <c r="BM160" s="228" t="s">
        <v>3233</v>
      </c>
    </row>
    <row r="161" s="2" customFormat="1">
      <c r="A161" s="38"/>
      <c r="B161" s="39"/>
      <c r="C161" s="40"/>
      <c r="D161" s="230" t="s">
        <v>156</v>
      </c>
      <c r="E161" s="40"/>
      <c r="F161" s="231" t="s">
        <v>3234</v>
      </c>
      <c r="G161" s="40"/>
      <c r="H161" s="40"/>
      <c r="I161" s="232"/>
      <c r="J161" s="40"/>
      <c r="K161" s="40"/>
      <c r="L161" s="44"/>
      <c r="M161" s="233"/>
      <c r="N161" s="234"/>
      <c r="O161" s="91"/>
      <c r="P161" s="91"/>
      <c r="Q161" s="91"/>
      <c r="R161" s="91"/>
      <c r="S161" s="91"/>
      <c r="T161" s="91"/>
      <c r="U161" s="92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156</v>
      </c>
      <c r="AU161" s="17" t="s">
        <v>154</v>
      </c>
    </row>
    <row r="162" s="2" customFormat="1">
      <c r="A162" s="38"/>
      <c r="B162" s="39"/>
      <c r="C162" s="40"/>
      <c r="D162" s="235" t="s">
        <v>158</v>
      </c>
      <c r="E162" s="40"/>
      <c r="F162" s="236" t="s">
        <v>3235</v>
      </c>
      <c r="G162" s="40"/>
      <c r="H162" s="40"/>
      <c r="I162" s="232"/>
      <c r="J162" s="40"/>
      <c r="K162" s="40"/>
      <c r="L162" s="44"/>
      <c r="M162" s="233"/>
      <c r="N162" s="234"/>
      <c r="O162" s="91"/>
      <c r="P162" s="91"/>
      <c r="Q162" s="91"/>
      <c r="R162" s="91"/>
      <c r="S162" s="91"/>
      <c r="T162" s="91"/>
      <c r="U162" s="92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158</v>
      </c>
      <c r="AU162" s="17" t="s">
        <v>154</v>
      </c>
    </row>
    <row r="163" s="2" customFormat="1" ht="16.5" customHeight="1">
      <c r="A163" s="38"/>
      <c r="B163" s="39"/>
      <c r="C163" s="217" t="s">
        <v>238</v>
      </c>
      <c r="D163" s="217" t="s">
        <v>148</v>
      </c>
      <c r="E163" s="218" t="s">
        <v>3236</v>
      </c>
      <c r="F163" s="219" t="s">
        <v>3237</v>
      </c>
      <c r="G163" s="220" t="s">
        <v>2296</v>
      </c>
      <c r="H163" s="221">
        <v>1</v>
      </c>
      <c r="I163" s="222"/>
      <c r="J163" s="223">
        <f>ROUND(I163*H163,2)</f>
        <v>0</v>
      </c>
      <c r="K163" s="219" t="s">
        <v>1</v>
      </c>
      <c r="L163" s="44"/>
      <c r="M163" s="224" t="s">
        <v>1</v>
      </c>
      <c r="N163" s="225" t="s">
        <v>39</v>
      </c>
      <c r="O163" s="91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6">
        <f>S163*H163</f>
        <v>0</v>
      </c>
      <c r="U163" s="227" t="s">
        <v>1</v>
      </c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8" t="s">
        <v>265</v>
      </c>
      <c r="AT163" s="228" t="s">
        <v>148</v>
      </c>
      <c r="AU163" s="228" t="s">
        <v>154</v>
      </c>
      <c r="AY163" s="17" t="s">
        <v>146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7" t="s">
        <v>154</v>
      </c>
      <c r="BK163" s="229">
        <f>ROUND(I163*H163,2)</f>
        <v>0</v>
      </c>
      <c r="BL163" s="17" t="s">
        <v>265</v>
      </c>
      <c r="BM163" s="228" t="s">
        <v>3238</v>
      </c>
    </row>
    <row r="164" s="2" customFormat="1">
      <c r="A164" s="38"/>
      <c r="B164" s="39"/>
      <c r="C164" s="40"/>
      <c r="D164" s="230" t="s">
        <v>156</v>
      </c>
      <c r="E164" s="40"/>
      <c r="F164" s="231" t="s">
        <v>3237</v>
      </c>
      <c r="G164" s="40"/>
      <c r="H164" s="40"/>
      <c r="I164" s="232"/>
      <c r="J164" s="40"/>
      <c r="K164" s="40"/>
      <c r="L164" s="44"/>
      <c r="M164" s="233"/>
      <c r="N164" s="234"/>
      <c r="O164" s="91"/>
      <c r="P164" s="91"/>
      <c r="Q164" s="91"/>
      <c r="R164" s="91"/>
      <c r="S164" s="91"/>
      <c r="T164" s="91"/>
      <c r="U164" s="92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156</v>
      </c>
      <c r="AU164" s="17" t="s">
        <v>154</v>
      </c>
    </row>
    <row r="165" s="12" customFormat="1" ht="22.8" customHeight="1">
      <c r="A165" s="12"/>
      <c r="B165" s="201"/>
      <c r="C165" s="202"/>
      <c r="D165" s="203" t="s">
        <v>72</v>
      </c>
      <c r="E165" s="215" t="s">
        <v>3239</v>
      </c>
      <c r="F165" s="215" t="s">
        <v>3240</v>
      </c>
      <c r="G165" s="202"/>
      <c r="H165" s="202"/>
      <c r="I165" s="205"/>
      <c r="J165" s="216">
        <f>BK165</f>
        <v>0</v>
      </c>
      <c r="K165" s="202"/>
      <c r="L165" s="207"/>
      <c r="M165" s="208"/>
      <c r="N165" s="209"/>
      <c r="O165" s="209"/>
      <c r="P165" s="210">
        <f>SUM(P166:P177)</f>
        <v>0</v>
      </c>
      <c r="Q165" s="209"/>
      <c r="R165" s="210">
        <f>SUM(R166:R177)</f>
        <v>0.10725</v>
      </c>
      <c r="S165" s="209"/>
      <c r="T165" s="210">
        <f>SUM(T166:T177)</f>
        <v>0</v>
      </c>
      <c r="U165" s="211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2" t="s">
        <v>154</v>
      </c>
      <c r="AT165" s="213" t="s">
        <v>72</v>
      </c>
      <c r="AU165" s="213" t="s">
        <v>81</v>
      </c>
      <c r="AY165" s="212" t="s">
        <v>146</v>
      </c>
      <c r="BK165" s="214">
        <f>SUM(BK166:BK177)</f>
        <v>0</v>
      </c>
    </row>
    <row r="166" s="2" customFormat="1" ht="33" customHeight="1">
      <c r="A166" s="38"/>
      <c r="B166" s="39"/>
      <c r="C166" s="217" t="s">
        <v>257</v>
      </c>
      <c r="D166" s="217" t="s">
        <v>148</v>
      </c>
      <c r="E166" s="218" t="s">
        <v>3241</v>
      </c>
      <c r="F166" s="219" t="s">
        <v>3242</v>
      </c>
      <c r="G166" s="220" t="s">
        <v>2831</v>
      </c>
      <c r="H166" s="221">
        <v>1</v>
      </c>
      <c r="I166" s="222"/>
      <c r="J166" s="223">
        <f>ROUND(I166*H166,2)</f>
        <v>0</v>
      </c>
      <c r="K166" s="219" t="s">
        <v>152</v>
      </c>
      <c r="L166" s="44"/>
      <c r="M166" s="224" t="s">
        <v>1</v>
      </c>
      <c r="N166" s="225" t="s">
        <v>39</v>
      </c>
      <c r="O166" s="91"/>
      <c r="P166" s="226">
        <f>O166*H166</f>
        <v>0</v>
      </c>
      <c r="Q166" s="226">
        <v>0.10287</v>
      </c>
      <c r="R166" s="226">
        <f>Q166*H166</f>
        <v>0.10287</v>
      </c>
      <c r="S166" s="226">
        <v>0</v>
      </c>
      <c r="T166" s="226">
        <f>S166*H166</f>
        <v>0</v>
      </c>
      <c r="U166" s="227" t="s">
        <v>1</v>
      </c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8" t="s">
        <v>265</v>
      </c>
      <c r="AT166" s="228" t="s">
        <v>148</v>
      </c>
      <c r="AU166" s="228" t="s">
        <v>154</v>
      </c>
      <c r="AY166" s="17" t="s">
        <v>146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7" t="s">
        <v>154</v>
      </c>
      <c r="BK166" s="229">
        <f>ROUND(I166*H166,2)</f>
        <v>0</v>
      </c>
      <c r="BL166" s="17" t="s">
        <v>265</v>
      </c>
      <c r="BM166" s="228" t="s">
        <v>3243</v>
      </c>
    </row>
    <row r="167" s="2" customFormat="1">
      <c r="A167" s="38"/>
      <c r="B167" s="39"/>
      <c r="C167" s="40"/>
      <c r="D167" s="230" t="s">
        <v>156</v>
      </c>
      <c r="E167" s="40"/>
      <c r="F167" s="231" t="s">
        <v>3244</v>
      </c>
      <c r="G167" s="40"/>
      <c r="H167" s="40"/>
      <c r="I167" s="232"/>
      <c r="J167" s="40"/>
      <c r="K167" s="40"/>
      <c r="L167" s="44"/>
      <c r="M167" s="233"/>
      <c r="N167" s="234"/>
      <c r="O167" s="91"/>
      <c r="P167" s="91"/>
      <c r="Q167" s="91"/>
      <c r="R167" s="91"/>
      <c r="S167" s="91"/>
      <c r="T167" s="91"/>
      <c r="U167" s="92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156</v>
      </c>
      <c r="AU167" s="17" t="s">
        <v>154</v>
      </c>
    </row>
    <row r="168" s="2" customFormat="1">
      <c r="A168" s="38"/>
      <c r="B168" s="39"/>
      <c r="C168" s="40"/>
      <c r="D168" s="235" t="s">
        <v>158</v>
      </c>
      <c r="E168" s="40"/>
      <c r="F168" s="236" t="s">
        <v>3245</v>
      </c>
      <c r="G168" s="40"/>
      <c r="H168" s="40"/>
      <c r="I168" s="232"/>
      <c r="J168" s="40"/>
      <c r="K168" s="40"/>
      <c r="L168" s="44"/>
      <c r="M168" s="233"/>
      <c r="N168" s="234"/>
      <c r="O168" s="91"/>
      <c r="P168" s="91"/>
      <c r="Q168" s="91"/>
      <c r="R168" s="91"/>
      <c r="S168" s="91"/>
      <c r="T168" s="91"/>
      <c r="U168" s="92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158</v>
      </c>
      <c r="AU168" s="17" t="s">
        <v>154</v>
      </c>
    </row>
    <row r="169" s="2" customFormat="1" ht="24.15" customHeight="1">
      <c r="A169" s="38"/>
      <c r="B169" s="39"/>
      <c r="C169" s="217" t="s">
        <v>265</v>
      </c>
      <c r="D169" s="217" t="s">
        <v>148</v>
      </c>
      <c r="E169" s="218" t="s">
        <v>3246</v>
      </c>
      <c r="F169" s="219" t="s">
        <v>3247</v>
      </c>
      <c r="G169" s="220" t="s">
        <v>2831</v>
      </c>
      <c r="H169" s="221">
        <v>1</v>
      </c>
      <c r="I169" s="222"/>
      <c r="J169" s="223">
        <f>ROUND(I169*H169,2)</f>
        <v>0</v>
      </c>
      <c r="K169" s="219" t="s">
        <v>152</v>
      </c>
      <c r="L169" s="44"/>
      <c r="M169" s="224" t="s">
        <v>1</v>
      </c>
      <c r="N169" s="225" t="s">
        <v>39</v>
      </c>
      <c r="O169" s="91"/>
      <c r="P169" s="226">
        <f>O169*H169</f>
        <v>0</v>
      </c>
      <c r="Q169" s="226">
        <v>5.0000000000000002E-05</v>
      </c>
      <c r="R169" s="226">
        <f>Q169*H169</f>
        <v>5.0000000000000002E-05</v>
      </c>
      <c r="S169" s="226">
        <v>0</v>
      </c>
      <c r="T169" s="226">
        <f>S169*H169</f>
        <v>0</v>
      </c>
      <c r="U169" s="227" t="s">
        <v>1</v>
      </c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8" t="s">
        <v>265</v>
      </c>
      <c r="AT169" s="228" t="s">
        <v>148</v>
      </c>
      <c r="AU169" s="228" t="s">
        <v>154</v>
      </c>
      <c r="AY169" s="17" t="s">
        <v>146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7" t="s">
        <v>154</v>
      </c>
      <c r="BK169" s="229">
        <f>ROUND(I169*H169,2)</f>
        <v>0</v>
      </c>
      <c r="BL169" s="17" t="s">
        <v>265</v>
      </c>
      <c r="BM169" s="228" t="s">
        <v>3248</v>
      </c>
    </row>
    <row r="170" s="2" customFormat="1">
      <c r="A170" s="38"/>
      <c r="B170" s="39"/>
      <c r="C170" s="40"/>
      <c r="D170" s="230" t="s">
        <v>156</v>
      </c>
      <c r="E170" s="40"/>
      <c r="F170" s="231" t="s">
        <v>3249</v>
      </c>
      <c r="G170" s="40"/>
      <c r="H170" s="40"/>
      <c r="I170" s="232"/>
      <c r="J170" s="40"/>
      <c r="K170" s="40"/>
      <c r="L170" s="44"/>
      <c r="M170" s="233"/>
      <c r="N170" s="234"/>
      <c r="O170" s="91"/>
      <c r="P170" s="91"/>
      <c r="Q170" s="91"/>
      <c r="R170" s="91"/>
      <c r="S170" s="91"/>
      <c r="T170" s="91"/>
      <c r="U170" s="92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156</v>
      </c>
      <c r="AU170" s="17" t="s">
        <v>154</v>
      </c>
    </row>
    <row r="171" s="2" customFormat="1">
      <c r="A171" s="38"/>
      <c r="B171" s="39"/>
      <c r="C171" s="40"/>
      <c r="D171" s="235" t="s">
        <v>158</v>
      </c>
      <c r="E171" s="40"/>
      <c r="F171" s="236" t="s">
        <v>3250</v>
      </c>
      <c r="G171" s="40"/>
      <c r="H171" s="40"/>
      <c r="I171" s="232"/>
      <c r="J171" s="40"/>
      <c r="K171" s="40"/>
      <c r="L171" s="44"/>
      <c r="M171" s="233"/>
      <c r="N171" s="234"/>
      <c r="O171" s="91"/>
      <c r="P171" s="91"/>
      <c r="Q171" s="91"/>
      <c r="R171" s="91"/>
      <c r="S171" s="91"/>
      <c r="T171" s="91"/>
      <c r="U171" s="92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158</v>
      </c>
      <c r="AU171" s="17" t="s">
        <v>154</v>
      </c>
    </row>
    <row r="172" s="2" customFormat="1" ht="37.8" customHeight="1">
      <c r="A172" s="38"/>
      <c r="B172" s="39"/>
      <c r="C172" s="217" t="s">
        <v>273</v>
      </c>
      <c r="D172" s="217" t="s">
        <v>148</v>
      </c>
      <c r="E172" s="218" t="s">
        <v>3251</v>
      </c>
      <c r="F172" s="219" t="s">
        <v>3252</v>
      </c>
      <c r="G172" s="220" t="s">
        <v>2831</v>
      </c>
      <c r="H172" s="221">
        <v>1</v>
      </c>
      <c r="I172" s="222"/>
      <c r="J172" s="223">
        <f>ROUND(I172*H172,2)</f>
        <v>0</v>
      </c>
      <c r="K172" s="219" t="s">
        <v>152</v>
      </c>
      <c r="L172" s="44"/>
      <c r="M172" s="224" t="s">
        <v>1</v>
      </c>
      <c r="N172" s="225" t="s">
        <v>39</v>
      </c>
      <c r="O172" s="91"/>
      <c r="P172" s="226">
        <f>O172*H172</f>
        <v>0</v>
      </c>
      <c r="Q172" s="226">
        <v>0.0043299999999999996</v>
      </c>
      <c r="R172" s="226">
        <f>Q172*H172</f>
        <v>0.0043299999999999996</v>
      </c>
      <c r="S172" s="226">
        <v>0</v>
      </c>
      <c r="T172" s="226">
        <f>S172*H172</f>
        <v>0</v>
      </c>
      <c r="U172" s="227" t="s">
        <v>1</v>
      </c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8" t="s">
        <v>265</v>
      </c>
      <c r="AT172" s="228" t="s">
        <v>148</v>
      </c>
      <c r="AU172" s="228" t="s">
        <v>154</v>
      </c>
      <c r="AY172" s="17" t="s">
        <v>146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7" t="s">
        <v>154</v>
      </c>
      <c r="BK172" s="229">
        <f>ROUND(I172*H172,2)</f>
        <v>0</v>
      </c>
      <c r="BL172" s="17" t="s">
        <v>265</v>
      </c>
      <c r="BM172" s="228" t="s">
        <v>3253</v>
      </c>
    </row>
    <row r="173" s="2" customFormat="1">
      <c r="A173" s="38"/>
      <c r="B173" s="39"/>
      <c r="C173" s="40"/>
      <c r="D173" s="230" t="s">
        <v>156</v>
      </c>
      <c r="E173" s="40"/>
      <c r="F173" s="231" t="s">
        <v>3254</v>
      </c>
      <c r="G173" s="40"/>
      <c r="H173" s="40"/>
      <c r="I173" s="232"/>
      <c r="J173" s="40"/>
      <c r="K173" s="40"/>
      <c r="L173" s="44"/>
      <c r="M173" s="233"/>
      <c r="N173" s="234"/>
      <c r="O173" s="91"/>
      <c r="P173" s="91"/>
      <c r="Q173" s="91"/>
      <c r="R173" s="91"/>
      <c r="S173" s="91"/>
      <c r="T173" s="91"/>
      <c r="U173" s="92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156</v>
      </c>
      <c r="AU173" s="17" t="s">
        <v>154</v>
      </c>
    </row>
    <row r="174" s="2" customFormat="1">
      <c r="A174" s="38"/>
      <c r="B174" s="39"/>
      <c r="C174" s="40"/>
      <c r="D174" s="235" t="s">
        <v>158</v>
      </c>
      <c r="E174" s="40"/>
      <c r="F174" s="236" t="s">
        <v>3255</v>
      </c>
      <c r="G174" s="40"/>
      <c r="H174" s="40"/>
      <c r="I174" s="232"/>
      <c r="J174" s="40"/>
      <c r="K174" s="40"/>
      <c r="L174" s="44"/>
      <c r="M174" s="233"/>
      <c r="N174" s="234"/>
      <c r="O174" s="91"/>
      <c r="P174" s="91"/>
      <c r="Q174" s="91"/>
      <c r="R174" s="91"/>
      <c r="S174" s="91"/>
      <c r="T174" s="91"/>
      <c r="U174" s="92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158</v>
      </c>
      <c r="AU174" s="17" t="s">
        <v>154</v>
      </c>
    </row>
    <row r="175" s="2" customFormat="1" ht="21.75" customHeight="1">
      <c r="A175" s="38"/>
      <c r="B175" s="39"/>
      <c r="C175" s="217" t="s">
        <v>280</v>
      </c>
      <c r="D175" s="217" t="s">
        <v>148</v>
      </c>
      <c r="E175" s="218" t="s">
        <v>3256</v>
      </c>
      <c r="F175" s="219" t="s">
        <v>3257</v>
      </c>
      <c r="G175" s="220" t="s">
        <v>207</v>
      </c>
      <c r="H175" s="221">
        <v>0.107</v>
      </c>
      <c r="I175" s="222"/>
      <c r="J175" s="223">
        <f>ROUND(I175*H175,2)</f>
        <v>0</v>
      </c>
      <c r="K175" s="219" t="s">
        <v>152</v>
      </c>
      <c r="L175" s="44"/>
      <c r="M175" s="224" t="s">
        <v>1</v>
      </c>
      <c r="N175" s="225" t="s">
        <v>39</v>
      </c>
      <c r="O175" s="91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6">
        <f>S175*H175</f>
        <v>0</v>
      </c>
      <c r="U175" s="227" t="s">
        <v>1</v>
      </c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8" t="s">
        <v>265</v>
      </c>
      <c r="AT175" s="228" t="s">
        <v>148</v>
      </c>
      <c r="AU175" s="228" t="s">
        <v>154</v>
      </c>
      <c r="AY175" s="17" t="s">
        <v>146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7" t="s">
        <v>154</v>
      </c>
      <c r="BK175" s="229">
        <f>ROUND(I175*H175,2)</f>
        <v>0</v>
      </c>
      <c r="BL175" s="17" t="s">
        <v>265</v>
      </c>
      <c r="BM175" s="228" t="s">
        <v>3258</v>
      </c>
    </row>
    <row r="176" s="2" customFormat="1">
      <c r="A176" s="38"/>
      <c r="B176" s="39"/>
      <c r="C176" s="40"/>
      <c r="D176" s="230" t="s">
        <v>156</v>
      </c>
      <c r="E176" s="40"/>
      <c r="F176" s="231" t="s">
        <v>3259</v>
      </c>
      <c r="G176" s="40"/>
      <c r="H176" s="40"/>
      <c r="I176" s="232"/>
      <c r="J176" s="40"/>
      <c r="K176" s="40"/>
      <c r="L176" s="44"/>
      <c r="M176" s="233"/>
      <c r="N176" s="234"/>
      <c r="O176" s="91"/>
      <c r="P176" s="91"/>
      <c r="Q176" s="91"/>
      <c r="R176" s="91"/>
      <c r="S176" s="91"/>
      <c r="T176" s="91"/>
      <c r="U176" s="92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156</v>
      </c>
      <c r="AU176" s="17" t="s">
        <v>154</v>
      </c>
    </row>
    <row r="177" s="2" customFormat="1">
      <c r="A177" s="38"/>
      <c r="B177" s="39"/>
      <c r="C177" s="40"/>
      <c r="D177" s="235" t="s">
        <v>158</v>
      </c>
      <c r="E177" s="40"/>
      <c r="F177" s="236" t="s">
        <v>3260</v>
      </c>
      <c r="G177" s="40"/>
      <c r="H177" s="40"/>
      <c r="I177" s="232"/>
      <c r="J177" s="40"/>
      <c r="K177" s="40"/>
      <c r="L177" s="44"/>
      <c r="M177" s="233"/>
      <c r="N177" s="234"/>
      <c r="O177" s="91"/>
      <c r="P177" s="91"/>
      <c r="Q177" s="91"/>
      <c r="R177" s="91"/>
      <c r="S177" s="91"/>
      <c r="T177" s="91"/>
      <c r="U177" s="92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158</v>
      </c>
      <c r="AU177" s="17" t="s">
        <v>154</v>
      </c>
    </row>
    <row r="178" s="12" customFormat="1" ht="22.8" customHeight="1">
      <c r="A178" s="12"/>
      <c r="B178" s="201"/>
      <c r="C178" s="202"/>
      <c r="D178" s="203" t="s">
        <v>72</v>
      </c>
      <c r="E178" s="215" t="s">
        <v>3261</v>
      </c>
      <c r="F178" s="215" t="s">
        <v>3262</v>
      </c>
      <c r="G178" s="202"/>
      <c r="H178" s="202"/>
      <c r="I178" s="205"/>
      <c r="J178" s="216">
        <f>BK178</f>
        <v>0</v>
      </c>
      <c r="K178" s="202"/>
      <c r="L178" s="207"/>
      <c r="M178" s="208"/>
      <c r="N178" s="209"/>
      <c r="O178" s="209"/>
      <c r="P178" s="210">
        <f>SUM(P179:P206)</f>
        <v>0</v>
      </c>
      <c r="Q178" s="209"/>
      <c r="R178" s="210">
        <f>SUM(R179:R206)</f>
        <v>0.059819999999999998</v>
      </c>
      <c r="S178" s="209"/>
      <c r="T178" s="210">
        <f>SUM(T179:T206)</f>
        <v>0</v>
      </c>
      <c r="U178" s="211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2" t="s">
        <v>154</v>
      </c>
      <c r="AT178" s="213" t="s">
        <v>72</v>
      </c>
      <c r="AU178" s="213" t="s">
        <v>81</v>
      </c>
      <c r="AY178" s="212" t="s">
        <v>146</v>
      </c>
      <c r="BK178" s="214">
        <f>SUM(BK179:BK206)</f>
        <v>0</v>
      </c>
    </row>
    <row r="179" s="2" customFormat="1" ht="24.15" customHeight="1">
      <c r="A179" s="38"/>
      <c r="B179" s="39"/>
      <c r="C179" s="217" t="s">
        <v>288</v>
      </c>
      <c r="D179" s="217" t="s">
        <v>148</v>
      </c>
      <c r="E179" s="218" t="s">
        <v>3263</v>
      </c>
      <c r="F179" s="219" t="s">
        <v>3264</v>
      </c>
      <c r="G179" s="220" t="s">
        <v>260</v>
      </c>
      <c r="H179" s="221">
        <v>100</v>
      </c>
      <c r="I179" s="222"/>
      <c r="J179" s="223">
        <f>ROUND(I179*H179,2)</f>
        <v>0</v>
      </c>
      <c r="K179" s="219" t="s">
        <v>152</v>
      </c>
      <c r="L179" s="44"/>
      <c r="M179" s="224" t="s">
        <v>1</v>
      </c>
      <c r="N179" s="225" t="s">
        <v>39</v>
      </c>
      <c r="O179" s="91"/>
      <c r="P179" s="226">
        <f>O179*H179</f>
        <v>0</v>
      </c>
      <c r="Q179" s="226">
        <v>0.00046000000000000001</v>
      </c>
      <c r="R179" s="226">
        <f>Q179*H179</f>
        <v>0.045999999999999999</v>
      </c>
      <c r="S179" s="226">
        <v>0</v>
      </c>
      <c r="T179" s="226">
        <f>S179*H179</f>
        <v>0</v>
      </c>
      <c r="U179" s="227" t="s">
        <v>1</v>
      </c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8" t="s">
        <v>265</v>
      </c>
      <c r="AT179" s="228" t="s">
        <v>148</v>
      </c>
      <c r="AU179" s="228" t="s">
        <v>154</v>
      </c>
      <c r="AY179" s="17" t="s">
        <v>146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7" t="s">
        <v>154</v>
      </c>
      <c r="BK179" s="229">
        <f>ROUND(I179*H179,2)</f>
        <v>0</v>
      </c>
      <c r="BL179" s="17" t="s">
        <v>265</v>
      </c>
      <c r="BM179" s="228" t="s">
        <v>3265</v>
      </c>
    </row>
    <row r="180" s="2" customFormat="1">
      <c r="A180" s="38"/>
      <c r="B180" s="39"/>
      <c r="C180" s="40"/>
      <c r="D180" s="230" t="s">
        <v>156</v>
      </c>
      <c r="E180" s="40"/>
      <c r="F180" s="231" t="s">
        <v>3266</v>
      </c>
      <c r="G180" s="40"/>
      <c r="H180" s="40"/>
      <c r="I180" s="232"/>
      <c r="J180" s="40"/>
      <c r="K180" s="40"/>
      <c r="L180" s="44"/>
      <c r="M180" s="233"/>
      <c r="N180" s="234"/>
      <c r="O180" s="91"/>
      <c r="P180" s="91"/>
      <c r="Q180" s="91"/>
      <c r="R180" s="91"/>
      <c r="S180" s="91"/>
      <c r="T180" s="91"/>
      <c r="U180" s="92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156</v>
      </c>
      <c r="AU180" s="17" t="s">
        <v>154</v>
      </c>
    </row>
    <row r="181" s="2" customFormat="1">
      <c r="A181" s="38"/>
      <c r="B181" s="39"/>
      <c r="C181" s="40"/>
      <c r="D181" s="235" t="s">
        <v>158</v>
      </c>
      <c r="E181" s="40"/>
      <c r="F181" s="236" t="s">
        <v>3267</v>
      </c>
      <c r="G181" s="40"/>
      <c r="H181" s="40"/>
      <c r="I181" s="232"/>
      <c r="J181" s="40"/>
      <c r="K181" s="40"/>
      <c r="L181" s="44"/>
      <c r="M181" s="233"/>
      <c r="N181" s="234"/>
      <c r="O181" s="91"/>
      <c r="P181" s="91"/>
      <c r="Q181" s="91"/>
      <c r="R181" s="91"/>
      <c r="S181" s="91"/>
      <c r="T181" s="91"/>
      <c r="U181" s="92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158</v>
      </c>
      <c r="AU181" s="17" t="s">
        <v>154</v>
      </c>
    </row>
    <row r="182" s="2" customFormat="1" ht="24.15" customHeight="1">
      <c r="A182" s="38"/>
      <c r="B182" s="39"/>
      <c r="C182" s="217" t="s">
        <v>294</v>
      </c>
      <c r="D182" s="217" t="s">
        <v>148</v>
      </c>
      <c r="E182" s="218" t="s">
        <v>3268</v>
      </c>
      <c r="F182" s="219" t="s">
        <v>3269</v>
      </c>
      <c r="G182" s="220" t="s">
        <v>260</v>
      </c>
      <c r="H182" s="221">
        <v>16</v>
      </c>
      <c r="I182" s="222"/>
      <c r="J182" s="223">
        <f>ROUND(I182*H182,2)</f>
        <v>0</v>
      </c>
      <c r="K182" s="219" t="s">
        <v>152</v>
      </c>
      <c r="L182" s="44"/>
      <c r="M182" s="224" t="s">
        <v>1</v>
      </c>
      <c r="N182" s="225" t="s">
        <v>39</v>
      </c>
      <c r="O182" s="91"/>
      <c r="P182" s="226">
        <f>O182*H182</f>
        <v>0</v>
      </c>
      <c r="Q182" s="226">
        <v>0.00056999999999999998</v>
      </c>
      <c r="R182" s="226">
        <f>Q182*H182</f>
        <v>0.0091199999999999996</v>
      </c>
      <c r="S182" s="226">
        <v>0</v>
      </c>
      <c r="T182" s="226">
        <f>S182*H182</f>
        <v>0</v>
      </c>
      <c r="U182" s="227" t="s">
        <v>1</v>
      </c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8" t="s">
        <v>265</v>
      </c>
      <c r="AT182" s="228" t="s">
        <v>148</v>
      </c>
      <c r="AU182" s="228" t="s">
        <v>154</v>
      </c>
      <c r="AY182" s="17" t="s">
        <v>146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7" t="s">
        <v>154</v>
      </c>
      <c r="BK182" s="229">
        <f>ROUND(I182*H182,2)</f>
        <v>0</v>
      </c>
      <c r="BL182" s="17" t="s">
        <v>265</v>
      </c>
      <c r="BM182" s="228" t="s">
        <v>3270</v>
      </c>
    </row>
    <row r="183" s="2" customFormat="1">
      <c r="A183" s="38"/>
      <c r="B183" s="39"/>
      <c r="C183" s="40"/>
      <c r="D183" s="230" t="s">
        <v>156</v>
      </c>
      <c r="E183" s="40"/>
      <c r="F183" s="231" t="s">
        <v>3271</v>
      </c>
      <c r="G183" s="40"/>
      <c r="H183" s="40"/>
      <c r="I183" s="232"/>
      <c r="J183" s="40"/>
      <c r="K183" s="40"/>
      <c r="L183" s="44"/>
      <c r="M183" s="233"/>
      <c r="N183" s="234"/>
      <c r="O183" s="91"/>
      <c r="P183" s="91"/>
      <c r="Q183" s="91"/>
      <c r="R183" s="91"/>
      <c r="S183" s="91"/>
      <c r="T183" s="91"/>
      <c r="U183" s="92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156</v>
      </c>
      <c r="AU183" s="17" t="s">
        <v>154</v>
      </c>
    </row>
    <row r="184" s="2" customFormat="1">
      <c r="A184" s="38"/>
      <c r="B184" s="39"/>
      <c r="C184" s="40"/>
      <c r="D184" s="235" t="s">
        <v>158</v>
      </c>
      <c r="E184" s="40"/>
      <c r="F184" s="236" t="s">
        <v>3272</v>
      </c>
      <c r="G184" s="40"/>
      <c r="H184" s="40"/>
      <c r="I184" s="232"/>
      <c r="J184" s="40"/>
      <c r="K184" s="40"/>
      <c r="L184" s="44"/>
      <c r="M184" s="233"/>
      <c r="N184" s="234"/>
      <c r="O184" s="91"/>
      <c r="P184" s="91"/>
      <c r="Q184" s="91"/>
      <c r="R184" s="91"/>
      <c r="S184" s="91"/>
      <c r="T184" s="91"/>
      <c r="U184" s="92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158</v>
      </c>
      <c r="AU184" s="17" t="s">
        <v>154</v>
      </c>
    </row>
    <row r="185" s="2" customFormat="1" ht="24.15" customHeight="1">
      <c r="A185" s="38"/>
      <c r="B185" s="39"/>
      <c r="C185" s="217" t="s">
        <v>7</v>
      </c>
      <c r="D185" s="217" t="s">
        <v>148</v>
      </c>
      <c r="E185" s="218" t="s">
        <v>3273</v>
      </c>
      <c r="F185" s="219" t="s">
        <v>3274</v>
      </c>
      <c r="G185" s="220" t="s">
        <v>260</v>
      </c>
      <c r="H185" s="221">
        <v>6</v>
      </c>
      <c r="I185" s="222"/>
      <c r="J185" s="223">
        <f>ROUND(I185*H185,2)</f>
        <v>0</v>
      </c>
      <c r="K185" s="219" t="s">
        <v>152</v>
      </c>
      <c r="L185" s="44"/>
      <c r="M185" s="224" t="s">
        <v>1</v>
      </c>
      <c r="N185" s="225" t="s">
        <v>39</v>
      </c>
      <c r="O185" s="91"/>
      <c r="P185" s="226">
        <f>O185*H185</f>
        <v>0</v>
      </c>
      <c r="Q185" s="226">
        <v>0.00072000000000000005</v>
      </c>
      <c r="R185" s="226">
        <f>Q185*H185</f>
        <v>0.0043200000000000001</v>
      </c>
      <c r="S185" s="226">
        <v>0</v>
      </c>
      <c r="T185" s="226">
        <f>S185*H185</f>
        <v>0</v>
      </c>
      <c r="U185" s="227" t="s">
        <v>1</v>
      </c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8" t="s">
        <v>265</v>
      </c>
      <c r="AT185" s="228" t="s">
        <v>148</v>
      </c>
      <c r="AU185" s="228" t="s">
        <v>154</v>
      </c>
      <c r="AY185" s="17" t="s">
        <v>146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7" t="s">
        <v>154</v>
      </c>
      <c r="BK185" s="229">
        <f>ROUND(I185*H185,2)</f>
        <v>0</v>
      </c>
      <c r="BL185" s="17" t="s">
        <v>265</v>
      </c>
      <c r="BM185" s="228" t="s">
        <v>3275</v>
      </c>
    </row>
    <row r="186" s="2" customFormat="1">
      <c r="A186" s="38"/>
      <c r="B186" s="39"/>
      <c r="C186" s="40"/>
      <c r="D186" s="230" t="s">
        <v>156</v>
      </c>
      <c r="E186" s="40"/>
      <c r="F186" s="231" t="s">
        <v>3276</v>
      </c>
      <c r="G186" s="40"/>
      <c r="H186" s="40"/>
      <c r="I186" s="232"/>
      <c r="J186" s="40"/>
      <c r="K186" s="40"/>
      <c r="L186" s="44"/>
      <c r="M186" s="233"/>
      <c r="N186" s="234"/>
      <c r="O186" s="91"/>
      <c r="P186" s="91"/>
      <c r="Q186" s="91"/>
      <c r="R186" s="91"/>
      <c r="S186" s="91"/>
      <c r="T186" s="91"/>
      <c r="U186" s="92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156</v>
      </c>
      <c r="AU186" s="17" t="s">
        <v>154</v>
      </c>
    </row>
    <row r="187" s="2" customFormat="1">
      <c r="A187" s="38"/>
      <c r="B187" s="39"/>
      <c r="C187" s="40"/>
      <c r="D187" s="235" t="s">
        <v>158</v>
      </c>
      <c r="E187" s="40"/>
      <c r="F187" s="236" t="s">
        <v>3277</v>
      </c>
      <c r="G187" s="40"/>
      <c r="H187" s="40"/>
      <c r="I187" s="232"/>
      <c r="J187" s="40"/>
      <c r="K187" s="40"/>
      <c r="L187" s="44"/>
      <c r="M187" s="233"/>
      <c r="N187" s="234"/>
      <c r="O187" s="91"/>
      <c r="P187" s="91"/>
      <c r="Q187" s="91"/>
      <c r="R187" s="91"/>
      <c r="S187" s="91"/>
      <c r="T187" s="91"/>
      <c r="U187" s="92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158</v>
      </c>
      <c r="AU187" s="17" t="s">
        <v>154</v>
      </c>
    </row>
    <row r="188" s="2" customFormat="1" ht="24.15" customHeight="1">
      <c r="A188" s="38"/>
      <c r="B188" s="39"/>
      <c r="C188" s="217" t="s">
        <v>309</v>
      </c>
      <c r="D188" s="217" t="s">
        <v>148</v>
      </c>
      <c r="E188" s="218" t="s">
        <v>3278</v>
      </c>
      <c r="F188" s="219" t="s">
        <v>3279</v>
      </c>
      <c r="G188" s="220" t="s">
        <v>268</v>
      </c>
      <c r="H188" s="221">
        <v>20</v>
      </c>
      <c r="I188" s="222"/>
      <c r="J188" s="223">
        <f>ROUND(I188*H188,2)</f>
        <v>0</v>
      </c>
      <c r="K188" s="219" t="s">
        <v>152</v>
      </c>
      <c r="L188" s="44"/>
      <c r="M188" s="224" t="s">
        <v>1</v>
      </c>
      <c r="N188" s="225" t="s">
        <v>39</v>
      </c>
      <c r="O188" s="91"/>
      <c r="P188" s="226">
        <f>O188*H188</f>
        <v>0</v>
      </c>
      <c r="Q188" s="226">
        <v>1.0000000000000001E-05</v>
      </c>
      <c r="R188" s="226">
        <f>Q188*H188</f>
        <v>0.00020000000000000001</v>
      </c>
      <c r="S188" s="226">
        <v>0</v>
      </c>
      <c r="T188" s="226">
        <f>S188*H188</f>
        <v>0</v>
      </c>
      <c r="U188" s="227" t="s">
        <v>1</v>
      </c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8" t="s">
        <v>265</v>
      </c>
      <c r="AT188" s="228" t="s">
        <v>148</v>
      </c>
      <c r="AU188" s="228" t="s">
        <v>154</v>
      </c>
      <c r="AY188" s="17" t="s">
        <v>146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7" t="s">
        <v>154</v>
      </c>
      <c r="BK188" s="229">
        <f>ROUND(I188*H188,2)</f>
        <v>0</v>
      </c>
      <c r="BL188" s="17" t="s">
        <v>265</v>
      </c>
      <c r="BM188" s="228" t="s">
        <v>3280</v>
      </c>
    </row>
    <row r="189" s="2" customFormat="1">
      <c r="A189" s="38"/>
      <c r="B189" s="39"/>
      <c r="C189" s="40"/>
      <c r="D189" s="230" t="s">
        <v>156</v>
      </c>
      <c r="E189" s="40"/>
      <c r="F189" s="231" t="s">
        <v>3281</v>
      </c>
      <c r="G189" s="40"/>
      <c r="H189" s="40"/>
      <c r="I189" s="232"/>
      <c r="J189" s="40"/>
      <c r="K189" s="40"/>
      <c r="L189" s="44"/>
      <c r="M189" s="233"/>
      <c r="N189" s="234"/>
      <c r="O189" s="91"/>
      <c r="P189" s="91"/>
      <c r="Q189" s="91"/>
      <c r="R189" s="91"/>
      <c r="S189" s="91"/>
      <c r="T189" s="91"/>
      <c r="U189" s="92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156</v>
      </c>
      <c r="AU189" s="17" t="s">
        <v>154</v>
      </c>
    </row>
    <row r="190" s="2" customFormat="1">
      <c r="A190" s="38"/>
      <c r="B190" s="39"/>
      <c r="C190" s="40"/>
      <c r="D190" s="235" t="s">
        <v>158</v>
      </c>
      <c r="E190" s="40"/>
      <c r="F190" s="236" t="s">
        <v>3282</v>
      </c>
      <c r="G190" s="40"/>
      <c r="H190" s="40"/>
      <c r="I190" s="232"/>
      <c r="J190" s="40"/>
      <c r="K190" s="40"/>
      <c r="L190" s="44"/>
      <c r="M190" s="233"/>
      <c r="N190" s="234"/>
      <c r="O190" s="91"/>
      <c r="P190" s="91"/>
      <c r="Q190" s="91"/>
      <c r="R190" s="91"/>
      <c r="S190" s="91"/>
      <c r="T190" s="91"/>
      <c r="U190" s="92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158</v>
      </c>
      <c r="AU190" s="17" t="s">
        <v>154</v>
      </c>
    </row>
    <row r="191" s="14" customFormat="1">
      <c r="A191" s="14"/>
      <c r="B191" s="247"/>
      <c r="C191" s="248"/>
      <c r="D191" s="230" t="s">
        <v>160</v>
      </c>
      <c r="E191" s="249" t="s">
        <v>1</v>
      </c>
      <c r="F191" s="250" t="s">
        <v>3283</v>
      </c>
      <c r="G191" s="248"/>
      <c r="H191" s="251">
        <v>10</v>
      </c>
      <c r="I191" s="252"/>
      <c r="J191" s="248"/>
      <c r="K191" s="248"/>
      <c r="L191" s="253"/>
      <c r="M191" s="254"/>
      <c r="N191" s="255"/>
      <c r="O191" s="255"/>
      <c r="P191" s="255"/>
      <c r="Q191" s="255"/>
      <c r="R191" s="255"/>
      <c r="S191" s="255"/>
      <c r="T191" s="255"/>
      <c r="U191" s="256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7" t="s">
        <v>160</v>
      </c>
      <c r="AU191" s="257" t="s">
        <v>154</v>
      </c>
      <c r="AV191" s="14" t="s">
        <v>154</v>
      </c>
      <c r="AW191" s="14" t="s">
        <v>30</v>
      </c>
      <c r="AX191" s="14" t="s">
        <v>73</v>
      </c>
      <c r="AY191" s="257" t="s">
        <v>146</v>
      </c>
    </row>
    <row r="192" s="14" customFormat="1">
      <c r="A192" s="14"/>
      <c r="B192" s="247"/>
      <c r="C192" s="248"/>
      <c r="D192" s="230" t="s">
        <v>160</v>
      </c>
      <c r="E192" s="249" t="s">
        <v>1</v>
      </c>
      <c r="F192" s="250" t="s">
        <v>3283</v>
      </c>
      <c r="G192" s="248"/>
      <c r="H192" s="251">
        <v>10</v>
      </c>
      <c r="I192" s="252"/>
      <c r="J192" s="248"/>
      <c r="K192" s="248"/>
      <c r="L192" s="253"/>
      <c r="M192" s="254"/>
      <c r="N192" s="255"/>
      <c r="O192" s="255"/>
      <c r="P192" s="255"/>
      <c r="Q192" s="255"/>
      <c r="R192" s="255"/>
      <c r="S192" s="255"/>
      <c r="T192" s="255"/>
      <c r="U192" s="256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7" t="s">
        <v>160</v>
      </c>
      <c r="AU192" s="257" t="s">
        <v>154</v>
      </c>
      <c r="AV192" s="14" t="s">
        <v>154</v>
      </c>
      <c r="AW192" s="14" t="s">
        <v>30</v>
      </c>
      <c r="AX192" s="14" t="s">
        <v>73</v>
      </c>
      <c r="AY192" s="257" t="s">
        <v>146</v>
      </c>
    </row>
    <row r="193" s="15" customFormat="1">
      <c r="A193" s="15"/>
      <c r="B193" s="258"/>
      <c r="C193" s="259"/>
      <c r="D193" s="230" t="s">
        <v>160</v>
      </c>
      <c r="E193" s="260" t="s">
        <v>1</v>
      </c>
      <c r="F193" s="261" t="s">
        <v>163</v>
      </c>
      <c r="G193" s="259"/>
      <c r="H193" s="262">
        <v>20</v>
      </c>
      <c r="I193" s="263"/>
      <c r="J193" s="259"/>
      <c r="K193" s="259"/>
      <c r="L193" s="264"/>
      <c r="M193" s="265"/>
      <c r="N193" s="266"/>
      <c r="O193" s="266"/>
      <c r="P193" s="266"/>
      <c r="Q193" s="266"/>
      <c r="R193" s="266"/>
      <c r="S193" s="266"/>
      <c r="T193" s="266"/>
      <c r="U193" s="267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8" t="s">
        <v>160</v>
      </c>
      <c r="AU193" s="268" t="s">
        <v>154</v>
      </c>
      <c r="AV193" s="15" t="s">
        <v>153</v>
      </c>
      <c r="AW193" s="15" t="s">
        <v>30</v>
      </c>
      <c r="AX193" s="15" t="s">
        <v>81</v>
      </c>
      <c r="AY193" s="268" t="s">
        <v>146</v>
      </c>
    </row>
    <row r="194" s="2" customFormat="1" ht="24.15" customHeight="1">
      <c r="A194" s="38"/>
      <c r="B194" s="39"/>
      <c r="C194" s="217" t="s">
        <v>317</v>
      </c>
      <c r="D194" s="217" t="s">
        <v>148</v>
      </c>
      <c r="E194" s="218" t="s">
        <v>3284</v>
      </c>
      <c r="F194" s="219" t="s">
        <v>3285</v>
      </c>
      <c r="G194" s="220" t="s">
        <v>268</v>
      </c>
      <c r="H194" s="221">
        <v>6</v>
      </c>
      <c r="I194" s="222"/>
      <c r="J194" s="223">
        <f>ROUND(I194*H194,2)</f>
        <v>0</v>
      </c>
      <c r="K194" s="219" t="s">
        <v>152</v>
      </c>
      <c r="L194" s="44"/>
      <c r="M194" s="224" t="s">
        <v>1</v>
      </c>
      <c r="N194" s="225" t="s">
        <v>39</v>
      </c>
      <c r="O194" s="91"/>
      <c r="P194" s="226">
        <f>O194*H194</f>
        <v>0</v>
      </c>
      <c r="Q194" s="226">
        <v>3.0000000000000001E-05</v>
      </c>
      <c r="R194" s="226">
        <f>Q194*H194</f>
        <v>0.00018000000000000001</v>
      </c>
      <c r="S194" s="226">
        <v>0</v>
      </c>
      <c r="T194" s="226">
        <f>S194*H194</f>
        <v>0</v>
      </c>
      <c r="U194" s="227" t="s">
        <v>1</v>
      </c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8" t="s">
        <v>265</v>
      </c>
      <c r="AT194" s="228" t="s">
        <v>148</v>
      </c>
      <c r="AU194" s="228" t="s">
        <v>154</v>
      </c>
      <c r="AY194" s="17" t="s">
        <v>146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7" t="s">
        <v>154</v>
      </c>
      <c r="BK194" s="229">
        <f>ROUND(I194*H194,2)</f>
        <v>0</v>
      </c>
      <c r="BL194" s="17" t="s">
        <v>265</v>
      </c>
      <c r="BM194" s="228" t="s">
        <v>3286</v>
      </c>
    </row>
    <row r="195" s="2" customFormat="1">
      <c r="A195" s="38"/>
      <c r="B195" s="39"/>
      <c r="C195" s="40"/>
      <c r="D195" s="230" t="s">
        <v>156</v>
      </c>
      <c r="E195" s="40"/>
      <c r="F195" s="231" t="s">
        <v>3287</v>
      </c>
      <c r="G195" s="40"/>
      <c r="H195" s="40"/>
      <c r="I195" s="232"/>
      <c r="J195" s="40"/>
      <c r="K195" s="40"/>
      <c r="L195" s="44"/>
      <c r="M195" s="233"/>
      <c r="N195" s="234"/>
      <c r="O195" s="91"/>
      <c r="P195" s="91"/>
      <c r="Q195" s="91"/>
      <c r="R195" s="91"/>
      <c r="S195" s="91"/>
      <c r="T195" s="91"/>
      <c r="U195" s="92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156</v>
      </c>
      <c r="AU195" s="17" t="s">
        <v>154</v>
      </c>
    </row>
    <row r="196" s="2" customFormat="1">
      <c r="A196" s="38"/>
      <c r="B196" s="39"/>
      <c r="C196" s="40"/>
      <c r="D196" s="235" t="s">
        <v>158</v>
      </c>
      <c r="E196" s="40"/>
      <c r="F196" s="236" t="s">
        <v>3288</v>
      </c>
      <c r="G196" s="40"/>
      <c r="H196" s="40"/>
      <c r="I196" s="232"/>
      <c r="J196" s="40"/>
      <c r="K196" s="40"/>
      <c r="L196" s="44"/>
      <c r="M196" s="233"/>
      <c r="N196" s="234"/>
      <c r="O196" s="91"/>
      <c r="P196" s="91"/>
      <c r="Q196" s="91"/>
      <c r="R196" s="91"/>
      <c r="S196" s="91"/>
      <c r="T196" s="91"/>
      <c r="U196" s="92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158</v>
      </c>
      <c r="AU196" s="17" t="s">
        <v>154</v>
      </c>
    </row>
    <row r="197" s="14" customFormat="1">
      <c r="A197" s="14"/>
      <c r="B197" s="247"/>
      <c r="C197" s="248"/>
      <c r="D197" s="230" t="s">
        <v>160</v>
      </c>
      <c r="E197" s="249" t="s">
        <v>1</v>
      </c>
      <c r="F197" s="250" t="s">
        <v>3289</v>
      </c>
      <c r="G197" s="248"/>
      <c r="H197" s="251">
        <v>6</v>
      </c>
      <c r="I197" s="252"/>
      <c r="J197" s="248"/>
      <c r="K197" s="248"/>
      <c r="L197" s="253"/>
      <c r="M197" s="254"/>
      <c r="N197" s="255"/>
      <c r="O197" s="255"/>
      <c r="P197" s="255"/>
      <c r="Q197" s="255"/>
      <c r="R197" s="255"/>
      <c r="S197" s="255"/>
      <c r="T197" s="255"/>
      <c r="U197" s="256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7" t="s">
        <v>160</v>
      </c>
      <c r="AU197" s="257" t="s">
        <v>154</v>
      </c>
      <c r="AV197" s="14" t="s">
        <v>154</v>
      </c>
      <c r="AW197" s="14" t="s">
        <v>30</v>
      </c>
      <c r="AX197" s="14" t="s">
        <v>73</v>
      </c>
      <c r="AY197" s="257" t="s">
        <v>146</v>
      </c>
    </row>
    <row r="198" s="15" customFormat="1">
      <c r="A198" s="15"/>
      <c r="B198" s="258"/>
      <c r="C198" s="259"/>
      <c r="D198" s="230" t="s">
        <v>160</v>
      </c>
      <c r="E198" s="260" t="s">
        <v>1</v>
      </c>
      <c r="F198" s="261" t="s">
        <v>163</v>
      </c>
      <c r="G198" s="259"/>
      <c r="H198" s="262">
        <v>6</v>
      </c>
      <c r="I198" s="263"/>
      <c r="J198" s="259"/>
      <c r="K198" s="259"/>
      <c r="L198" s="264"/>
      <c r="M198" s="265"/>
      <c r="N198" s="266"/>
      <c r="O198" s="266"/>
      <c r="P198" s="266"/>
      <c r="Q198" s="266"/>
      <c r="R198" s="266"/>
      <c r="S198" s="266"/>
      <c r="T198" s="266"/>
      <c r="U198" s="267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8" t="s">
        <v>160</v>
      </c>
      <c r="AU198" s="268" t="s">
        <v>154</v>
      </c>
      <c r="AV198" s="15" t="s">
        <v>153</v>
      </c>
      <c r="AW198" s="15" t="s">
        <v>30</v>
      </c>
      <c r="AX198" s="15" t="s">
        <v>81</v>
      </c>
      <c r="AY198" s="268" t="s">
        <v>146</v>
      </c>
    </row>
    <row r="199" s="2" customFormat="1" ht="16.5" customHeight="1">
      <c r="A199" s="38"/>
      <c r="B199" s="39"/>
      <c r="C199" s="217" t="s">
        <v>325</v>
      </c>
      <c r="D199" s="217" t="s">
        <v>148</v>
      </c>
      <c r="E199" s="218" t="s">
        <v>3290</v>
      </c>
      <c r="F199" s="219" t="s">
        <v>3291</v>
      </c>
      <c r="G199" s="220" t="s">
        <v>260</v>
      </c>
      <c r="H199" s="221">
        <v>122</v>
      </c>
      <c r="I199" s="222"/>
      <c r="J199" s="223">
        <f>ROUND(I199*H199,2)</f>
        <v>0</v>
      </c>
      <c r="K199" s="219" t="s">
        <v>152</v>
      </c>
      <c r="L199" s="44"/>
      <c r="M199" s="224" t="s">
        <v>1</v>
      </c>
      <c r="N199" s="225" t="s">
        <v>39</v>
      </c>
      <c r="O199" s="91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6">
        <f>S199*H199</f>
        <v>0</v>
      </c>
      <c r="U199" s="227" t="s">
        <v>1</v>
      </c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8" t="s">
        <v>265</v>
      </c>
      <c r="AT199" s="228" t="s">
        <v>148</v>
      </c>
      <c r="AU199" s="228" t="s">
        <v>154</v>
      </c>
      <c r="AY199" s="17" t="s">
        <v>146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7" t="s">
        <v>154</v>
      </c>
      <c r="BK199" s="229">
        <f>ROUND(I199*H199,2)</f>
        <v>0</v>
      </c>
      <c r="BL199" s="17" t="s">
        <v>265</v>
      </c>
      <c r="BM199" s="228" t="s">
        <v>3292</v>
      </c>
    </row>
    <row r="200" s="2" customFormat="1">
      <c r="A200" s="38"/>
      <c r="B200" s="39"/>
      <c r="C200" s="40"/>
      <c r="D200" s="230" t="s">
        <v>156</v>
      </c>
      <c r="E200" s="40"/>
      <c r="F200" s="231" t="s">
        <v>3293</v>
      </c>
      <c r="G200" s="40"/>
      <c r="H200" s="40"/>
      <c r="I200" s="232"/>
      <c r="J200" s="40"/>
      <c r="K200" s="40"/>
      <c r="L200" s="44"/>
      <c r="M200" s="233"/>
      <c r="N200" s="234"/>
      <c r="O200" s="91"/>
      <c r="P200" s="91"/>
      <c r="Q200" s="91"/>
      <c r="R200" s="91"/>
      <c r="S200" s="91"/>
      <c r="T200" s="91"/>
      <c r="U200" s="92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156</v>
      </c>
      <c r="AU200" s="17" t="s">
        <v>154</v>
      </c>
    </row>
    <row r="201" s="2" customFormat="1">
      <c r="A201" s="38"/>
      <c r="B201" s="39"/>
      <c r="C201" s="40"/>
      <c r="D201" s="235" t="s">
        <v>158</v>
      </c>
      <c r="E201" s="40"/>
      <c r="F201" s="236" t="s">
        <v>3294</v>
      </c>
      <c r="G201" s="40"/>
      <c r="H201" s="40"/>
      <c r="I201" s="232"/>
      <c r="J201" s="40"/>
      <c r="K201" s="40"/>
      <c r="L201" s="44"/>
      <c r="M201" s="233"/>
      <c r="N201" s="234"/>
      <c r="O201" s="91"/>
      <c r="P201" s="91"/>
      <c r="Q201" s="91"/>
      <c r="R201" s="91"/>
      <c r="S201" s="91"/>
      <c r="T201" s="91"/>
      <c r="U201" s="92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158</v>
      </c>
      <c r="AU201" s="17" t="s">
        <v>154</v>
      </c>
    </row>
    <row r="202" s="14" customFormat="1">
      <c r="A202" s="14"/>
      <c r="B202" s="247"/>
      <c r="C202" s="248"/>
      <c r="D202" s="230" t="s">
        <v>160</v>
      </c>
      <c r="E202" s="249" t="s">
        <v>1</v>
      </c>
      <c r="F202" s="250" t="s">
        <v>3183</v>
      </c>
      <c r="G202" s="248"/>
      <c r="H202" s="251">
        <v>122</v>
      </c>
      <c r="I202" s="252"/>
      <c r="J202" s="248"/>
      <c r="K202" s="248"/>
      <c r="L202" s="253"/>
      <c r="M202" s="254"/>
      <c r="N202" s="255"/>
      <c r="O202" s="255"/>
      <c r="P202" s="255"/>
      <c r="Q202" s="255"/>
      <c r="R202" s="255"/>
      <c r="S202" s="255"/>
      <c r="T202" s="255"/>
      <c r="U202" s="256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7" t="s">
        <v>160</v>
      </c>
      <c r="AU202" s="257" t="s">
        <v>154</v>
      </c>
      <c r="AV202" s="14" t="s">
        <v>154</v>
      </c>
      <c r="AW202" s="14" t="s">
        <v>30</v>
      </c>
      <c r="AX202" s="14" t="s">
        <v>73</v>
      </c>
      <c r="AY202" s="257" t="s">
        <v>146</v>
      </c>
    </row>
    <row r="203" s="15" customFormat="1">
      <c r="A203" s="15"/>
      <c r="B203" s="258"/>
      <c r="C203" s="259"/>
      <c r="D203" s="230" t="s">
        <v>160</v>
      </c>
      <c r="E203" s="260" t="s">
        <v>1</v>
      </c>
      <c r="F203" s="261" t="s">
        <v>163</v>
      </c>
      <c r="G203" s="259"/>
      <c r="H203" s="262">
        <v>122</v>
      </c>
      <c r="I203" s="263"/>
      <c r="J203" s="259"/>
      <c r="K203" s="259"/>
      <c r="L203" s="264"/>
      <c r="M203" s="265"/>
      <c r="N203" s="266"/>
      <c r="O203" s="266"/>
      <c r="P203" s="266"/>
      <c r="Q203" s="266"/>
      <c r="R203" s="266"/>
      <c r="S203" s="266"/>
      <c r="T203" s="266"/>
      <c r="U203" s="267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8" t="s">
        <v>160</v>
      </c>
      <c r="AU203" s="268" t="s">
        <v>154</v>
      </c>
      <c r="AV203" s="15" t="s">
        <v>153</v>
      </c>
      <c r="AW203" s="15" t="s">
        <v>30</v>
      </c>
      <c r="AX203" s="15" t="s">
        <v>81</v>
      </c>
      <c r="AY203" s="268" t="s">
        <v>146</v>
      </c>
    </row>
    <row r="204" s="2" customFormat="1" ht="24.15" customHeight="1">
      <c r="A204" s="38"/>
      <c r="B204" s="39"/>
      <c r="C204" s="217" t="s">
        <v>333</v>
      </c>
      <c r="D204" s="217" t="s">
        <v>148</v>
      </c>
      <c r="E204" s="218" t="s">
        <v>3295</v>
      </c>
      <c r="F204" s="219" t="s">
        <v>3296</v>
      </c>
      <c r="G204" s="220" t="s">
        <v>207</v>
      </c>
      <c r="H204" s="221">
        <v>0.059999999999999998</v>
      </c>
      <c r="I204" s="222"/>
      <c r="J204" s="223">
        <f>ROUND(I204*H204,2)</f>
        <v>0</v>
      </c>
      <c r="K204" s="219" t="s">
        <v>152</v>
      </c>
      <c r="L204" s="44"/>
      <c r="M204" s="224" t="s">
        <v>1</v>
      </c>
      <c r="N204" s="225" t="s">
        <v>39</v>
      </c>
      <c r="O204" s="91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6">
        <f>S204*H204</f>
        <v>0</v>
      </c>
      <c r="U204" s="227" t="s">
        <v>1</v>
      </c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8" t="s">
        <v>265</v>
      </c>
      <c r="AT204" s="228" t="s">
        <v>148</v>
      </c>
      <c r="AU204" s="228" t="s">
        <v>154</v>
      </c>
      <c r="AY204" s="17" t="s">
        <v>146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7" t="s">
        <v>154</v>
      </c>
      <c r="BK204" s="229">
        <f>ROUND(I204*H204,2)</f>
        <v>0</v>
      </c>
      <c r="BL204" s="17" t="s">
        <v>265</v>
      </c>
      <c r="BM204" s="228" t="s">
        <v>3297</v>
      </c>
    </row>
    <row r="205" s="2" customFormat="1">
      <c r="A205" s="38"/>
      <c r="B205" s="39"/>
      <c r="C205" s="40"/>
      <c r="D205" s="230" t="s">
        <v>156</v>
      </c>
      <c r="E205" s="40"/>
      <c r="F205" s="231" t="s">
        <v>3298</v>
      </c>
      <c r="G205" s="40"/>
      <c r="H205" s="40"/>
      <c r="I205" s="232"/>
      <c r="J205" s="40"/>
      <c r="K205" s="40"/>
      <c r="L205" s="44"/>
      <c r="M205" s="233"/>
      <c r="N205" s="234"/>
      <c r="O205" s="91"/>
      <c r="P205" s="91"/>
      <c r="Q205" s="91"/>
      <c r="R205" s="91"/>
      <c r="S205" s="91"/>
      <c r="T205" s="91"/>
      <c r="U205" s="92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156</v>
      </c>
      <c r="AU205" s="17" t="s">
        <v>154</v>
      </c>
    </row>
    <row r="206" s="2" customFormat="1">
      <c r="A206" s="38"/>
      <c r="B206" s="39"/>
      <c r="C206" s="40"/>
      <c r="D206" s="235" t="s">
        <v>158</v>
      </c>
      <c r="E206" s="40"/>
      <c r="F206" s="236" t="s">
        <v>3299</v>
      </c>
      <c r="G206" s="40"/>
      <c r="H206" s="40"/>
      <c r="I206" s="232"/>
      <c r="J206" s="40"/>
      <c r="K206" s="40"/>
      <c r="L206" s="44"/>
      <c r="M206" s="233"/>
      <c r="N206" s="234"/>
      <c r="O206" s="91"/>
      <c r="P206" s="91"/>
      <c r="Q206" s="91"/>
      <c r="R206" s="91"/>
      <c r="S206" s="91"/>
      <c r="T206" s="91"/>
      <c r="U206" s="92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158</v>
      </c>
      <c r="AU206" s="17" t="s">
        <v>154</v>
      </c>
    </row>
    <row r="207" s="12" customFormat="1" ht="22.8" customHeight="1">
      <c r="A207" s="12"/>
      <c r="B207" s="201"/>
      <c r="C207" s="202"/>
      <c r="D207" s="203" t="s">
        <v>72</v>
      </c>
      <c r="E207" s="215" t="s">
        <v>3300</v>
      </c>
      <c r="F207" s="215" t="s">
        <v>3301</v>
      </c>
      <c r="G207" s="202"/>
      <c r="H207" s="202"/>
      <c r="I207" s="205"/>
      <c r="J207" s="216">
        <f>BK207</f>
        <v>0</v>
      </c>
      <c r="K207" s="202"/>
      <c r="L207" s="207"/>
      <c r="M207" s="208"/>
      <c r="N207" s="209"/>
      <c r="O207" s="209"/>
      <c r="P207" s="210">
        <f>SUM(P208:P227)</f>
        <v>0</v>
      </c>
      <c r="Q207" s="209"/>
      <c r="R207" s="210">
        <f>SUM(R208:R227)</f>
        <v>0.0098899999999999995</v>
      </c>
      <c r="S207" s="209"/>
      <c r="T207" s="210">
        <f>SUM(T208:T227)</f>
        <v>0</v>
      </c>
      <c r="U207" s="211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2" t="s">
        <v>154</v>
      </c>
      <c r="AT207" s="213" t="s">
        <v>72</v>
      </c>
      <c r="AU207" s="213" t="s">
        <v>81</v>
      </c>
      <c r="AY207" s="212" t="s">
        <v>146</v>
      </c>
      <c r="BK207" s="214">
        <f>SUM(BK208:BK227)</f>
        <v>0</v>
      </c>
    </row>
    <row r="208" s="2" customFormat="1" ht="16.5" customHeight="1">
      <c r="A208" s="38"/>
      <c r="B208" s="39"/>
      <c r="C208" s="217" t="s">
        <v>340</v>
      </c>
      <c r="D208" s="217" t="s">
        <v>148</v>
      </c>
      <c r="E208" s="218" t="s">
        <v>3302</v>
      </c>
      <c r="F208" s="219" t="s">
        <v>3303</v>
      </c>
      <c r="G208" s="220" t="s">
        <v>268</v>
      </c>
      <c r="H208" s="221">
        <v>2</v>
      </c>
      <c r="I208" s="222"/>
      <c r="J208" s="223">
        <f>ROUND(I208*H208,2)</f>
        <v>0</v>
      </c>
      <c r="K208" s="219" t="s">
        <v>152</v>
      </c>
      <c r="L208" s="44"/>
      <c r="M208" s="224" t="s">
        <v>1</v>
      </c>
      <c r="N208" s="225" t="s">
        <v>39</v>
      </c>
      <c r="O208" s="91"/>
      <c r="P208" s="226">
        <f>O208*H208</f>
        <v>0</v>
      </c>
      <c r="Q208" s="226">
        <v>8.0000000000000007E-05</v>
      </c>
      <c r="R208" s="226">
        <f>Q208*H208</f>
        <v>0.00016000000000000001</v>
      </c>
      <c r="S208" s="226">
        <v>0</v>
      </c>
      <c r="T208" s="226">
        <f>S208*H208</f>
        <v>0</v>
      </c>
      <c r="U208" s="227" t="s">
        <v>1</v>
      </c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8" t="s">
        <v>265</v>
      </c>
      <c r="AT208" s="228" t="s">
        <v>148</v>
      </c>
      <c r="AU208" s="228" t="s">
        <v>154</v>
      </c>
      <c r="AY208" s="17" t="s">
        <v>146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7" t="s">
        <v>154</v>
      </c>
      <c r="BK208" s="229">
        <f>ROUND(I208*H208,2)</f>
        <v>0</v>
      </c>
      <c r="BL208" s="17" t="s">
        <v>265</v>
      </c>
      <c r="BM208" s="228" t="s">
        <v>3304</v>
      </c>
    </row>
    <row r="209" s="2" customFormat="1">
      <c r="A209" s="38"/>
      <c r="B209" s="39"/>
      <c r="C209" s="40"/>
      <c r="D209" s="230" t="s">
        <v>156</v>
      </c>
      <c r="E209" s="40"/>
      <c r="F209" s="231" t="s">
        <v>3305</v>
      </c>
      <c r="G209" s="40"/>
      <c r="H209" s="40"/>
      <c r="I209" s="232"/>
      <c r="J209" s="40"/>
      <c r="K209" s="40"/>
      <c r="L209" s="44"/>
      <c r="M209" s="233"/>
      <c r="N209" s="234"/>
      <c r="O209" s="91"/>
      <c r="P209" s="91"/>
      <c r="Q209" s="91"/>
      <c r="R209" s="91"/>
      <c r="S209" s="91"/>
      <c r="T209" s="91"/>
      <c r="U209" s="92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156</v>
      </c>
      <c r="AU209" s="17" t="s">
        <v>154</v>
      </c>
    </row>
    <row r="210" s="2" customFormat="1">
      <c r="A210" s="38"/>
      <c r="B210" s="39"/>
      <c r="C210" s="40"/>
      <c r="D210" s="235" t="s">
        <v>158</v>
      </c>
      <c r="E210" s="40"/>
      <c r="F210" s="236" t="s">
        <v>3306</v>
      </c>
      <c r="G210" s="40"/>
      <c r="H210" s="40"/>
      <c r="I210" s="232"/>
      <c r="J210" s="40"/>
      <c r="K210" s="40"/>
      <c r="L210" s="44"/>
      <c r="M210" s="233"/>
      <c r="N210" s="234"/>
      <c r="O210" s="91"/>
      <c r="P210" s="91"/>
      <c r="Q210" s="91"/>
      <c r="R210" s="91"/>
      <c r="S210" s="91"/>
      <c r="T210" s="91"/>
      <c r="U210" s="92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158</v>
      </c>
      <c r="AU210" s="17" t="s">
        <v>154</v>
      </c>
    </row>
    <row r="211" s="2" customFormat="1" ht="16.5" customHeight="1">
      <c r="A211" s="38"/>
      <c r="B211" s="39"/>
      <c r="C211" s="269" t="s">
        <v>347</v>
      </c>
      <c r="D211" s="269" t="s">
        <v>289</v>
      </c>
      <c r="E211" s="270" t="s">
        <v>3307</v>
      </c>
      <c r="F211" s="271" t="s">
        <v>3308</v>
      </c>
      <c r="G211" s="272" t="s">
        <v>268</v>
      </c>
      <c r="H211" s="273">
        <v>2</v>
      </c>
      <c r="I211" s="274"/>
      <c r="J211" s="275">
        <f>ROUND(I211*H211,2)</f>
        <v>0</v>
      </c>
      <c r="K211" s="271" t="s">
        <v>1</v>
      </c>
      <c r="L211" s="276"/>
      <c r="M211" s="277" t="s">
        <v>1</v>
      </c>
      <c r="N211" s="278" t="s">
        <v>39</v>
      </c>
      <c r="O211" s="91"/>
      <c r="P211" s="226">
        <f>O211*H211</f>
        <v>0</v>
      </c>
      <c r="Q211" s="226">
        <v>0.00069999999999999999</v>
      </c>
      <c r="R211" s="226">
        <f>Q211*H211</f>
        <v>0.0014</v>
      </c>
      <c r="S211" s="226">
        <v>0</v>
      </c>
      <c r="T211" s="226">
        <f>S211*H211</f>
        <v>0</v>
      </c>
      <c r="U211" s="227" t="s">
        <v>1</v>
      </c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8" t="s">
        <v>384</v>
      </c>
      <c r="AT211" s="228" t="s">
        <v>289</v>
      </c>
      <c r="AU211" s="228" t="s">
        <v>154</v>
      </c>
      <c r="AY211" s="17" t="s">
        <v>146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7" t="s">
        <v>154</v>
      </c>
      <c r="BK211" s="229">
        <f>ROUND(I211*H211,2)</f>
        <v>0</v>
      </c>
      <c r="BL211" s="17" t="s">
        <v>265</v>
      </c>
      <c r="BM211" s="228" t="s">
        <v>3309</v>
      </c>
    </row>
    <row r="212" s="2" customFormat="1">
      <c r="A212" s="38"/>
      <c r="B212" s="39"/>
      <c r="C212" s="40"/>
      <c r="D212" s="230" t="s">
        <v>156</v>
      </c>
      <c r="E212" s="40"/>
      <c r="F212" s="231" t="s">
        <v>3308</v>
      </c>
      <c r="G212" s="40"/>
      <c r="H212" s="40"/>
      <c r="I212" s="232"/>
      <c r="J212" s="40"/>
      <c r="K212" s="40"/>
      <c r="L212" s="44"/>
      <c r="M212" s="233"/>
      <c r="N212" s="234"/>
      <c r="O212" s="91"/>
      <c r="P212" s="91"/>
      <c r="Q212" s="91"/>
      <c r="R212" s="91"/>
      <c r="S212" s="91"/>
      <c r="T212" s="91"/>
      <c r="U212" s="92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156</v>
      </c>
      <c r="AU212" s="17" t="s">
        <v>154</v>
      </c>
    </row>
    <row r="213" s="2" customFormat="1" ht="24.15" customHeight="1">
      <c r="A213" s="38"/>
      <c r="B213" s="39"/>
      <c r="C213" s="217" t="s">
        <v>354</v>
      </c>
      <c r="D213" s="217" t="s">
        <v>148</v>
      </c>
      <c r="E213" s="218" t="s">
        <v>3310</v>
      </c>
      <c r="F213" s="219" t="s">
        <v>3311</v>
      </c>
      <c r="G213" s="220" t="s">
        <v>268</v>
      </c>
      <c r="H213" s="221">
        <v>8</v>
      </c>
      <c r="I213" s="222"/>
      <c r="J213" s="223">
        <f>ROUND(I213*H213,2)</f>
        <v>0</v>
      </c>
      <c r="K213" s="219" t="s">
        <v>152</v>
      </c>
      <c r="L213" s="44"/>
      <c r="M213" s="224" t="s">
        <v>1</v>
      </c>
      <c r="N213" s="225" t="s">
        <v>39</v>
      </c>
      <c r="O213" s="91"/>
      <c r="P213" s="226">
        <f>O213*H213</f>
        <v>0</v>
      </c>
      <c r="Q213" s="226">
        <v>0.00085999999999999998</v>
      </c>
      <c r="R213" s="226">
        <f>Q213*H213</f>
        <v>0.0068799999999999998</v>
      </c>
      <c r="S213" s="226">
        <v>0</v>
      </c>
      <c r="T213" s="226">
        <f>S213*H213</f>
        <v>0</v>
      </c>
      <c r="U213" s="227" t="s">
        <v>1</v>
      </c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8" t="s">
        <v>265</v>
      </c>
      <c r="AT213" s="228" t="s">
        <v>148</v>
      </c>
      <c r="AU213" s="228" t="s">
        <v>154</v>
      </c>
      <c r="AY213" s="17" t="s">
        <v>146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7" t="s">
        <v>154</v>
      </c>
      <c r="BK213" s="229">
        <f>ROUND(I213*H213,2)</f>
        <v>0</v>
      </c>
      <c r="BL213" s="17" t="s">
        <v>265</v>
      </c>
      <c r="BM213" s="228" t="s">
        <v>3312</v>
      </c>
    </row>
    <row r="214" s="2" customFormat="1">
      <c r="A214" s="38"/>
      <c r="B214" s="39"/>
      <c r="C214" s="40"/>
      <c r="D214" s="230" t="s">
        <v>156</v>
      </c>
      <c r="E214" s="40"/>
      <c r="F214" s="231" t="s">
        <v>3313</v>
      </c>
      <c r="G214" s="40"/>
      <c r="H214" s="40"/>
      <c r="I214" s="232"/>
      <c r="J214" s="40"/>
      <c r="K214" s="40"/>
      <c r="L214" s="44"/>
      <c r="M214" s="233"/>
      <c r="N214" s="234"/>
      <c r="O214" s="91"/>
      <c r="P214" s="91"/>
      <c r="Q214" s="91"/>
      <c r="R214" s="91"/>
      <c r="S214" s="91"/>
      <c r="T214" s="91"/>
      <c r="U214" s="92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156</v>
      </c>
      <c r="AU214" s="17" t="s">
        <v>154</v>
      </c>
    </row>
    <row r="215" s="2" customFormat="1">
      <c r="A215" s="38"/>
      <c r="B215" s="39"/>
      <c r="C215" s="40"/>
      <c r="D215" s="235" t="s">
        <v>158</v>
      </c>
      <c r="E215" s="40"/>
      <c r="F215" s="236" t="s">
        <v>3314</v>
      </c>
      <c r="G215" s="40"/>
      <c r="H215" s="40"/>
      <c r="I215" s="232"/>
      <c r="J215" s="40"/>
      <c r="K215" s="40"/>
      <c r="L215" s="44"/>
      <c r="M215" s="233"/>
      <c r="N215" s="234"/>
      <c r="O215" s="91"/>
      <c r="P215" s="91"/>
      <c r="Q215" s="91"/>
      <c r="R215" s="91"/>
      <c r="S215" s="91"/>
      <c r="T215" s="91"/>
      <c r="U215" s="92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158</v>
      </c>
      <c r="AU215" s="17" t="s">
        <v>154</v>
      </c>
    </row>
    <row r="216" s="2" customFormat="1" ht="24.15" customHeight="1">
      <c r="A216" s="38"/>
      <c r="B216" s="39"/>
      <c r="C216" s="217" t="s">
        <v>363</v>
      </c>
      <c r="D216" s="217" t="s">
        <v>148</v>
      </c>
      <c r="E216" s="218" t="s">
        <v>3315</v>
      </c>
      <c r="F216" s="219" t="s">
        <v>3316</v>
      </c>
      <c r="G216" s="220" t="s">
        <v>268</v>
      </c>
      <c r="H216" s="221">
        <v>2</v>
      </c>
      <c r="I216" s="222"/>
      <c r="J216" s="223">
        <f>ROUND(I216*H216,2)</f>
        <v>0</v>
      </c>
      <c r="K216" s="219" t="s">
        <v>152</v>
      </c>
      <c r="L216" s="44"/>
      <c r="M216" s="224" t="s">
        <v>1</v>
      </c>
      <c r="N216" s="225" t="s">
        <v>39</v>
      </c>
      <c r="O216" s="91"/>
      <c r="P216" s="226">
        <f>O216*H216</f>
        <v>0</v>
      </c>
      <c r="Q216" s="226">
        <v>0.00022000000000000001</v>
      </c>
      <c r="R216" s="226">
        <f>Q216*H216</f>
        <v>0.00044000000000000002</v>
      </c>
      <c r="S216" s="226">
        <v>0</v>
      </c>
      <c r="T216" s="226">
        <f>S216*H216</f>
        <v>0</v>
      </c>
      <c r="U216" s="227" t="s">
        <v>1</v>
      </c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8" t="s">
        <v>265</v>
      </c>
      <c r="AT216" s="228" t="s">
        <v>148</v>
      </c>
      <c r="AU216" s="228" t="s">
        <v>154</v>
      </c>
      <c r="AY216" s="17" t="s">
        <v>146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17" t="s">
        <v>154</v>
      </c>
      <c r="BK216" s="229">
        <f>ROUND(I216*H216,2)</f>
        <v>0</v>
      </c>
      <c r="BL216" s="17" t="s">
        <v>265</v>
      </c>
      <c r="BM216" s="228" t="s">
        <v>3317</v>
      </c>
    </row>
    <row r="217" s="2" customFormat="1">
      <c r="A217" s="38"/>
      <c r="B217" s="39"/>
      <c r="C217" s="40"/>
      <c r="D217" s="230" t="s">
        <v>156</v>
      </c>
      <c r="E217" s="40"/>
      <c r="F217" s="231" t="s">
        <v>3318</v>
      </c>
      <c r="G217" s="40"/>
      <c r="H217" s="40"/>
      <c r="I217" s="232"/>
      <c r="J217" s="40"/>
      <c r="K217" s="40"/>
      <c r="L217" s="44"/>
      <c r="M217" s="233"/>
      <c r="N217" s="234"/>
      <c r="O217" s="91"/>
      <c r="P217" s="91"/>
      <c r="Q217" s="91"/>
      <c r="R217" s="91"/>
      <c r="S217" s="91"/>
      <c r="T217" s="91"/>
      <c r="U217" s="92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156</v>
      </c>
      <c r="AU217" s="17" t="s">
        <v>154</v>
      </c>
    </row>
    <row r="218" s="2" customFormat="1">
      <c r="A218" s="38"/>
      <c r="B218" s="39"/>
      <c r="C218" s="40"/>
      <c r="D218" s="235" t="s">
        <v>158</v>
      </c>
      <c r="E218" s="40"/>
      <c r="F218" s="236" t="s">
        <v>3319</v>
      </c>
      <c r="G218" s="40"/>
      <c r="H218" s="40"/>
      <c r="I218" s="232"/>
      <c r="J218" s="40"/>
      <c r="K218" s="40"/>
      <c r="L218" s="44"/>
      <c r="M218" s="233"/>
      <c r="N218" s="234"/>
      <c r="O218" s="91"/>
      <c r="P218" s="91"/>
      <c r="Q218" s="91"/>
      <c r="R218" s="91"/>
      <c r="S218" s="91"/>
      <c r="T218" s="91"/>
      <c r="U218" s="92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158</v>
      </c>
      <c r="AU218" s="17" t="s">
        <v>154</v>
      </c>
    </row>
    <row r="219" s="2" customFormat="1" ht="24.15" customHeight="1">
      <c r="A219" s="38"/>
      <c r="B219" s="39"/>
      <c r="C219" s="217" t="s">
        <v>371</v>
      </c>
      <c r="D219" s="217" t="s">
        <v>148</v>
      </c>
      <c r="E219" s="218" t="s">
        <v>3320</v>
      </c>
      <c r="F219" s="219" t="s">
        <v>3321</v>
      </c>
      <c r="G219" s="220" t="s">
        <v>268</v>
      </c>
      <c r="H219" s="221">
        <v>1</v>
      </c>
      <c r="I219" s="222"/>
      <c r="J219" s="223">
        <f>ROUND(I219*H219,2)</f>
        <v>0</v>
      </c>
      <c r="K219" s="219" t="s">
        <v>152</v>
      </c>
      <c r="L219" s="44"/>
      <c r="M219" s="224" t="s">
        <v>1</v>
      </c>
      <c r="N219" s="225" t="s">
        <v>39</v>
      </c>
      <c r="O219" s="91"/>
      <c r="P219" s="226">
        <f>O219*H219</f>
        <v>0</v>
      </c>
      <c r="Q219" s="226">
        <v>0.00033</v>
      </c>
      <c r="R219" s="226">
        <f>Q219*H219</f>
        <v>0.00033</v>
      </c>
      <c r="S219" s="226">
        <v>0</v>
      </c>
      <c r="T219" s="226">
        <f>S219*H219</f>
        <v>0</v>
      </c>
      <c r="U219" s="227" t="s">
        <v>1</v>
      </c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8" t="s">
        <v>265</v>
      </c>
      <c r="AT219" s="228" t="s">
        <v>148</v>
      </c>
      <c r="AU219" s="228" t="s">
        <v>154</v>
      </c>
      <c r="AY219" s="17" t="s">
        <v>146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7" t="s">
        <v>154</v>
      </c>
      <c r="BK219" s="229">
        <f>ROUND(I219*H219,2)</f>
        <v>0</v>
      </c>
      <c r="BL219" s="17" t="s">
        <v>265</v>
      </c>
      <c r="BM219" s="228" t="s">
        <v>3322</v>
      </c>
    </row>
    <row r="220" s="2" customFormat="1">
      <c r="A220" s="38"/>
      <c r="B220" s="39"/>
      <c r="C220" s="40"/>
      <c r="D220" s="230" t="s">
        <v>156</v>
      </c>
      <c r="E220" s="40"/>
      <c r="F220" s="231" t="s">
        <v>3323</v>
      </c>
      <c r="G220" s="40"/>
      <c r="H220" s="40"/>
      <c r="I220" s="232"/>
      <c r="J220" s="40"/>
      <c r="K220" s="40"/>
      <c r="L220" s="44"/>
      <c r="M220" s="233"/>
      <c r="N220" s="234"/>
      <c r="O220" s="91"/>
      <c r="P220" s="91"/>
      <c r="Q220" s="91"/>
      <c r="R220" s="91"/>
      <c r="S220" s="91"/>
      <c r="T220" s="91"/>
      <c r="U220" s="92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156</v>
      </c>
      <c r="AU220" s="17" t="s">
        <v>154</v>
      </c>
    </row>
    <row r="221" s="2" customFormat="1">
      <c r="A221" s="38"/>
      <c r="B221" s="39"/>
      <c r="C221" s="40"/>
      <c r="D221" s="235" t="s">
        <v>158</v>
      </c>
      <c r="E221" s="40"/>
      <c r="F221" s="236" t="s">
        <v>3324</v>
      </c>
      <c r="G221" s="40"/>
      <c r="H221" s="40"/>
      <c r="I221" s="232"/>
      <c r="J221" s="40"/>
      <c r="K221" s="40"/>
      <c r="L221" s="44"/>
      <c r="M221" s="233"/>
      <c r="N221" s="234"/>
      <c r="O221" s="91"/>
      <c r="P221" s="91"/>
      <c r="Q221" s="91"/>
      <c r="R221" s="91"/>
      <c r="S221" s="91"/>
      <c r="T221" s="91"/>
      <c r="U221" s="92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158</v>
      </c>
      <c r="AU221" s="17" t="s">
        <v>154</v>
      </c>
    </row>
    <row r="222" s="2" customFormat="1" ht="21.75" customHeight="1">
      <c r="A222" s="38"/>
      <c r="B222" s="39"/>
      <c r="C222" s="217" t="s">
        <v>377</v>
      </c>
      <c r="D222" s="217" t="s">
        <v>148</v>
      </c>
      <c r="E222" s="218" t="s">
        <v>3325</v>
      </c>
      <c r="F222" s="219" t="s">
        <v>3326</v>
      </c>
      <c r="G222" s="220" t="s">
        <v>268</v>
      </c>
      <c r="H222" s="221">
        <v>2</v>
      </c>
      <c r="I222" s="222"/>
      <c r="J222" s="223">
        <f>ROUND(I222*H222,2)</f>
        <v>0</v>
      </c>
      <c r="K222" s="219" t="s">
        <v>152</v>
      </c>
      <c r="L222" s="44"/>
      <c r="M222" s="224" t="s">
        <v>1</v>
      </c>
      <c r="N222" s="225" t="s">
        <v>39</v>
      </c>
      <c r="O222" s="91"/>
      <c r="P222" s="226">
        <f>O222*H222</f>
        <v>0</v>
      </c>
      <c r="Q222" s="226">
        <v>0.00034000000000000002</v>
      </c>
      <c r="R222" s="226">
        <f>Q222*H222</f>
        <v>0.00068000000000000005</v>
      </c>
      <c r="S222" s="226">
        <v>0</v>
      </c>
      <c r="T222" s="226">
        <f>S222*H222</f>
        <v>0</v>
      </c>
      <c r="U222" s="227" t="s">
        <v>1</v>
      </c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8" t="s">
        <v>265</v>
      </c>
      <c r="AT222" s="228" t="s">
        <v>148</v>
      </c>
      <c r="AU222" s="228" t="s">
        <v>154</v>
      </c>
      <c r="AY222" s="17" t="s">
        <v>146</v>
      </c>
      <c r="BE222" s="229">
        <f>IF(N222="základní",J222,0)</f>
        <v>0</v>
      </c>
      <c r="BF222" s="229">
        <f>IF(N222="snížená",J222,0)</f>
        <v>0</v>
      </c>
      <c r="BG222" s="229">
        <f>IF(N222="zákl. přenesená",J222,0)</f>
        <v>0</v>
      </c>
      <c r="BH222" s="229">
        <f>IF(N222="sníž. přenesená",J222,0)</f>
        <v>0</v>
      </c>
      <c r="BI222" s="229">
        <f>IF(N222="nulová",J222,0)</f>
        <v>0</v>
      </c>
      <c r="BJ222" s="17" t="s">
        <v>154</v>
      </c>
      <c r="BK222" s="229">
        <f>ROUND(I222*H222,2)</f>
        <v>0</v>
      </c>
      <c r="BL222" s="17" t="s">
        <v>265</v>
      </c>
      <c r="BM222" s="228" t="s">
        <v>3327</v>
      </c>
    </row>
    <row r="223" s="2" customFormat="1">
      <c r="A223" s="38"/>
      <c r="B223" s="39"/>
      <c r="C223" s="40"/>
      <c r="D223" s="230" t="s">
        <v>156</v>
      </c>
      <c r="E223" s="40"/>
      <c r="F223" s="231" t="s">
        <v>3328</v>
      </c>
      <c r="G223" s="40"/>
      <c r="H223" s="40"/>
      <c r="I223" s="232"/>
      <c r="J223" s="40"/>
      <c r="K223" s="40"/>
      <c r="L223" s="44"/>
      <c r="M223" s="233"/>
      <c r="N223" s="234"/>
      <c r="O223" s="91"/>
      <c r="P223" s="91"/>
      <c r="Q223" s="91"/>
      <c r="R223" s="91"/>
      <c r="S223" s="91"/>
      <c r="T223" s="91"/>
      <c r="U223" s="92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156</v>
      </c>
      <c r="AU223" s="17" t="s">
        <v>154</v>
      </c>
    </row>
    <row r="224" s="2" customFormat="1">
      <c r="A224" s="38"/>
      <c r="B224" s="39"/>
      <c r="C224" s="40"/>
      <c r="D224" s="235" t="s">
        <v>158</v>
      </c>
      <c r="E224" s="40"/>
      <c r="F224" s="236" t="s">
        <v>3329</v>
      </c>
      <c r="G224" s="40"/>
      <c r="H224" s="40"/>
      <c r="I224" s="232"/>
      <c r="J224" s="40"/>
      <c r="K224" s="40"/>
      <c r="L224" s="44"/>
      <c r="M224" s="233"/>
      <c r="N224" s="234"/>
      <c r="O224" s="91"/>
      <c r="P224" s="91"/>
      <c r="Q224" s="91"/>
      <c r="R224" s="91"/>
      <c r="S224" s="91"/>
      <c r="T224" s="91"/>
      <c r="U224" s="92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158</v>
      </c>
      <c r="AU224" s="17" t="s">
        <v>154</v>
      </c>
    </row>
    <row r="225" s="2" customFormat="1" ht="21.75" customHeight="1">
      <c r="A225" s="38"/>
      <c r="B225" s="39"/>
      <c r="C225" s="217" t="s">
        <v>384</v>
      </c>
      <c r="D225" s="217" t="s">
        <v>148</v>
      </c>
      <c r="E225" s="218" t="s">
        <v>3330</v>
      </c>
      <c r="F225" s="219" t="s">
        <v>3331</v>
      </c>
      <c r="G225" s="220" t="s">
        <v>207</v>
      </c>
      <c r="H225" s="221">
        <v>0.01</v>
      </c>
      <c r="I225" s="222"/>
      <c r="J225" s="223">
        <f>ROUND(I225*H225,2)</f>
        <v>0</v>
      </c>
      <c r="K225" s="219" t="s">
        <v>152</v>
      </c>
      <c r="L225" s="44"/>
      <c r="M225" s="224" t="s">
        <v>1</v>
      </c>
      <c r="N225" s="225" t="s">
        <v>39</v>
      </c>
      <c r="O225" s="91"/>
      <c r="P225" s="226">
        <f>O225*H225</f>
        <v>0</v>
      </c>
      <c r="Q225" s="226">
        <v>0</v>
      </c>
      <c r="R225" s="226">
        <f>Q225*H225</f>
        <v>0</v>
      </c>
      <c r="S225" s="226">
        <v>0</v>
      </c>
      <c r="T225" s="226">
        <f>S225*H225</f>
        <v>0</v>
      </c>
      <c r="U225" s="227" t="s">
        <v>1</v>
      </c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8" t="s">
        <v>265</v>
      </c>
      <c r="AT225" s="228" t="s">
        <v>148</v>
      </c>
      <c r="AU225" s="228" t="s">
        <v>154</v>
      </c>
      <c r="AY225" s="17" t="s">
        <v>146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17" t="s">
        <v>154</v>
      </c>
      <c r="BK225" s="229">
        <f>ROUND(I225*H225,2)</f>
        <v>0</v>
      </c>
      <c r="BL225" s="17" t="s">
        <v>265</v>
      </c>
      <c r="BM225" s="228" t="s">
        <v>3332</v>
      </c>
    </row>
    <row r="226" s="2" customFormat="1">
      <c r="A226" s="38"/>
      <c r="B226" s="39"/>
      <c r="C226" s="40"/>
      <c r="D226" s="230" t="s">
        <v>156</v>
      </c>
      <c r="E226" s="40"/>
      <c r="F226" s="231" t="s">
        <v>3333</v>
      </c>
      <c r="G226" s="40"/>
      <c r="H226" s="40"/>
      <c r="I226" s="232"/>
      <c r="J226" s="40"/>
      <c r="K226" s="40"/>
      <c r="L226" s="44"/>
      <c r="M226" s="233"/>
      <c r="N226" s="234"/>
      <c r="O226" s="91"/>
      <c r="P226" s="91"/>
      <c r="Q226" s="91"/>
      <c r="R226" s="91"/>
      <c r="S226" s="91"/>
      <c r="T226" s="91"/>
      <c r="U226" s="92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156</v>
      </c>
      <c r="AU226" s="17" t="s">
        <v>154</v>
      </c>
    </row>
    <row r="227" s="2" customFormat="1">
      <c r="A227" s="38"/>
      <c r="B227" s="39"/>
      <c r="C227" s="40"/>
      <c r="D227" s="235" t="s">
        <v>158</v>
      </c>
      <c r="E227" s="40"/>
      <c r="F227" s="236" t="s">
        <v>3334</v>
      </c>
      <c r="G227" s="40"/>
      <c r="H227" s="40"/>
      <c r="I227" s="232"/>
      <c r="J227" s="40"/>
      <c r="K227" s="40"/>
      <c r="L227" s="44"/>
      <c r="M227" s="233"/>
      <c r="N227" s="234"/>
      <c r="O227" s="91"/>
      <c r="P227" s="91"/>
      <c r="Q227" s="91"/>
      <c r="R227" s="91"/>
      <c r="S227" s="91"/>
      <c r="T227" s="91"/>
      <c r="U227" s="92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158</v>
      </c>
      <c r="AU227" s="17" t="s">
        <v>154</v>
      </c>
    </row>
    <row r="228" s="12" customFormat="1" ht="22.8" customHeight="1">
      <c r="A228" s="12"/>
      <c r="B228" s="201"/>
      <c r="C228" s="202"/>
      <c r="D228" s="203" t="s">
        <v>72</v>
      </c>
      <c r="E228" s="215" t="s">
        <v>3335</v>
      </c>
      <c r="F228" s="215" t="s">
        <v>3336</v>
      </c>
      <c r="G228" s="202"/>
      <c r="H228" s="202"/>
      <c r="I228" s="205"/>
      <c r="J228" s="216">
        <f>BK228</f>
        <v>0</v>
      </c>
      <c r="K228" s="202"/>
      <c r="L228" s="207"/>
      <c r="M228" s="208"/>
      <c r="N228" s="209"/>
      <c r="O228" s="209"/>
      <c r="P228" s="210">
        <f>SUM(P229:P246)</f>
        <v>0</v>
      </c>
      <c r="Q228" s="209"/>
      <c r="R228" s="210">
        <f>SUM(R229:R246)</f>
        <v>0.29395999999999994</v>
      </c>
      <c r="S228" s="209"/>
      <c r="T228" s="210">
        <f>SUM(T229:T246)</f>
        <v>0</v>
      </c>
      <c r="U228" s="211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2" t="s">
        <v>154</v>
      </c>
      <c r="AT228" s="213" t="s">
        <v>72</v>
      </c>
      <c r="AU228" s="213" t="s">
        <v>81</v>
      </c>
      <c r="AY228" s="212" t="s">
        <v>146</v>
      </c>
      <c r="BK228" s="214">
        <f>SUM(BK229:BK246)</f>
        <v>0</v>
      </c>
    </row>
    <row r="229" s="2" customFormat="1" ht="37.8" customHeight="1">
      <c r="A229" s="38"/>
      <c r="B229" s="39"/>
      <c r="C229" s="217" t="s">
        <v>393</v>
      </c>
      <c r="D229" s="217" t="s">
        <v>148</v>
      </c>
      <c r="E229" s="218" t="s">
        <v>3337</v>
      </c>
      <c r="F229" s="219" t="s">
        <v>3338</v>
      </c>
      <c r="G229" s="220" t="s">
        <v>268</v>
      </c>
      <c r="H229" s="221">
        <v>2</v>
      </c>
      <c r="I229" s="222"/>
      <c r="J229" s="223">
        <f>ROUND(I229*H229,2)</f>
        <v>0</v>
      </c>
      <c r="K229" s="219" t="s">
        <v>1</v>
      </c>
      <c r="L229" s="44"/>
      <c r="M229" s="224" t="s">
        <v>1</v>
      </c>
      <c r="N229" s="225" t="s">
        <v>39</v>
      </c>
      <c r="O229" s="91"/>
      <c r="P229" s="226">
        <f>O229*H229</f>
        <v>0</v>
      </c>
      <c r="Q229" s="226">
        <v>0.014500000000000001</v>
      </c>
      <c r="R229" s="226">
        <f>Q229*H229</f>
        <v>0.029000000000000001</v>
      </c>
      <c r="S229" s="226">
        <v>0</v>
      </c>
      <c r="T229" s="226">
        <f>S229*H229</f>
        <v>0</v>
      </c>
      <c r="U229" s="227" t="s">
        <v>1</v>
      </c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8" t="s">
        <v>265</v>
      </c>
      <c r="AT229" s="228" t="s">
        <v>148</v>
      </c>
      <c r="AU229" s="228" t="s">
        <v>154</v>
      </c>
      <c r="AY229" s="17" t="s">
        <v>146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7" t="s">
        <v>154</v>
      </c>
      <c r="BK229" s="229">
        <f>ROUND(I229*H229,2)</f>
        <v>0</v>
      </c>
      <c r="BL229" s="17" t="s">
        <v>265</v>
      </c>
      <c r="BM229" s="228" t="s">
        <v>3339</v>
      </c>
    </row>
    <row r="230" s="2" customFormat="1">
      <c r="A230" s="38"/>
      <c r="B230" s="39"/>
      <c r="C230" s="40"/>
      <c r="D230" s="230" t="s">
        <v>156</v>
      </c>
      <c r="E230" s="40"/>
      <c r="F230" s="231" t="s">
        <v>3338</v>
      </c>
      <c r="G230" s="40"/>
      <c r="H230" s="40"/>
      <c r="I230" s="232"/>
      <c r="J230" s="40"/>
      <c r="K230" s="40"/>
      <c r="L230" s="44"/>
      <c r="M230" s="233"/>
      <c r="N230" s="234"/>
      <c r="O230" s="91"/>
      <c r="P230" s="91"/>
      <c r="Q230" s="91"/>
      <c r="R230" s="91"/>
      <c r="S230" s="91"/>
      <c r="T230" s="91"/>
      <c r="U230" s="92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156</v>
      </c>
      <c r="AU230" s="17" t="s">
        <v>154</v>
      </c>
    </row>
    <row r="231" s="2" customFormat="1" ht="37.8" customHeight="1">
      <c r="A231" s="38"/>
      <c r="B231" s="39"/>
      <c r="C231" s="217" t="s">
        <v>402</v>
      </c>
      <c r="D231" s="217" t="s">
        <v>148</v>
      </c>
      <c r="E231" s="218" t="s">
        <v>3340</v>
      </c>
      <c r="F231" s="219" t="s">
        <v>3341</v>
      </c>
      <c r="G231" s="220" t="s">
        <v>268</v>
      </c>
      <c r="H231" s="221">
        <v>4</v>
      </c>
      <c r="I231" s="222"/>
      <c r="J231" s="223">
        <f>ROUND(I231*H231,2)</f>
        <v>0</v>
      </c>
      <c r="K231" s="219" t="s">
        <v>1</v>
      </c>
      <c r="L231" s="44"/>
      <c r="M231" s="224" t="s">
        <v>1</v>
      </c>
      <c r="N231" s="225" t="s">
        <v>39</v>
      </c>
      <c r="O231" s="91"/>
      <c r="P231" s="226">
        <f>O231*H231</f>
        <v>0</v>
      </c>
      <c r="Q231" s="226">
        <v>0.028029999999999999</v>
      </c>
      <c r="R231" s="226">
        <f>Q231*H231</f>
        <v>0.11212</v>
      </c>
      <c r="S231" s="226">
        <v>0</v>
      </c>
      <c r="T231" s="226">
        <f>S231*H231</f>
        <v>0</v>
      </c>
      <c r="U231" s="227" t="s">
        <v>1</v>
      </c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8" t="s">
        <v>265</v>
      </c>
      <c r="AT231" s="228" t="s">
        <v>148</v>
      </c>
      <c r="AU231" s="228" t="s">
        <v>154</v>
      </c>
      <c r="AY231" s="17" t="s">
        <v>146</v>
      </c>
      <c r="BE231" s="229">
        <f>IF(N231="základní",J231,0)</f>
        <v>0</v>
      </c>
      <c r="BF231" s="229">
        <f>IF(N231="snížená",J231,0)</f>
        <v>0</v>
      </c>
      <c r="BG231" s="229">
        <f>IF(N231="zákl. přenesená",J231,0)</f>
        <v>0</v>
      </c>
      <c r="BH231" s="229">
        <f>IF(N231="sníž. přenesená",J231,0)</f>
        <v>0</v>
      </c>
      <c r="BI231" s="229">
        <f>IF(N231="nulová",J231,0)</f>
        <v>0</v>
      </c>
      <c r="BJ231" s="17" t="s">
        <v>154</v>
      </c>
      <c r="BK231" s="229">
        <f>ROUND(I231*H231,2)</f>
        <v>0</v>
      </c>
      <c r="BL231" s="17" t="s">
        <v>265</v>
      </c>
      <c r="BM231" s="228" t="s">
        <v>3342</v>
      </c>
    </row>
    <row r="232" s="2" customFormat="1">
      <c r="A232" s="38"/>
      <c r="B232" s="39"/>
      <c r="C232" s="40"/>
      <c r="D232" s="230" t="s">
        <v>156</v>
      </c>
      <c r="E232" s="40"/>
      <c r="F232" s="231" t="s">
        <v>3341</v>
      </c>
      <c r="G232" s="40"/>
      <c r="H232" s="40"/>
      <c r="I232" s="232"/>
      <c r="J232" s="40"/>
      <c r="K232" s="40"/>
      <c r="L232" s="44"/>
      <c r="M232" s="233"/>
      <c r="N232" s="234"/>
      <c r="O232" s="91"/>
      <c r="P232" s="91"/>
      <c r="Q232" s="91"/>
      <c r="R232" s="91"/>
      <c r="S232" s="91"/>
      <c r="T232" s="91"/>
      <c r="U232" s="92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156</v>
      </c>
      <c r="AU232" s="17" t="s">
        <v>154</v>
      </c>
    </row>
    <row r="233" s="2" customFormat="1" ht="37.8" customHeight="1">
      <c r="A233" s="38"/>
      <c r="B233" s="39"/>
      <c r="C233" s="217" t="s">
        <v>408</v>
      </c>
      <c r="D233" s="217" t="s">
        <v>148</v>
      </c>
      <c r="E233" s="218" t="s">
        <v>3343</v>
      </c>
      <c r="F233" s="219" t="s">
        <v>3344</v>
      </c>
      <c r="G233" s="220" t="s">
        <v>268</v>
      </c>
      <c r="H233" s="221">
        <v>2</v>
      </c>
      <c r="I233" s="222"/>
      <c r="J233" s="223">
        <f>ROUND(I233*H233,2)</f>
        <v>0</v>
      </c>
      <c r="K233" s="219" t="s">
        <v>1</v>
      </c>
      <c r="L233" s="44"/>
      <c r="M233" s="224" t="s">
        <v>1</v>
      </c>
      <c r="N233" s="225" t="s">
        <v>39</v>
      </c>
      <c r="O233" s="91"/>
      <c r="P233" s="226">
        <f>O233*H233</f>
        <v>0</v>
      </c>
      <c r="Q233" s="226">
        <v>0.048120000000000003</v>
      </c>
      <c r="R233" s="226">
        <f>Q233*H233</f>
        <v>0.096240000000000006</v>
      </c>
      <c r="S233" s="226">
        <v>0</v>
      </c>
      <c r="T233" s="226">
        <f>S233*H233</f>
        <v>0</v>
      </c>
      <c r="U233" s="227" t="s">
        <v>1</v>
      </c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8" t="s">
        <v>265</v>
      </c>
      <c r="AT233" s="228" t="s">
        <v>148</v>
      </c>
      <c r="AU233" s="228" t="s">
        <v>154</v>
      </c>
      <c r="AY233" s="17" t="s">
        <v>146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7" t="s">
        <v>154</v>
      </c>
      <c r="BK233" s="229">
        <f>ROUND(I233*H233,2)</f>
        <v>0</v>
      </c>
      <c r="BL233" s="17" t="s">
        <v>265</v>
      </c>
      <c r="BM233" s="228" t="s">
        <v>3345</v>
      </c>
    </row>
    <row r="234" s="2" customFormat="1">
      <c r="A234" s="38"/>
      <c r="B234" s="39"/>
      <c r="C234" s="40"/>
      <c r="D234" s="230" t="s">
        <v>156</v>
      </c>
      <c r="E234" s="40"/>
      <c r="F234" s="231" t="s">
        <v>3344</v>
      </c>
      <c r="G234" s="40"/>
      <c r="H234" s="40"/>
      <c r="I234" s="232"/>
      <c r="J234" s="40"/>
      <c r="K234" s="40"/>
      <c r="L234" s="44"/>
      <c r="M234" s="233"/>
      <c r="N234" s="234"/>
      <c r="O234" s="91"/>
      <c r="P234" s="91"/>
      <c r="Q234" s="91"/>
      <c r="R234" s="91"/>
      <c r="S234" s="91"/>
      <c r="T234" s="91"/>
      <c r="U234" s="92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156</v>
      </c>
      <c r="AU234" s="17" t="s">
        <v>154</v>
      </c>
    </row>
    <row r="235" s="2" customFormat="1" ht="24.15" customHeight="1">
      <c r="A235" s="38"/>
      <c r="B235" s="39"/>
      <c r="C235" s="217" t="s">
        <v>414</v>
      </c>
      <c r="D235" s="217" t="s">
        <v>148</v>
      </c>
      <c r="E235" s="218" t="s">
        <v>3346</v>
      </c>
      <c r="F235" s="219" t="s">
        <v>3347</v>
      </c>
      <c r="G235" s="220" t="s">
        <v>268</v>
      </c>
      <c r="H235" s="221">
        <v>2</v>
      </c>
      <c r="I235" s="222"/>
      <c r="J235" s="223">
        <f>ROUND(I235*H235,2)</f>
        <v>0</v>
      </c>
      <c r="K235" s="219" t="s">
        <v>1</v>
      </c>
      <c r="L235" s="44"/>
      <c r="M235" s="224" t="s">
        <v>1</v>
      </c>
      <c r="N235" s="225" t="s">
        <v>39</v>
      </c>
      <c r="O235" s="91"/>
      <c r="P235" s="226">
        <f>O235*H235</f>
        <v>0</v>
      </c>
      <c r="Q235" s="226">
        <v>0.0088999999999999999</v>
      </c>
      <c r="R235" s="226">
        <f>Q235*H235</f>
        <v>0.0178</v>
      </c>
      <c r="S235" s="226">
        <v>0</v>
      </c>
      <c r="T235" s="226">
        <f>S235*H235</f>
        <v>0</v>
      </c>
      <c r="U235" s="227" t="s">
        <v>1</v>
      </c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8" t="s">
        <v>265</v>
      </c>
      <c r="AT235" s="228" t="s">
        <v>148</v>
      </c>
      <c r="AU235" s="228" t="s">
        <v>154</v>
      </c>
      <c r="AY235" s="17" t="s">
        <v>146</v>
      </c>
      <c r="BE235" s="229">
        <f>IF(N235="základní",J235,0)</f>
        <v>0</v>
      </c>
      <c r="BF235" s="229">
        <f>IF(N235="snížená",J235,0)</f>
        <v>0</v>
      </c>
      <c r="BG235" s="229">
        <f>IF(N235="zákl. přenesená",J235,0)</f>
        <v>0</v>
      </c>
      <c r="BH235" s="229">
        <f>IF(N235="sníž. přenesená",J235,0)</f>
        <v>0</v>
      </c>
      <c r="BI235" s="229">
        <f>IF(N235="nulová",J235,0)</f>
        <v>0</v>
      </c>
      <c r="BJ235" s="17" t="s">
        <v>154</v>
      </c>
      <c r="BK235" s="229">
        <f>ROUND(I235*H235,2)</f>
        <v>0</v>
      </c>
      <c r="BL235" s="17" t="s">
        <v>265</v>
      </c>
      <c r="BM235" s="228" t="s">
        <v>3348</v>
      </c>
    </row>
    <row r="236" s="2" customFormat="1">
      <c r="A236" s="38"/>
      <c r="B236" s="39"/>
      <c r="C236" s="40"/>
      <c r="D236" s="230" t="s">
        <v>156</v>
      </c>
      <c r="E236" s="40"/>
      <c r="F236" s="231" t="s">
        <v>3347</v>
      </c>
      <c r="G236" s="40"/>
      <c r="H236" s="40"/>
      <c r="I236" s="232"/>
      <c r="J236" s="40"/>
      <c r="K236" s="40"/>
      <c r="L236" s="44"/>
      <c r="M236" s="233"/>
      <c r="N236" s="234"/>
      <c r="O236" s="91"/>
      <c r="P236" s="91"/>
      <c r="Q236" s="91"/>
      <c r="R236" s="91"/>
      <c r="S236" s="91"/>
      <c r="T236" s="91"/>
      <c r="U236" s="92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156</v>
      </c>
      <c r="AU236" s="17" t="s">
        <v>154</v>
      </c>
    </row>
    <row r="237" s="2" customFormat="1" ht="24.15" customHeight="1">
      <c r="A237" s="38"/>
      <c r="B237" s="39"/>
      <c r="C237" s="217" t="s">
        <v>420</v>
      </c>
      <c r="D237" s="217" t="s">
        <v>148</v>
      </c>
      <c r="E237" s="218" t="s">
        <v>3349</v>
      </c>
      <c r="F237" s="219" t="s">
        <v>3350</v>
      </c>
      <c r="G237" s="220" t="s">
        <v>268</v>
      </c>
      <c r="H237" s="221">
        <v>2</v>
      </c>
      <c r="I237" s="222"/>
      <c r="J237" s="223">
        <f>ROUND(I237*H237,2)</f>
        <v>0</v>
      </c>
      <c r="K237" s="219" t="s">
        <v>152</v>
      </c>
      <c r="L237" s="44"/>
      <c r="M237" s="224" t="s">
        <v>1</v>
      </c>
      <c r="N237" s="225" t="s">
        <v>39</v>
      </c>
      <c r="O237" s="91"/>
      <c r="P237" s="226">
        <f>O237*H237</f>
        <v>0</v>
      </c>
      <c r="Q237" s="226">
        <v>0</v>
      </c>
      <c r="R237" s="226">
        <f>Q237*H237</f>
        <v>0</v>
      </c>
      <c r="S237" s="226">
        <v>0</v>
      </c>
      <c r="T237" s="226">
        <f>S237*H237</f>
        <v>0</v>
      </c>
      <c r="U237" s="227" t="s">
        <v>1</v>
      </c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8" t="s">
        <v>265</v>
      </c>
      <c r="AT237" s="228" t="s">
        <v>148</v>
      </c>
      <c r="AU237" s="228" t="s">
        <v>154</v>
      </c>
      <c r="AY237" s="17" t="s">
        <v>146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17" t="s">
        <v>154</v>
      </c>
      <c r="BK237" s="229">
        <f>ROUND(I237*H237,2)</f>
        <v>0</v>
      </c>
      <c r="BL237" s="17" t="s">
        <v>265</v>
      </c>
      <c r="BM237" s="228" t="s">
        <v>3351</v>
      </c>
    </row>
    <row r="238" s="2" customFormat="1">
      <c r="A238" s="38"/>
      <c r="B238" s="39"/>
      <c r="C238" s="40"/>
      <c r="D238" s="230" t="s">
        <v>156</v>
      </c>
      <c r="E238" s="40"/>
      <c r="F238" s="231" t="s">
        <v>3352</v>
      </c>
      <c r="G238" s="40"/>
      <c r="H238" s="40"/>
      <c r="I238" s="232"/>
      <c r="J238" s="40"/>
      <c r="K238" s="40"/>
      <c r="L238" s="44"/>
      <c r="M238" s="233"/>
      <c r="N238" s="234"/>
      <c r="O238" s="91"/>
      <c r="P238" s="91"/>
      <c r="Q238" s="91"/>
      <c r="R238" s="91"/>
      <c r="S238" s="91"/>
      <c r="T238" s="91"/>
      <c r="U238" s="92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156</v>
      </c>
      <c r="AU238" s="17" t="s">
        <v>154</v>
      </c>
    </row>
    <row r="239" s="2" customFormat="1">
      <c r="A239" s="38"/>
      <c r="B239" s="39"/>
      <c r="C239" s="40"/>
      <c r="D239" s="235" t="s">
        <v>158</v>
      </c>
      <c r="E239" s="40"/>
      <c r="F239" s="236" t="s">
        <v>3353</v>
      </c>
      <c r="G239" s="40"/>
      <c r="H239" s="40"/>
      <c r="I239" s="232"/>
      <c r="J239" s="40"/>
      <c r="K239" s="40"/>
      <c r="L239" s="44"/>
      <c r="M239" s="233"/>
      <c r="N239" s="234"/>
      <c r="O239" s="91"/>
      <c r="P239" s="91"/>
      <c r="Q239" s="91"/>
      <c r="R239" s="91"/>
      <c r="S239" s="91"/>
      <c r="T239" s="91"/>
      <c r="U239" s="92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158</v>
      </c>
      <c r="AU239" s="17" t="s">
        <v>154</v>
      </c>
    </row>
    <row r="240" s="2" customFormat="1" ht="24.15" customHeight="1">
      <c r="A240" s="38"/>
      <c r="B240" s="39"/>
      <c r="C240" s="269" t="s">
        <v>428</v>
      </c>
      <c r="D240" s="269" t="s">
        <v>289</v>
      </c>
      <c r="E240" s="270" t="s">
        <v>3354</v>
      </c>
      <c r="F240" s="271" t="s">
        <v>3355</v>
      </c>
      <c r="G240" s="272" t="s">
        <v>268</v>
      </c>
      <c r="H240" s="273">
        <v>2</v>
      </c>
      <c r="I240" s="274"/>
      <c r="J240" s="275">
        <f>ROUND(I240*H240,2)</f>
        <v>0</v>
      </c>
      <c r="K240" s="271" t="s">
        <v>1</v>
      </c>
      <c r="L240" s="276"/>
      <c r="M240" s="277" t="s">
        <v>1</v>
      </c>
      <c r="N240" s="278" t="s">
        <v>39</v>
      </c>
      <c r="O240" s="91"/>
      <c r="P240" s="226">
        <f>O240*H240</f>
        <v>0</v>
      </c>
      <c r="Q240" s="226">
        <v>0.019099999999999999</v>
      </c>
      <c r="R240" s="226">
        <f>Q240*H240</f>
        <v>0.038199999999999998</v>
      </c>
      <c r="S240" s="226">
        <v>0</v>
      </c>
      <c r="T240" s="226">
        <f>S240*H240</f>
        <v>0</v>
      </c>
      <c r="U240" s="227" t="s">
        <v>1</v>
      </c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8" t="s">
        <v>384</v>
      </c>
      <c r="AT240" s="228" t="s">
        <v>289</v>
      </c>
      <c r="AU240" s="228" t="s">
        <v>154</v>
      </c>
      <c r="AY240" s="17" t="s">
        <v>146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17" t="s">
        <v>154</v>
      </c>
      <c r="BK240" s="229">
        <f>ROUND(I240*H240,2)</f>
        <v>0</v>
      </c>
      <c r="BL240" s="17" t="s">
        <v>265</v>
      </c>
      <c r="BM240" s="228" t="s">
        <v>3356</v>
      </c>
    </row>
    <row r="241" s="2" customFormat="1">
      <c r="A241" s="38"/>
      <c r="B241" s="39"/>
      <c r="C241" s="40"/>
      <c r="D241" s="230" t="s">
        <v>156</v>
      </c>
      <c r="E241" s="40"/>
      <c r="F241" s="231" t="s">
        <v>3357</v>
      </c>
      <c r="G241" s="40"/>
      <c r="H241" s="40"/>
      <c r="I241" s="232"/>
      <c r="J241" s="40"/>
      <c r="K241" s="40"/>
      <c r="L241" s="44"/>
      <c r="M241" s="233"/>
      <c r="N241" s="234"/>
      <c r="O241" s="91"/>
      <c r="P241" s="91"/>
      <c r="Q241" s="91"/>
      <c r="R241" s="91"/>
      <c r="S241" s="91"/>
      <c r="T241" s="91"/>
      <c r="U241" s="92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156</v>
      </c>
      <c r="AU241" s="17" t="s">
        <v>154</v>
      </c>
    </row>
    <row r="242" s="2" customFormat="1" ht="16.5" customHeight="1">
      <c r="A242" s="38"/>
      <c r="B242" s="39"/>
      <c r="C242" s="269" t="s">
        <v>434</v>
      </c>
      <c r="D242" s="269" t="s">
        <v>289</v>
      </c>
      <c r="E242" s="270" t="s">
        <v>3358</v>
      </c>
      <c r="F242" s="271" t="s">
        <v>3359</v>
      </c>
      <c r="G242" s="272" t="s">
        <v>268</v>
      </c>
      <c r="H242" s="273">
        <v>2</v>
      </c>
      <c r="I242" s="274"/>
      <c r="J242" s="275">
        <f>ROUND(I242*H242,2)</f>
        <v>0</v>
      </c>
      <c r="K242" s="271" t="s">
        <v>1</v>
      </c>
      <c r="L242" s="276"/>
      <c r="M242" s="277" t="s">
        <v>1</v>
      </c>
      <c r="N242" s="278" t="s">
        <v>39</v>
      </c>
      <c r="O242" s="91"/>
      <c r="P242" s="226">
        <f>O242*H242</f>
        <v>0</v>
      </c>
      <c r="Q242" s="226">
        <v>0.00029999999999999997</v>
      </c>
      <c r="R242" s="226">
        <f>Q242*H242</f>
        <v>0.00059999999999999995</v>
      </c>
      <c r="S242" s="226">
        <v>0</v>
      </c>
      <c r="T242" s="226">
        <f>S242*H242</f>
        <v>0</v>
      </c>
      <c r="U242" s="227" t="s">
        <v>1</v>
      </c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8" t="s">
        <v>384</v>
      </c>
      <c r="AT242" s="228" t="s">
        <v>289</v>
      </c>
      <c r="AU242" s="228" t="s">
        <v>154</v>
      </c>
      <c r="AY242" s="17" t="s">
        <v>146</v>
      </c>
      <c r="BE242" s="229">
        <f>IF(N242="základní",J242,0)</f>
        <v>0</v>
      </c>
      <c r="BF242" s="229">
        <f>IF(N242="snížená",J242,0)</f>
        <v>0</v>
      </c>
      <c r="BG242" s="229">
        <f>IF(N242="zákl. přenesená",J242,0)</f>
        <v>0</v>
      </c>
      <c r="BH242" s="229">
        <f>IF(N242="sníž. přenesená",J242,0)</f>
        <v>0</v>
      </c>
      <c r="BI242" s="229">
        <f>IF(N242="nulová",J242,0)</f>
        <v>0</v>
      </c>
      <c r="BJ242" s="17" t="s">
        <v>154</v>
      </c>
      <c r="BK242" s="229">
        <f>ROUND(I242*H242,2)</f>
        <v>0</v>
      </c>
      <c r="BL242" s="17" t="s">
        <v>265</v>
      </c>
      <c r="BM242" s="228" t="s">
        <v>3360</v>
      </c>
    </row>
    <row r="243" s="2" customFormat="1">
      <c r="A243" s="38"/>
      <c r="B243" s="39"/>
      <c r="C243" s="40"/>
      <c r="D243" s="230" t="s">
        <v>156</v>
      </c>
      <c r="E243" s="40"/>
      <c r="F243" s="231" t="s">
        <v>3361</v>
      </c>
      <c r="G243" s="40"/>
      <c r="H243" s="40"/>
      <c r="I243" s="232"/>
      <c r="J243" s="40"/>
      <c r="K243" s="40"/>
      <c r="L243" s="44"/>
      <c r="M243" s="233"/>
      <c r="N243" s="234"/>
      <c r="O243" s="91"/>
      <c r="P243" s="91"/>
      <c r="Q243" s="91"/>
      <c r="R243" s="91"/>
      <c r="S243" s="91"/>
      <c r="T243" s="91"/>
      <c r="U243" s="92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156</v>
      </c>
      <c r="AU243" s="17" t="s">
        <v>154</v>
      </c>
    </row>
    <row r="244" s="2" customFormat="1" ht="24.15" customHeight="1">
      <c r="A244" s="38"/>
      <c r="B244" s="39"/>
      <c r="C244" s="217" t="s">
        <v>441</v>
      </c>
      <c r="D244" s="217" t="s">
        <v>148</v>
      </c>
      <c r="E244" s="218" t="s">
        <v>3362</v>
      </c>
      <c r="F244" s="219" t="s">
        <v>3363</v>
      </c>
      <c r="G244" s="220" t="s">
        <v>207</v>
      </c>
      <c r="H244" s="221">
        <v>0.29399999999999998</v>
      </c>
      <c r="I244" s="222"/>
      <c r="J244" s="223">
        <f>ROUND(I244*H244,2)</f>
        <v>0</v>
      </c>
      <c r="K244" s="219" t="s">
        <v>152</v>
      </c>
      <c r="L244" s="44"/>
      <c r="M244" s="224" t="s">
        <v>1</v>
      </c>
      <c r="N244" s="225" t="s">
        <v>39</v>
      </c>
      <c r="O244" s="91"/>
      <c r="P244" s="226">
        <f>O244*H244</f>
        <v>0</v>
      </c>
      <c r="Q244" s="226">
        <v>0</v>
      </c>
      <c r="R244" s="226">
        <f>Q244*H244</f>
        <v>0</v>
      </c>
      <c r="S244" s="226">
        <v>0</v>
      </c>
      <c r="T244" s="226">
        <f>S244*H244</f>
        <v>0</v>
      </c>
      <c r="U244" s="227" t="s">
        <v>1</v>
      </c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8" t="s">
        <v>265</v>
      </c>
      <c r="AT244" s="228" t="s">
        <v>148</v>
      </c>
      <c r="AU244" s="228" t="s">
        <v>154</v>
      </c>
      <c r="AY244" s="17" t="s">
        <v>146</v>
      </c>
      <c r="BE244" s="229">
        <f>IF(N244="základní",J244,0)</f>
        <v>0</v>
      </c>
      <c r="BF244" s="229">
        <f>IF(N244="snížená",J244,0)</f>
        <v>0</v>
      </c>
      <c r="BG244" s="229">
        <f>IF(N244="zákl. přenesená",J244,0)</f>
        <v>0</v>
      </c>
      <c r="BH244" s="229">
        <f>IF(N244="sníž. přenesená",J244,0)</f>
        <v>0</v>
      </c>
      <c r="BI244" s="229">
        <f>IF(N244="nulová",J244,0)</f>
        <v>0</v>
      </c>
      <c r="BJ244" s="17" t="s">
        <v>154</v>
      </c>
      <c r="BK244" s="229">
        <f>ROUND(I244*H244,2)</f>
        <v>0</v>
      </c>
      <c r="BL244" s="17" t="s">
        <v>265</v>
      </c>
      <c r="BM244" s="228" t="s">
        <v>3364</v>
      </c>
    </row>
    <row r="245" s="2" customFormat="1">
      <c r="A245" s="38"/>
      <c r="B245" s="39"/>
      <c r="C245" s="40"/>
      <c r="D245" s="230" t="s">
        <v>156</v>
      </c>
      <c r="E245" s="40"/>
      <c r="F245" s="231" t="s">
        <v>3365</v>
      </c>
      <c r="G245" s="40"/>
      <c r="H245" s="40"/>
      <c r="I245" s="232"/>
      <c r="J245" s="40"/>
      <c r="K245" s="40"/>
      <c r="L245" s="44"/>
      <c r="M245" s="233"/>
      <c r="N245" s="234"/>
      <c r="O245" s="91"/>
      <c r="P245" s="91"/>
      <c r="Q245" s="91"/>
      <c r="R245" s="91"/>
      <c r="S245" s="91"/>
      <c r="T245" s="91"/>
      <c r="U245" s="92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156</v>
      </c>
      <c r="AU245" s="17" t="s">
        <v>154</v>
      </c>
    </row>
    <row r="246" s="2" customFormat="1">
      <c r="A246" s="38"/>
      <c r="B246" s="39"/>
      <c r="C246" s="40"/>
      <c r="D246" s="235" t="s">
        <v>158</v>
      </c>
      <c r="E246" s="40"/>
      <c r="F246" s="236" t="s">
        <v>3366</v>
      </c>
      <c r="G246" s="40"/>
      <c r="H246" s="40"/>
      <c r="I246" s="232"/>
      <c r="J246" s="40"/>
      <c r="K246" s="40"/>
      <c r="L246" s="44"/>
      <c r="M246" s="283"/>
      <c r="N246" s="284"/>
      <c r="O246" s="285"/>
      <c r="P246" s="285"/>
      <c r="Q246" s="285"/>
      <c r="R246" s="285"/>
      <c r="S246" s="285"/>
      <c r="T246" s="285"/>
      <c r="U246" s="286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158</v>
      </c>
      <c r="AU246" s="17" t="s">
        <v>154</v>
      </c>
    </row>
    <row r="247" s="2" customFormat="1" ht="6.96" customHeight="1">
      <c r="A247" s="38"/>
      <c r="B247" s="66"/>
      <c r="C247" s="67"/>
      <c r="D247" s="67"/>
      <c r="E247" s="67"/>
      <c r="F247" s="67"/>
      <c r="G247" s="67"/>
      <c r="H247" s="67"/>
      <c r="I247" s="67"/>
      <c r="J247" s="67"/>
      <c r="K247" s="67"/>
      <c r="L247" s="44"/>
      <c r="M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</row>
  </sheetData>
  <sheetProtection sheet="1" autoFilter="0" formatColumns="0" formatRows="0" objects="1" scenarios="1" spinCount="100000" saltValue="HLWaLeir4Asn6Uta/M+R2GPuG/2ildIZx6TFzWo6qVjzarXLjbTL+lzJ2YTp+m2KxoOpJxXsdtdASMtchATU4w==" hashValue="YxpJmMec6LV9h1YI2mzAUSlcAIN1MAgUFzVukUcy9OC2x7xs9tdU2MmA6jz92a/8E49p3zwi+/cNTjv9rWzeAA==" algorithmName="SHA-512" password="CC35"/>
  <autoFilter ref="C122:K246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hyperlinks>
    <hyperlink ref="F128" r:id="rId1" display="https://podminky.urs.cz/item/CS_URS_2025_02/713463121"/>
    <hyperlink ref="F145" r:id="rId2" display="https://podminky.urs.cz/item/CS_URS_2025_02/731244131"/>
    <hyperlink ref="F148" r:id="rId3" display="https://podminky.urs.cz/item/CS_URS_2025_01/731810332"/>
    <hyperlink ref="F151" r:id="rId4" display="https://podminky.urs.cz/item/CS_URS_2025_01/731810342"/>
    <hyperlink ref="F162" r:id="rId5" display="https://podminky.urs.cz/item/CS_URS_2025_02/998731101"/>
    <hyperlink ref="F168" r:id="rId6" display="https://podminky.urs.cz/item/CS_URS_2025_02/732211114"/>
    <hyperlink ref="F171" r:id="rId7" display="https://podminky.urs.cz/item/CS_URS_2025_02/732219103"/>
    <hyperlink ref="F174" r:id="rId8" display="https://podminky.urs.cz/item/CS_URS_2025_02/732330103"/>
    <hyperlink ref="F177" r:id="rId9" display="https://podminky.urs.cz/item/CS_URS_2025_02/998732101"/>
    <hyperlink ref="F181" r:id="rId10" display="https://podminky.urs.cz/item/CS_URS_2025_02/733222102"/>
    <hyperlink ref="F184" r:id="rId11" display="https://podminky.urs.cz/item/CS_URS_2025_02/733222103"/>
    <hyperlink ref="F187" r:id="rId12" display="https://podminky.urs.cz/item/CS_URS_2025_02/733222104"/>
    <hyperlink ref="F190" r:id="rId13" display="https://podminky.urs.cz/item/CS_URS_2025_02/733224222"/>
    <hyperlink ref="F196" r:id="rId14" display="https://podminky.urs.cz/item/CS_URS_2025_02/733224224"/>
    <hyperlink ref="F201" r:id="rId15" display="https://podminky.urs.cz/item/CS_URS_2025_02/733291101"/>
    <hyperlink ref="F206" r:id="rId16" display="https://podminky.urs.cz/item/CS_URS_2025_02/998733101"/>
    <hyperlink ref="F210" r:id="rId17" display="https://podminky.urs.cz/item/CS_URS_2025_02/734209113"/>
    <hyperlink ref="F215" r:id="rId18" display="https://podminky.urs.cz/item/CS_URS_2025_02/734261406"/>
    <hyperlink ref="F218" r:id="rId19" display="https://podminky.urs.cz/item/CS_URS_2025_02/734291123"/>
    <hyperlink ref="F221" r:id="rId20" display="https://podminky.urs.cz/item/CS_URS_2025_02/734291254"/>
    <hyperlink ref="F224" r:id="rId21" display="https://podminky.urs.cz/item/CS_URS_2025_02/734292714"/>
    <hyperlink ref="F227" r:id="rId22" display="https://podminky.urs.cz/item/CS_URS_2025_02/998734101"/>
    <hyperlink ref="F239" r:id="rId23" display="https://podminky.urs.cz/item/CS_URS_2025_02/735164511"/>
    <hyperlink ref="F246" r:id="rId24" display="https://podminky.urs.cz/item/CS_URS_2025_02/998735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5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81</v>
      </c>
    </row>
    <row r="4" s="1" customFormat="1" ht="24.96" customHeight="1">
      <c r="B4" s="20"/>
      <c r="D4" s="138" t="s">
        <v>98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Brňany - vestavba 2. bytových jednotek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3367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ROUND((SUM(BE118:BE166)),  2)</f>
        <v>0</v>
      </c>
      <c r="G33" s="38"/>
      <c r="H33" s="38"/>
      <c r="I33" s="155">
        <v>0.20999999999999999</v>
      </c>
      <c r="J33" s="154">
        <f>ROUND(((SUM(BE118:BE166))*I33),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ROUND((SUM(BF118:BF166)),  2)</f>
        <v>0</v>
      </c>
      <c r="G34" s="38"/>
      <c r="H34" s="38"/>
      <c r="I34" s="155">
        <v>0.12</v>
      </c>
      <c r="J34" s="154">
        <f>ROUND(((SUM(BF118:BF166))*I34),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ROUND((SUM(BG118:BG166)),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ROUND((SUM(BH118:BH166)),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ROUND((SUM(BI118:BI166)),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Brňany - vestavba 2. bytových jednotek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05 - vzduchotechnika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10. 8. 2025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102</v>
      </c>
      <c r="D94" s="176"/>
      <c r="E94" s="176"/>
      <c r="F94" s="176"/>
      <c r="G94" s="176"/>
      <c r="H94" s="176"/>
      <c r="I94" s="176"/>
      <c r="J94" s="177" t="s">
        <v>103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104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105</v>
      </c>
    </row>
    <row r="97" s="9" customFormat="1" ht="24.96" customHeight="1">
      <c r="A97" s="9"/>
      <c r="B97" s="179"/>
      <c r="C97" s="180"/>
      <c r="D97" s="181" t="s">
        <v>115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3368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130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4" t="str">
        <f>E7</f>
        <v>Brňany - vestavba 2. bytových jednotek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99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05 - vzduchotechnika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 xml:space="preserve"> </v>
      </c>
      <c r="G112" s="40"/>
      <c r="H112" s="40"/>
      <c r="I112" s="32" t="s">
        <v>22</v>
      </c>
      <c r="J112" s="79" t="str">
        <f>IF(J12="","",J12)</f>
        <v>10. 8. 2025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 xml:space="preserve"> </v>
      </c>
      <c r="G114" s="40"/>
      <c r="H114" s="40"/>
      <c r="I114" s="32" t="s">
        <v>29</v>
      </c>
      <c r="J114" s="36" t="str">
        <f>E21</f>
        <v xml:space="preserve"> 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27</v>
      </c>
      <c r="D115" s="40"/>
      <c r="E115" s="40"/>
      <c r="F115" s="27" t="str">
        <f>IF(E18="","",E18)</f>
        <v>Vyplň údaj</v>
      </c>
      <c r="G115" s="40"/>
      <c r="H115" s="40"/>
      <c r="I115" s="32" t="s">
        <v>31</v>
      </c>
      <c r="J115" s="36" t="str">
        <f>E24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131</v>
      </c>
      <c r="D117" s="194" t="s">
        <v>58</v>
      </c>
      <c r="E117" s="194" t="s">
        <v>54</v>
      </c>
      <c r="F117" s="194" t="s">
        <v>55</v>
      </c>
      <c r="G117" s="194" t="s">
        <v>132</v>
      </c>
      <c r="H117" s="194" t="s">
        <v>133</v>
      </c>
      <c r="I117" s="194" t="s">
        <v>134</v>
      </c>
      <c r="J117" s="194" t="s">
        <v>103</v>
      </c>
      <c r="K117" s="195" t="s">
        <v>135</v>
      </c>
      <c r="L117" s="196"/>
      <c r="M117" s="100" t="s">
        <v>1</v>
      </c>
      <c r="N117" s="101" t="s">
        <v>37</v>
      </c>
      <c r="O117" s="101" t="s">
        <v>136</v>
      </c>
      <c r="P117" s="101" t="s">
        <v>137</v>
      </c>
      <c r="Q117" s="101" t="s">
        <v>138</v>
      </c>
      <c r="R117" s="101" t="s">
        <v>139</v>
      </c>
      <c r="S117" s="101" t="s">
        <v>140</v>
      </c>
      <c r="T117" s="101" t="s">
        <v>141</v>
      </c>
      <c r="U117" s="102" t="s">
        <v>142</v>
      </c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143</v>
      </c>
      <c r="D118" s="40"/>
      <c r="E118" s="40"/>
      <c r="F118" s="40"/>
      <c r="G118" s="40"/>
      <c r="H118" s="40"/>
      <c r="I118" s="40"/>
      <c r="J118" s="197">
        <f>BK118</f>
        <v>0</v>
      </c>
      <c r="K118" s="40"/>
      <c r="L118" s="44"/>
      <c r="M118" s="103"/>
      <c r="N118" s="198"/>
      <c r="O118" s="104"/>
      <c r="P118" s="199">
        <f>P119</f>
        <v>0</v>
      </c>
      <c r="Q118" s="104"/>
      <c r="R118" s="199">
        <f>R119</f>
        <v>0</v>
      </c>
      <c r="S118" s="104"/>
      <c r="T118" s="199">
        <f>T119</f>
        <v>0</v>
      </c>
      <c r="U118" s="105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72</v>
      </c>
      <c r="AU118" s="17" t="s">
        <v>105</v>
      </c>
      <c r="BK118" s="200">
        <f>BK119</f>
        <v>0</v>
      </c>
    </row>
    <row r="119" s="12" customFormat="1" ht="25.92" customHeight="1">
      <c r="A119" s="12"/>
      <c r="B119" s="201"/>
      <c r="C119" s="202"/>
      <c r="D119" s="203" t="s">
        <v>72</v>
      </c>
      <c r="E119" s="204" t="s">
        <v>863</v>
      </c>
      <c r="F119" s="204" t="s">
        <v>864</v>
      </c>
      <c r="G119" s="202"/>
      <c r="H119" s="202"/>
      <c r="I119" s="205"/>
      <c r="J119" s="206">
        <f>BK119</f>
        <v>0</v>
      </c>
      <c r="K119" s="202"/>
      <c r="L119" s="207"/>
      <c r="M119" s="208"/>
      <c r="N119" s="209"/>
      <c r="O119" s="209"/>
      <c r="P119" s="210">
        <f>P120</f>
        <v>0</v>
      </c>
      <c r="Q119" s="209"/>
      <c r="R119" s="210">
        <f>R120</f>
        <v>0</v>
      </c>
      <c r="S119" s="209"/>
      <c r="T119" s="210">
        <f>T120</f>
        <v>0</v>
      </c>
      <c r="U119" s="211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2" t="s">
        <v>154</v>
      </c>
      <c r="AT119" s="213" t="s">
        <v>72</v>
      </c>
      <c r="AU119" s="213" t="s">
        <v>73</v>
      </c>
      <c r="AY119" s="212" t="s">
        <v>146</v>
      </c>
      <c r="BK119" s="214">
        <f>BK120</f>
        <v>0</v>
      </c>
    </row>
    <row r="120" s="12" customFormat="1" ht="22.8" customHeight="1">
      <c r="A120" s="12"/>
      <c r="B120" s="201"/>
      <c r="C120" s="202"/>
      <c r="D120" s="203" t="s">
        <v>72</v>
      </c>
      <c r="E120" s="215" t="s">
        <v>3369</v>
      </c>
      <c r="F120" s="215" t="s">
        <v>3370</v>
      </c>
      <c r="G120" s="202"/>
      <c r="H120" s="202"/>
      <c r="I120" s="205"/>
      <c r="J120" s="216">
        <f>BK120</f>
        <v>0</v>
      </c>
      <c r="K120" s="202"/>
      <c r="L120" s="207"/>
      <c r="M120" s="208"/>
      <c r="N120" s="209"/>
      <c r="O120" s="209"/>
      <c r="P120" s="210">
        <f>SUM(P121:P166)</f>
        <v>0</v>
      </c>
      <c r="Q120" s="209"/>
      <c r="R120" s="210">
        <f>SUM(R121:R166)</f>
        <v>0</v>
      </c>
      <c r="S120" s="209"/>
      <c r="T120" s="210">
        <f>SUM(T121:T166)</f>
        <v>0</v>
      </c>
      <c r="U120" s="211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2" t="s">
        <v>154</v>
      </c>
      <c r="AT120" s="213" t="s">
        <v>72</v>
      </c>
      <c r="AU120" s="213" t="s">
        <v>81</v>
      </c>
      <c r="AY120" s="212" t="s">
        <v>146</v>
      </c>
      <c r="BK120" s="214">
        <f>SUM(BK121:BK166)</f>
        <v>0</v>
      </c>
    </row>
    <row r="121" s="2" customFormat="1" ht="24.15" customHeight="1">
      <c r="A121" s="38"/>
      <c r="B121" s="39"/>
      <c r="C121" s="217" t="s">
        <v>81</v>
      </c>
      <c r="D121" s="217" t="s">
        <v>148</v>
      </c>
      <c r="E121" s="218" t="s">
        <v>3371</v>
      </c>
      <c r="F121" s="219" t="s">
        <v>3372</v>
      </c>
      <c r="G121" s="220" t="s">
        <v>3373</v>
      </c>
      <c r="H121" s="221">
        <v>2</v>
      </c>
      <c r="I121" s="222"/>
      <c r="J121" s="223">
        <f>ROUND(I121*H121,2)</f>
        <v>0</v>
      </c>
      <c r="K121" s="219" t="s">
        <v>1</v>
      </c>
      <c r="L121" s="44"/>
      <c r="M121" s="224" t="s">
        <v>1</v>
      </c>
      <c r="N121" s="225" t="s">
        <v>39</v>
      </c>
      <c r="O121" s="91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6">
        <f>S121*H121</f>
        <v>0</v>
      </c>
      <c r="U121" s="227" t="s">
        <v>1</v>
      </c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8" t="s">
        <v>265</v>
      </c>
      <c r="AT121" s="228" t="s">
        <v>148</v>
      </c>
      <c r="AU121" s="228" t="s">
        <v>154</v>
      </c>
      <c r="AY121" s="17" t="s">
        <v>146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7" t="s">
        <v>154</v>
      </c>
      <c r="BK121" s="229">
        <f>ROUND(I121*H121,2)</f>
        <v>0</v>
      </c>
      <c r="BL121" s="17" t="s">
        <v>265</v>
      </c>
      <c r="BM121" s="228" t="s">
        <v>3374</v>
      </c>
    </row>
    <row r="122" s="2" customFormat="1">
      <c r="A122" s="38"/>
      <c r="B122" s="39"/>
      <c r="C122" s="40"/>
      <c r="D122" s="230" t="s">
        <v>156</v>
      </c>
      <c r="E122" s="40"/>
      <c r="F122" s="231" t="s">
        <v>3372</v>
      </c>
      <c r="G122" s="40"/>
      <c r="H122" s="40"/>
      <c r="I122" s="232"/>
      <c r="J122" s="40"/>
      <c r="K122" s="40"/>
      <c r="L122" s="44"/>
      <c r="M122" s="233"/>
      <c r="N122" s="234"/>
      <c r="O122" s="91"/>
      <c r="P122" s="91"/>
      <c r="Q122" s="91"/>
      <c r="R122" s="91"/>
      <c r="S122" s="91"/>
      <c r="T122" s="91"/>
      <c r="U122" s="92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156</v>
      </c>
      <c r="AU122" s="17" t="s">
        <v>154</v>
      </c>
    </row>
    <row r="123" s="14" customFormat="1">
      <c r="A123" s="14"/>
      <c r="B123" s="247"/>
      <c r="C123" s="248"/>
      <c r="D123" s="230" t="s">
        <v>160</v>
      </c>
      <c r="E123" s="249" t="s">
        <v>1</v>
      </c>
      <c r="F123" s="250" t="s">
        <v>154</v>
      </c>
      <c r="G123" s="248"/>
      <c r="H123" s="251">
        <v>2</v>
      </c>
      <c r="I123" s="252"/>
      <c r="J123" s="248"/>
      <c r="K123" s="248"/>
      <c r="L123" s="253"/>
      <c r="M123" s="254"/>
      <c r="N123" s="255"/>
      <c r="O123" s="255"/>
      <c r="P123" s="255"/>
      <c r="Q123" s="255"/>
      <c r="R123" s="255"/>
      <c r="S123" s="255"/>
      <c r="T123" s="255"/>
      <c r="U123" s="256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7" t="s">
        <v>160</v>
      </c>
      <c r="AU123" s="257" t="s">
        <v>154</v>
      </c>
      <c r="AV123" s="14" t="s">
        <v>154</v>
      </c>
      <c r="AW123" s="14" t="s">
        <v>30</v>
      </c>
      <c r="AX123" s="14" t="s">
        <v>73</v>
      </c>
      <c r="AY123" s="257" t="s">
        <v>146</v>
      </c>
    </row>
    <row r="124" s="15" customFormat="1">
      <c r="A124" s="15"/>
      <c r="B124" s="258"/>
      <c r="C124" s="259"/>
      <c r="D124" s="230" t="s">
        <v>160</v>
      </c>
      <c r="E124" s="260" t="s">
        <v>1</v>
      </c>
      <c r="F124" s="261" t="s">
        <v>163</v>
      </c>
      <c r="G124" s="259"/>
      <c r="H124" s="262">
        <v>2</v>
      </c>
      <c r="I124" s="263"/>
      <c r="J124" s="259"/>
      <c r="K124" s="259"/>
      <c r="L124" s="264"/>
      <c r="M124" s="265"/>
      <c r="N124" s="266"/>
      <c r="O124" s="266"/>
      <c r="P124" s="266"/>
      <c r="Q124" s="266"/>
      <c r="R124" s="266"/>
      <c r="S124" s="266"/>
      <c r="T124" s="266"/>
      <c r="U124" s="267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8" t="s">
        <v>160</v>
      </c>
      <c r="AU124" s="268" t="s">
        <v>154</v>
      </c>
      <c r="AV124" s="15" t="s">
        <v>153</v>
      </c>
      <c r="AW124" s="15" t="s">
        <v>30</v>
      </c>
      <c r="AX124" s="15" t="s">
        <v>81</v>
      </c>
      <c r="AY124" s="268" t="s">
        <v>146</v>
      </c>
    </row>
    <row r="125" s="2" customFormat="1" ht="24.15" customHeight="1">
      <c r="A125" s="38"/>
      <c r="B125" s="39"/>
      <c r="C125" s="217" t="s">
        <v>154</v>
      </c>
      <c r="D125" s="217" t="s">
        <v>148</v>
      </c>
      <c r="E125" s="218" t="s">
        <v>3375</v>
      </c>
      <c r="F125" s="219" t="s">
        <v>3376</v>
      </c>
      <c r="G125" s="220" t="s">
        <v>1512</v>
      </c>
      <c r="H125" s="221">
        <v>2</v>
      </c>
      <c r="I125" s="222"/>
      <c r="J125" s="223">
        <f>ROUND(I125*H125,2)</f>
        <v>0</v>
      </c>
      <c r="K125" s="219" t="s">
        <v>1</v>
      </c>
      <c r="L125" s="44"/>
      <c r="M125" s="224" t="s">
        <v>1</v>
      </c>
      <c r="N125" s="225" t="s">
        <v>39</v>
      </c>
      <c r="O125" s="91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6">
        <f>S125*H125</f>
        <v>0</v>
      </c>
      <c r="U125" s="227" t="s">
        <v>1</v>
      </c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8" t="s">
        <v>265</v>
      </c>
      <c r="AT125" s="228" t="s">
        <v>148</v>
      </c>
      <c r="AU125" s="228" t="s">
        <v>154</v>
      </c>
      <c r="AY125" s="17" t="s">
        <v>146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7" t="s">
        <v>154</v>
      </c>
      <c r="BK125" s="229">
        <f>ROUND(I125*H125,2)</f>
        <v>0</v>
      </c>
      <c r="BL125" s="17" t="s">
        <v>265</v>
      </c>
      <c r="BM125" s="228" t="s">
        <v>3377</v>
      </c>
    </row>
    <row r="126" s="2" customFormat="1">
      <c r="A126" s="38"/>
      <c r="B126" s="39"/>
      <c r="C126" s="40"/>
      <c r="D126" s="230" t="s">
        <v>156</v>
      </c>
      <c r="E126" s="40"/>
      <c r="F126" s="231" t="s">
        <v>3376</v>
      </c>
      <c r="G126" s="40"/>
      <c r="H126" s="40"/>
      <c r="I126" s="232"/>
      <c r="J126" s="40"/>
      <c r="K126" s="40"/>
      <c r="L126" s="44"/>
      <c r="M126" s="233"/>
      <c r="N126" s="234"/>
      <c r="O126" s="91"/>
      <c r="P126" s="91"/>
      <c r="Q126" s="91"/>
      <c r="R126" s="91"/>
      <c r="S126" s="91"/>
      <c r="T126" s="91"/>
      <c r="U126" s="92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156</v>
      </c>
      <c r="AU126" s="17" t="s">
        <v>154</v>
      </c>
    </row>
    <row r="127" s="2" customFormat="1" ht="24.15" customHeight="1">
      <c r="A127" s="38"/>
      <c r="B127" s="39"/>
      <c r="C127" s="217" t="s">
        <v>171</v>
      </c>
      <c r="D127" s="217" t="s">
        <v>148</v>
      </c>
      <c r="E127" s="218" t="s">
        <v>3378</v>
      </c>
      <c r="F127" s="219" t="s">
        <v>3379</v>
      </c>
      <c r="G127" s="220" t="s">
        <v>1512</v>
      </c>
      <c r="H127" s="221">
        <v>2</v>
      </c>
      <c r="I127" s="222"/>
      <c r="J127" s="223">
        <f>ROUND(I127*H127,2)</f>
        <v>0</v>
      </c>
      <c r="K127" s="219" t="s">
        <v>1</v>
      </c>
      <c r="L127" s="44"/>
      <c r="M127" s="224" t="s">
        <v>1</v>
      </c>
      <c r="N127" s="225" t="s">
        <v>39</v>
      </c>
      <c r="O127" s="91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6">
        <f>S127*H127</f>
        <v>0</v>
      </c>
      <c r="U127" s="227" t="s">
        <v>1</v>
      </c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8" t="s">
        <v>265</v>
      </c>
      <c r="AT127" s="228" t="s">
        <v>148</v>
      </c>
      <c r="AU127" s="228" t="s">
        <v>154</v>
      </c>
      <c r="AY127" s="17" t="s">
        <v>146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7" t="s">
        <v>154</v>
      </c>
      <c r="BK127" s="229">
        <f>ROUND(I127*H127,2)</f>
        <v>0</v>
      </c>
      <c r="BL127" s="17" t="s">
        <v>265</v>
      </c>
      <c r="BM127" s="228" t="s">
        <v>3380</v>
      </c>
    </row>
    <row r="128" s="2" customFormat="1">
      <c r="A128" s="38"/>
      <c r="B128" s="39"/>
      <c r="C128" s="40"/>
      <c r="D128" s="230" t="s">
        <v>156</v>
      </c>
      <c r="E128" s="40"/>
      <c r="F128" s="231" t="s">
        <v>3379</v>
      </c>
      <c r="G128" s="40"/>
      <c r="H128" s="40"/>
      <c r="I128" s="232"/>
      <c r="J128" s="40"/>
      <c r="K128" s="40"/>
      <c r="L128" s="44"/>
      <c r="M128" s="233"/>
      <c r="N128" s="234"/>
      <c r="O128" s="91"/>
      <c r="P128" s="91"/>
      <c r="Q128" s="91"/>
      <c r="R128" s="91"/>
      <c r="S128" s="91"/>
      <c r="T128" s="91"/>
      <c r="U128" s="92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156</v>
      </c>
      <c r="AU128" s="17" t="s">
        <v>154</v>
      </c>
    </row>
    <row r="129" s="2" customFormat="1" ht="16.5" customHeight="1">
      <c r="A129" s="38"/>
      <c r="B129" s="39"/>
      <c r="C129" s="217" t="s">
        <v>153</v>
      </c>
      <c r="D129" s="217" t="s">
        <v>148</v>
      </c>
      <c r="E129" s="218" t="s">
        <v>3381</v>
      </c>
      <c r="F129" s="219" t="s">
        <v>3382</v>
      </c>
      <c r="G129" s="220" t="s">
        <v>260</v>
      </c>
      <c r="H129" s="221">
        <v>35</v>
      </c>
      <c r="I129" s="222"/>
      <c r="J129" s="223">
        <f>ROUND(I129*H129,2)</f>
        <v>0</v>
      </c>
      <c r="K129" s="219" t="s">
        <v>1</v>
      </c>
      <c r="L129" s="44"/>
      <c r="M129" s="224" t="s">
        <v>1</v>
      </c>
      <c r="N129" s="225" t="s">
        <v>39</v>
      </c>
      <c r="O129" s="91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6">
        <f>S129*H129</f>
        <v>0</v>
      </c>
      <c r="U129" s="227" t="s">
        <v>1</v>
      </c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8" t="s">
        <v>265</v>
      </c>
      <c r="AT129" s="228" t="s">
        <v>148</v>
      </c>
      <c r="AU129" s="228" t="s">
        <v>154</v>
      </c>
      <c r="AY129" s="17" t="s">
        <v>146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7" t="s">
        <v>154</v>
      </c>
      <c r="BK129" s="229">
        <f>ROUND(I129*H129,2)</f>
        <v>0</v>
      </c>
      <c r="BL129" s="17" t="s">
        <v>265</v>
      </c>
      <c r="BM129" s="228" t="s">
        <v>3383</v>
      </c>
    </row>
    <row r="130" s="2" customFormat="1">
      <c r="A130" s="38"/>
      <c r="B130" s="39"/>
      <c r="C130" s="40"/>
      <c r="D130" s="230" t="s">
        <v>156</v>
      </c>
      <c r="E130" s="40"/>
      <c r="F130" s="231" t="s">
        <v>3382</v>
      </c>
      <c r="G130" s="40"/>
      <c r="H130" s="40"/>
      <c r="I130" s="232"/>
      <c r="J130" s="40"/>
      <c r="K130" s="40"/>
      <c r="L130" s="44"/>
      <c r="M130" s="233"/>
      <c r="N130" s="234"/>
      <c r="O130" s="91"/>
      <c r="P130" s="91"/>
      <c r="Q130" s="91"/>
      <c r="R130" s="91"/>
      <c r="S130" s="91"/>
      <c r="T130" s="91"/>
      <c r="U130" s="92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156</v>
      </c>
      <c r="AU130" s="17" t="s">
        <v>154</v>
      </c>
    </row>
    <row r="131" s="2" customFormat="1" ht="16.5" customHeight="1">
      <c r="A131" s="38"/>
      <c r="B131" s="39"/>
      <c r="C131" s="217" t="s">
        <v>184</v>
      </c>
      <c r="D131" s="217" t="s">
        <v>148</v>
      </c>
      <c r="E131" s="218" t="s">
        <v>3384</v>
      </c>
      <c r="F131" s="219" t="s">
        <v>3385</v>
      </c>
      <c r="G131" s="220" t="s">
        <v>260</v>
      </c>
      <c r="H131" s="221">
        <v>35</v>
      </c>
      <c r="I131" s="222"/>
      <c r="J131" s="223">
        <f>ROUND(I131*H131,2)</f>
        <v>0</v>
      </c>
      <c r="K131" s="219" t="s">
        <v>1</v>
      </c>
      <c r="L131" s="44"/>
      <c r="M131" s="224" t="s">
        <v>1</v>
      </c>
      <c r="N131" s="225" t="s">
        <v>39</v>
      </c>
      <c r="O131" s="91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6">
        <f>S131*H131</f>
        <v>0</v>
      </c>
      <c r="U131" s="227" t="s">
        <v>1</v>
      </c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8" t="s">
        <v>265</v>
      </c>
      <c r="AT131" s="228" t="s">
        <v>148</v>
      </c>
      <c r="AU131" s="228" t="s">
        <v>154</v>
      </c>
      <c r="AY131" s="17" t="s">
        <v>146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7" t="s">
        <v>154</v>
      </c>
      <c r="BK131" s="229">
        <f>ROUND(I131*H131,2)</f>
        <v>0</v>
      </c>
      <c r="BL131" s="17" t="s">
        <v>265</v>
      </c>
      <c r="BM131" s="228" t="s">
        <v>3386</v>
      </c>
    </row>
    <row r="132" s="2" customFormat="1">
      <c r="A132" s="38"/>
      <c r="B132" s="39"/>
      <c r="C132" s="40"/>
      <c r="D132" s="230" t="s">
        <v>156</v>
      </c>
      <c r="E132" s="40"/>
      <c r="F132" s="231" t="s">
        <v>3385</v>
      </c>
      <c r="G132" s="40"/>
      <c r="H132" s="40"/>
      <c r="I132" s="232"/>
      <c r="J132" s="40"/>
      <c r="K132" s="40"/>
      <c r="L132" s="44"/>
      <c r="M132" s="233"/>
      <c r="N132" s="234"/>
      <c r="O132" s="91"/>
      <c r="P132" s="91"/>
      <c r="Q132" s="91"/>
      <c r="R132" s="91"/>
      <c r="S132" s="91"/>
      <c r="T132" s="91"/>
      <c r="U132" s="92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156</v>
      </c>
      <c r="AU132" s="17" t="s">
        <v>154</v>
      </c>
    </row>
    <row r="133" s="2" customFormat="1" ht="16.5" customHeight="1">
      <c r="A133" s="38"/>
      <c r="B133" s="39"/>
      <c r="C133" s="217" t="s">
        <v>191</v>
      </c>
      <c r="D133" s="217" t="s">
        <v>148</v>
      </c>
      <c r="E133" s="218" t="s">
        <v>3387</v>
      </c>
      <c r="F133" s="219" t="s">
        <v>3388</v>
      </c>
      <c r="G133" s="220" t="s">
        <v>260</v>
      </c>
      <c r="H133" s="221">
        <v>35</v>
      </c>
      <c r="I133" s="222"/>
      <c r="J133" s="223">
        <f>ROUND(I133*H133,2)</f>
        <v>0</v>
      </c>
      <c r="K133" s="219" t="s">
        <v>1</v>
      </c>
      <c r="L133" s="44"/>
      <c r="M133" s="224" t="s">
        <v>1</v>
      </c>
      <c r="N133" s="225" t="s">
        <v>39</v>
      </c>
      <c r="O133" s="91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6">
        <f>S133*H133</f>
        <v>0</v>
      </c>
      <c r="U133" s="227" t="s">
        <v>1</v>
      </c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8" t="s">
        <v>265</v>
      </c>
      <c r="AT133" s="228" t="s">
        <v>148</v>
      </c>
      <c r="AU133" s="228" t="s">
        <v>154</v>
      </c>
      <c r="AY133" s="17" t="s">
        <v>146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7" t="s">
        <v>154</v>
      </c>
      <c r="BK133" s="229">
        <f>ROUND(I133*H133,2)</f>
        <v>0</v>
      </c>
      <c r="BL133" s="17" t="s">
        <v>265</v>
      </c>
      <c r="BM133" s="228" t="s">
        <v>3389</v>
      </c>
    </row>
    <row r="134" s="2" customFormat="1">
      <c r="A134" s="38"/>
      <c r="B134" s="39"/>
      <c r="C134" s="40"/>
      <c r="D134" s="230" t="s">
        <v>156</v>
      </c>
      <c r="E134" s="40"/>
      <c r="F134" s="231" t="s">
        <v>3388</v>
      </c>
      <c r="G134" s="40"/>
      <c r="H134" s="40"/>
      <c r="I134" s="232"/>
      <c r="J134" s="40"/>
      <c r="K134" s="40"/>
      <c r="L134" s="44"/>
      <c r="M134" s="233"/>
      <c r="N134" s="234"/>
      <c r="O134" s="91"/>
      <c r="P134" s="91"/>
      <c r="Q134" s="91"/>
      <c r="R134" s="91"/>
      <c r="S134" s="91"/>
      <c r="T134" s="91"/>
      <c r="U134" s="92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156</v>
      </c>
      <c r="AU134" s="17" t="s">
        <v>154</v>
      </c>
    </row>
    <row r="135" s="2" customFormat="1" ht="16.5" customHeight="1">
      <c r="A135" s="38"/>
      <c r="B135" s="39"/>
      <c r="C135" s="217" t="s">
        <v>198</v>
      </c>
      <c r="D135" s="217" t="s">
        <v>148</v>
      </c>
      <c r="E135" s="218" t="s">
        <v>3390</v>
      </c>
      <c r="F135" s="219" t="s">
        <v>3391</v>
      </c>
      <c r="G135" s="220" t="s">
        <v>1512</v>
      </c>
      <c r="H135" s="221">
        <v>2</v>
      </c>
      <c r="I135" s="222"/>
      <c r="J135" s="223">
        <f>ROUND(I135*H135,2)</f>
        <v>0</v>
      </c>
      <c r="K135" s="219" t="s">
        <v>1</v>
      </c>
      <c r="L135" s="44"/>
      <c r="M135" s="224" t="s">
        <v>1</v>
      </c>
      <c r="N135" s="225" t="s">
        <v>39</v>
      </c>
      <c r="O135" s="91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6">
        <f>S135*H135</f>
        <v>0</v>
      </c>
      <c r="U135" s="227" t="s">
        <v>1</v>
      </c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8" t="s">
        <v>265</v>
      </c>
      <c r="AT135" s="228" t="s">
        <v>148</v>
      </c>
      <c r="AU135" s="228" t="s">
        <v>154</v>
      </c>
      <c r="AY135" s="17" t="s">
        <v>146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7" t="s">
        <v>154</v>
      </c>
      <c r="BK135" s="229">
        <f>ROUND(I135*H135,2)</f>
        <v>0</v>
      </c>
      <c r="BL135" s="17" t="s">
        <v>265</v>
      </c>
      <c r="BM135" s="228" t="s">
        <v>3392</v>
      </c>
    </row>
    <row r="136" s="2" customFormat="1">
      <c r="A136" s="38"/>
      <c r="B136" s="39"/>
      <c r="C136" s="40"/>
      <c r="D136" s="230" t="s">
        <v>156</v>
      </c>
      <c r="E136" s="40"/>
      <c r="F136" s="231" t="s">
        <v>3391</v>
      </c>
      <c r="G136" s="40"/>
      <c r="H136" s="40"/>
      <c r="I136" s="232"/>
      <c r="J136" s="40"/>
      <c r="K136" s="40"/>
      <c r="L136" s="44"/>
      <c r="M136" s="233"/>
      <c r="N136" s="234"/>
      <c r="O136" s="91"/>
      <c r="P136" s="91"/>
      <c r="Q136" s="91"/>
      <c r="R136" s="91"/>
      <c r="S136" s="91"/>
      <c r="T136" s="91"/>
      <c r="U136" s="92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156</v>
      </c>
      <c r="AU136" s="17" t="s">
        <v>154</v>
      </c>
    </row>
    <row r="137" s="2" customFormat="1" ht="16.5" customHeight="1">
      <c r="A137" s="38"/>
      <c r="B137" s="39"/>
      <c r="C137" s="217" t="s">
        <v>204</v>
      </c>
      <c r="D137" s="217" t="s">
        <v>148</v>
      </c>
      <c r="E137" s="218" t="s">
        <v>3393</v>
      </c>
      <c r="F137" s="219" t="s">
        <v>3394</v>
      </c>
      <c r="G137" s="220" t="s">
        <v>1512</v>
      </c>
      <c r="H137" s="221">
        <v>2</v>
      </c>
      <c r="I137" s="222"/>
      <c r="J137" s="223">
        <f>ROUND(I137*H137,2)</f>
        <v>0</v>
      </c>
      <c r="K137" s="219" t="s">
        <v>1</v>
      </c>
      <c r="L137" s="44"/>
      <c r="M137" s="224" t="s">
        <v>1</v>
      </c>
      <c r="N137" s="225" t="s">
        <v>39</v>
      </c>
      <c r="O137" s="91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6">
        <f>S137*H137</f>
        <v>0</v>
      </c>
      <c r="U137" s="227" t="s">
        <v>1</v>
      </c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8" t="s">
        <v>265</v>
      </c>
      <c r="AT137" s="228" t="s">
        <v>148</v>
      </c>
      <c r="AU137" s="228" t="s">
        <v>154</v>
      </c>
      <c r="AY137" s="17" t="s">
        <v>146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7" t="s">
        <v>154</v>
      </c>
      <c r="BK137" s="229">
        <f>ROUND(I137*H137,2)</f>
        <v>0</v>
      </c>
      <c r="BL137" s="17" t="s">
        <v>265</v>
      </c>
      <c r="BM137" s="228" t="s">
        <v>3395</v>
      </c>
    </row>
    <row r="138" s="2" customFormat="1">
      <c r="A138" s="38"/>
      <c r="B138" s="39"/>
      <c r="C138" s="40"/>
      <c r="D138" s="230" t="s">
        <v>156</v>
      </c>
      <c r="E138" s="40"/>
      <c r="F138" s="231" t="s">
        <v>3394</v>
      </c>
      <c r="G138" s="40"/>
      <c r="H138" s="40"/>
      <c r="I138" s="232"/>
      <c r="J138" s="40"/>
      <c r="K138" s="40"/>
      <c r="L138" s="44"/>
      <c r="M138" s="233"/>
      <c r="N138" s="234"/>
      <c r="O138" s="91"/>
      <c r="P138" s="91"/>
      <c r="Q138" s="91"/>
      <c r="R138" s="91"/>
      <c r="S138" s="91"/>
      <c r="T138" s="91"/>
      <c r="U138" s="92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156</v>
      </c>
      <c r="AU138" s="17" t="s">
        <v>154</v>
      </c>
    </row>
    <row r="139" s="2" customFormat="1" ht="16.5" customHeight="1">
      <c r="A139" s="38"/>
      <c r="B139" s="39"/>
      <c r="C139" s="217" t="s">
        <v>212</v>
      </c>
      <c r="D139" s="217" t="s">
        <v>148</v>
      </c>
      <c r="E139" s="218" t="s">
        <v>3396</v>
      </c>
      <c r="F139" s="219" t="s">
        <v>3397</v>
      </c>
      <c r="G139" s="220" t="s">
        <v>3373</v>
      </c>
      <c r="H139" s="221">
        <v>1</v>
      </c>
      <c r="I139" s="222"/>
      <c r="J139" s="223">
        <f>ROUND(I139*H139,2)</f>
        <v>0</v>
      </c>
      <c r="K139" s="219" t="s">
        <v>1</v>
      </c>
      <c r="L139" s="44"/>
      <c r="M139" s="224" t="s">
        <v>1</v>
      </c>
      <c r="N139" s="225" t="s">
        <v>39</v>
      </c>
      <c r="O139" s="91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6">
        <f>S139*H139</f>
        <v>0</v>
      </c>
      <c r="U139" s="227" t="s">
        <v>1</v>
      </c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8" t="s">
        <v>265</v>
      </c>
      <c r="AT139" s="228" t="s">
        <v>148</v>
      </c>
      <c r="AU139" s="228" t="s">
        <v>154</v>
      </c>
      <c r="AY139" s="17" t="s">
        <v>146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7" t="s">
        <v>154</v>
      </c>
      <c r="BK139" s="229">
        <f>ROUND(I139*H139,2)</f>
        <v>0</v>
      </c>
      <c r="BL139" s="17" t="s">
        <v>265</v>
      </c>
      <c r="BM139" s="228" t="s">
        <v>3398</v>
      </c>
    </row>
    <row r="140" s="2" customFormat="1">
      <c r="A140" s="38"/>
      <c r="B140" s="39"/>
      <c r="C140" s="40"/>
      <c r="D140" s="230" t="s">
        <v>156</v>
      </c>
      <c r="E140" s="40"/>
      <c r="F140" s="231" t="s">
        <v>3397</v>
      </c>
      <c r="G140" s="40"/>
      <c r="H140" s="40"/>
      <c r="I140" s="232"/>
      <c r="J140" s="40"/>
      <c r="K140" s="40"/>
      <c r="L140" s="44"/>
      <c r="M140" s="233"/>
      <c r="N140" s="234"/>
      <c r="O140" s="91"/>
      <c r="P140" s="91"/>
      <c r="Q140" s="91"/>
      <c r="R140" s="91"/>
      <c r="S140" s="91"/>
      <c r="T140" s="91"/>
      <c r="U140" s="92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156</v>
      </c>
      <c r="AU140" s="17" t="s">
        <v>154</v>
      </c>
    </row>
    <row r="141" s="2" customFormat="1" ht="16.5" customHeight="1">
      <c r="A141" s="38"/>
      <c r="B141" s="39"/>
      <c r="C141" s="217" t="s">
        <v>219</v>
      </c>
      <c r="D141" s="217" t="s">
        <v>148</v>
      </c>
      <c r="E141" s="218" t="s">
        <v>3399</v>
      </c>
      <c r="F141" s="219" t="s">
        <v>3400</v>
      </c>
      <c r="G141" s="220" t="s">
        <v>3373</v>
      </c>
      <c r="H141" s="221">
        <v>1</v>
      </c>
      <c r="I141" s="222"/>
      <c r="J141" s="223">
        <f>ROUND(I141*H141,2)</f>
        <v>0</v>
      </c>
      <c r="K141" s="219" t="s">
        <v>1</v>
      </c>
      <c r="L141" s="44"/>
      <c r="M141" s="224" t="s">
        <v>1</v>
      </c>
      <c r="N141" s="225" t="s">
        <v>39</v>
      </c>
      <c r="O141" s="91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6">
        <f>S141*H141</f>
        <v>0</v>
      </c>
      <c r="U141" s="227" t="s">
        <v>1</v>
      </c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8" t="s">
        <v>265</v>
      </c>
      <c r="AT141" s="228" t="s">
        <v>148</v>
      </c>
      <c r="AU141" s="228" t="s">
        <v>154</v>
      </c>
      <c r="AY141" s="17" t="s">
        <v>146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7" t="s">
        <v>154</v>
      </c>
      <c r="BK141" s="229">
        <f>ROUND(I141*H141,2)</f>
        <v>0</v>
      </c>
      <c r="BL141" s="17" t="s">
        <v>265</v>
      </c>
      <c r="BM141" s="228" t="s">
        <v>3401</v>
      </c>
    </row>
    <row r="142" s="2" customFormat="1">
      <c r="A142" s="38"/>
      <c r="B142" s="39"/>
      <c r="C142" s="40"/>
      <c r="D142" s="230" t="s">
        <v>156</v>
      </c>
      <c r="E142" s="40"/>
      <c r="F142" s="231" t="s">
        <v>3400</v>
      </c>
      <c r="G142" s="40"/>
      <c r="H142" s="40"/>
      <c r="I142" s="232"/>
      <c r="J142" s="40"/>
      <c r="K142" s="40"/>
      <c r="L142" s="44"/>
      <c r="M142" s="233"/>
      <c r="N142" s="234"/>
      <c r="O142" s="91"/>
      <c r="P142" s="91"/>
      <c r="Q142" s="91"/>
      <c r="R142" s="91"/>
      <c r="S142" s="91"/>
      <c r="T142" s="91"/>
      <c r="U142" s="92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156</v>
      </c>
      <c r="AU142" s="17" t="s">
        <v>154</v>
      </c>
    </row>
    <row r="143" s="2" customFormat="1" ht="16.5" customHeight="1">
      <c r="A143" s="38"/>
      <c r="B143" s="39"/>
      <c r="C143" s="217" t="s">
        <v>225</v>
      </c>
      <c r="D143" s="217" t="s">
        <v>148</v>
      </c>
      <c r="E143" s="218" t="s">
        <v>3402</v>
      </c>
      <c r="F143" s="219" t="s">
        <v>3403</v>
      </c>
      <c r="G143" s="220" t="s">
        <v>3373</v>
      </c>
      <c r="H143" s="221">
        <v>1</v>
      </c>
      <c r="I143" s="222"/>
      <c r="J143" s="223">
        <f>ROUND(I143*H143,2)</f>
        <v>0</v>
      </c>
      <c r="K143" s="219" t="s">
        <v>1</v>
      </c>
      <c r="L143" s="44"/>
      <c r="M143" s="224" t="s">
        <v>1</v>
      </c>
      <c r="N143" s="225" t="s">
        <v>39</v>
      </c>
      <c r="O143" s="91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6">
        <f>S143*H143</f>
        <v>0</v>
      </c>
      <c r="U143" s="227" t="s">
        <v>1</v>
      </c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8" t="s">
        <v>265</v>
      </c>
      <c r="AT143" s="228" t="s">
        <v>148</v>
      </c>
      <c r="AU143" s="228" t="s">
        <v>154</v>
      </c>
      <c r="AY143" s="17" t="s">
        <v>146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7" t="s">
        <v>154</v>
      </c>
      <c r="BK143" s="229">
        <f>ROUND(I143*H143,2)</f>
        <v>0</v>
      </c>
      <c r="BL143" s="17" t="s">
        <v>265</v>
      </c>
      <c r="BM143" s="228" t="s">
        <v>3404</v>
      </c>
    </row>
    <row r="144" s="2" customFormat="1">
      <c r="A144" s="38"/>
      <c r="B144" s="39"/>
      <c r="C144" s="40"/>
      <c r="D144" s="230" t="s">
        <v>156</v>
      </c>
      <c r="E144" s="40"/>
      <c r="F144" s="231" t="s">
        <v>3403</v>
      </c>
      <c r="G144" s="40"/>
      <c r="H144" s="40"/>
      <c r="I144" s="232"/>
      <c r="J144" s="40"/>
      <c r="K144" s="40"/>
      <c r="L144" s="44"/>
      <c r="M144" s="233"/>
      <c r="N144" s="234"/>
      <c r="O144" s="91"/>
      <c r="P144" s="91"/>
      <c r="Q144" s="91"/>
      <c r="R144" s="91"/>
      <c r="S144" s="91"/>
      <c r="T144" s="91"/>
      <c r="U144" s="92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156</v>
      </c>
      <c r="AU144" s="17" t="s">
        <v>154</v>
      </c>
    </row>
    <row r="145" s="2" customFormat="1" ht="21.75" customHeight="1">
      <c r="A145" s="38"/>
      <c r="B145" s="39"/>
      <c r="C145" s="217" t="s">
        <v>8</v>
      </c>
      <c r="D145" s="217" t="s">
        <v>148</v>
      </c>
      <c r="E145" s="218" t="s">
        <v>3405</v>
      </c>
      <c r="F145" s="219" t="s">
        <v>3406</v>
      </c>
      <c r="G145" s="220" t="s">
        <v>1512</v>
      </c>
      <c r="H145" s="221">
        <v>2</v>
      </c>
      <c r="I145" s="222"/>
      <c r="J145" s="223">
        <f>ROUND(I145*H145,2)</f>
        <v>0</v>
      </c>
      <c r="K145" s="219" t="s">
        <v>1</v>
      </c>
      <c r="L145" s="44"/>
      <c r="M145" s="224" t="s">
        <v>1</v>
      </c>
      <c r="N145" s="225" t="s">
        <v>39</v>
      </c>
      <c r="O145" s="91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6">
        <f>S145*H145</f>
        <v>0</v>
      </c>
      <c r="U145" s="227" t="s">
        <v>1</v>
      </c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8" t="s">
        <v>265</v>
      </c>
      <c r="AT145" s="228" t="s">
        <v>148</v>
      </c>
      <c r="AU145" s="228" t="s">
        <v>154</v>
      </c>
      <c r="AY145" s="17" t="s">
        <v>146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7" t="s">
        <v>154</v>
      </c>
      <c r="BK145" s="229">
        <f>ROUND(I145*H145,2)</f>
        <v>0</v>
      </c>
      <c r="BL145" s="17" t="s">
        <v>265</v>
      </c>
      <c r="BM145" s="228" t="s">
        <v>3407</v>
      </c>
    </row>
    <row r="146" s="2" customFormat="1">
      <c r="A146" s="38"/>
      <c r="B146" s="39"/>
      <c r="C146" s="40"/>
      <c r="D146" s="230" t="s">
        <v>156</v>
      </c>
      <c r="E146" s="40"/>
      <c r="F146" s="231" t="s">
        <v>3406</v>
      </c>
      <c r="G146" s="40"/>
      <c r="H146" s="40"/>
      <c r="I146" s="232"/>
      <c r="J146" s="40"/>
      <c r="K146" s="40"/>
      <c r="L146" s="44"/>
      <c r="M146" s="233"/>
      <c r="N146" s="234"/>
      <c r="O146" s="91"/>
      <c r="P146" s="91"/>
      <c r="Q146" s="91"/>
      <c r="R146" s="91"/>
      <c r="S146" s="91"/>
      <c r="T146" s="91"/>
      <c r="U146" s="92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156</v>
      </c>
      <c r="AU146" s="17" t="s">
        <v>154</v>
      </c>
    </row>
    <row r="147" s="2" customFormat="1" ht="16.5" customHeight="1">
      <c r="A147" s="38"/>
      <c r="B147" s="39"/>
      <c r="C147" s="217" t="s">
        <v>238</v>
      </c>
      <c r="D147" s="217" t="s">
        <v>148</v>
      </c>
      <c r="E147" s="218" t="s">
        <v>3408</v>
      </c>
      <c r="F147" s="219" t="s">
        <v>3409</v>
      </c>
      <c r="G147" s="220" t="s">
        <v>1512</v>
      </c>
      <c r="H147" s="221">
        <v>4</v>
      </c>
      <c r="I147" s="222"/>
      <c r="J147" s="223">
        <f>ROUND(I147*H147,2)</f>
        <v>0</v>
      </c>
      <c r="K147" s="219" t="s">
        <v>1</v>
      </c>
      <c r="L147" s="44"/>
      <c r="M147" s="224" t="s">
        <v>1</v>
      </c>
      <c r="N147" s="225" t="s">
        <v>39</v>
      </c>
      <c r="O147" s="91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6">
        <f>S147*H147</f>
        <v>0</v>
      </c>
      <c r="U147" s="227" t="s">
        <v>1</v>
      </c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8" t="s">
        <v>265</v>
      </c>
      <c r="AT147" s="228" t="s">
        <v>148</v>
      </c>
      <c r="AU147" s="228" t="s">
        <v>154</v>
      </c>
      <c r="AY147" s="17" t="s">
        <v>146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7" t="s">
        <v>154</v>
      </c>
      <c r="BK147" s="229">
        <f>ROUND(I147*H147,2)</f>
        <v>0</v>
      </c>
      <c r="BL147" s="17" t="s">
        <v>265</v>
      </c>
      <c r="BM147" s="228" t="s">
        <v>3410</v>
      </c>
    </row>
    <row r="148" s="2" customFormat="1">
      <c r="A148" s="38"/>
      <c r="B148" s="39"/>
      <c r="C148" s="40"/>
      <c r="D148" s="230" t="s">
        <v>156</v>
      </c>
      <c r="E148" s="40"/>
      <c r="F148" s="231" t="s">
        <v>3409</v>
      </c>
      <c r="G148" s="40"/>
      <c r="H148" s="40"/>
      <c r="I148" s="232"/>
      <c r="J148" s="40"/>
      <c r="K148" s="40"/>
      <c r="L148" s="44"/>
      <c r="M148" s="233"/>
      <c r="N148" s="234"/>
      <c r="O148" s="91"/>
      <c r="P148" s="91"/>
      <c r="Q148" s="91"/>
      <c r="R148" s="91"/>
      <c r="S148" s="91"/>
      <c r="T148" s="91"/>
      <c r="U148" s="92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156</v>
      </c>
      <c r="AU148" s="17" t="s">
        <v>154</v>
      </c>
    </row>
    <row r="149" s="2" customFormat="1" ht="21.75" customHeight="1">
      <c r="A149" s="38"/>
      <c r="B149" s="39"/>
      <c r="C149" s="217" t="s">
        <v>247</v>
      </c>
      <c r="D149" s="217" t="s">
        <v>148</v>
      </c>
      <c r="E149" s="218" t="s">
        <v>3411</v>
      </c>
      <c r="F149" s="219" t="s">
        <v>3412</v>
      </c>
      <c r="G149" s="220" t="s">
        <v>1512</v>
      </c>
      <c r="H149" s="221">
        <v>1</v>
      </c>
      <c r="I149" s="222"/>
      <c r="J149" s="223">
        <f>ROUND(I149*H149,2)</f>
        <v>0</v>
      </c>
      <c r="K149" s="219" t="s">
        <v>1</v>
      </c>
      <c r="L149" s="44"/>
      <c r="M149" s="224" t="s">
        <v>1</v>
      </c>
      <c r="N149" s="225" t="s">
        <v>39</v>
      </c>
      <c r="O149" s="91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6">
        <f>S149*H149</f>
        <v>0</v>
      </c>
      <c r="U149" s="227" t="s">
        <v>1</v>
      </c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8" t="s">
        <v>265</v>
      </c>
      <c r="AT149" s="228" t="s">
        <v>148</v>
      </c>
      <c r="AU149" s="228" t="s">
        <v>154</v>
      </c>
      <c r="AY149" s="17" t="s">
        <v>146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7" t="s">
        <v>154</v>
      </c>
      <c r="BK149" s="229">
        <f>ROUND(I149*H149,2)</f>
        <v>0</v>
      </c>
      <c r="BL149" s="17" t="s">
        <v>265</v>
      </c>
      <c r="BM149" s="228" t="s">
        <v>3413</v>
      </c>
    </row>
    <row r="150" s="2" customFormat="1">
      <c r="A150" s="38"/>
      <c r="B150" s="39"/>
      <c r="C150" s="40"/>
      <c r="D150" s="230" t="s">
        <v>156</v>
      </c>
      <c r="E150" s="40"/>
      <c r="F150" s="231" t="s">
        <v>3412</v>
      </c>
      <c r="G150" s="40"/>
      <c r="H150" s="40"/>
      <c r="I150" s="232"/>
      <c r="J150" s="40"/>
      <c r="K150" s="40"/>
      <c r="L150" s="44"/>
      <c r="M150" s="233"/>
      <c r="N150" s="234"/>
      <c r="O150" s="91"/>
      <c r="P150" s="91"/>
      <c r="Q150" s="91"/>
      <c r="R150" s="91"/>
      <c r="S150" s="91"/>
      <c r="T150" s="91"/>
      <c r="U150" s="92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156</v>
      </c>
      <c r="AU150" s="17" t="s">
        <v>154</v>
      </c>
    </row>
    <row r="151" s="2" customFormat="1" ht="21.75" customHeight="1">
      <c r="A151" s="38"/>
      <c r="B151" s="39"/>
      <c r="C151" s="217" t="s">
        <v>257</v>
      </c>
      <c r="D151" s="217" t="s">
        <v>148</v>
      </c>
      <c r="E151" s="218" t="s">
        <v>3414</v>
      </c>
      <c r="F151" s="219" t="s">
        <v>3415</v>
      </c>
      <c r="G151" s="220" t="s">
        <v>1512</v>
      </c>
      <c r="H151" s="221">
        <v>1</v>
      </c>
      <c r="I151" s="222"/>
      <c r="J151" s="223">
        <f>ROUND(I151*H151,2)</f>
        <v>0</v>
      </c>
      <c r="K151" s="219" t="s">
        <v>1</v>
      </c>
      <c r="L151" s="44"/>
      <c r="M151" s="224" t="s">
        <v>1</v>
      </c>
      <c r="N151" s="225" t="s">
        <v>39</v>
      </c>
      <c r="O151" s="91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6">
        <f>S151*H151</f>
        <v>0</v>
      </c>
      <c r="U151" s="227" t="s">
        <v>1</v>
      </c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8" t="s">
        <v>265</v>
      </c>
      <c r="AT151" s="228" t="s">
        <v>148</v>
      </c>
      <c r="AU151" s="228" t="s">
        <v>154</v>
      </c>
      <c r="AY151" s="17" t="s">
        <v>146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7" t="s">
        <v>154</v>
      </c>
      <c r="BK151" s="229">
        <f>ROUND(I151*H151,2)</f>
        <v>0</v>
      </c>
      <c r="BL151" s="17" t="s">
        <v>265</v>
      </c>
      <c r="BM151" s="228" t="s">
        <v>3416</v>
      </c>
    </row>
    <row r="152" s="2" customFormat="1">
      <c r="A152" s="38"/>
      <c r="B152" s="39"/>
      <c r="C152" s="40"/>
      <c r="D152" s="230" t="s">
        <v>156</v>
      </c>
      <c r="E152" s="40"/>
      <c r="F152" s="231" t="s">
        <v>3415</v>
      </c>
      <c r="G152" s="40"/>
      <c r="H152" s="40"/>
      <c r="I152" s="232"/>
      <c r="J152" s="40"/>
      <c r="K152" s="40"/>
      <c r="L152" s="44"/>
      <c r="M152" s="233"/>
      <c r="N152" s="234"/>
      <c r="O152" s="91"/>
      <c r="P152" s="91"/>
      <c r="Q152" s="91"/>
      <c r="R152" s="91"/>
      <c r="S152" s="91"/>
      <c r="T152" s="91"/>
      <c r="U152" s="92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156</v>
      </c>
      <c r="AU152" s="17" t="s">
        <v>154</v>
      </c>
    </row>
    <row r="153" s="2" customFormat="1" ht="16.5" customHeight="1">
      <c r="A153" s="38"/>
      <c r="B153" s="39"/>
      <c r="C153" s="217" t="s">
        <v>265</v>
      </c>
      <c r="D153" s="217" t="s">
        <v>148</v>
      </c>
      <c r="E153" s="218" t="s">
        <v>3417</v>
      </c>
      <c r="F153" s="219" t="s">
        <v>3418</v>
      </c>
      <c r="G153" s="220" t="s">
        <v>1512</v>
      </c>
      <c r="H153" s="221">
        <v>2</v>
      </c>
      <c r="I153" s="222"/>
      <c r="J153" s="223">
        <f>ROUND(I153*H153,2)</f>
        <v>0</v>
      </c>
      <c r="K153" s="219" t="s">
        <v>1</v>
      </c>
      <c r="L153" s="44"/>
      <c r="M153" s="224" t="s">
        <v>1</v>
      </c>
      <c r="N153" s="225" t="s">
        <v>39</v>
      </c>
      <c r="O153" s="91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6">
        <f>S153*H153</f>
        <v>0</v>
      </c>
      <c r="U153" s="227" t="s">
        <v>1</v>
      </c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8" t="s">
        <v>265</v>
      </c>
      <c r="AT153" s="228" t="s">
        <v>148</v>
      </c>
      <c r="AU153" s="228" t="s">
        <v>154</v>
      </c>
      <c r="AY153" s="17" t="s">
        <v>146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7" t="s">
        <v>154</v>
      </c>
      <c r="BK153" s="229">
        <f>ROUND(I153*H153,2)</f>
        <v>0</v>
      </c>
      <c r="BL153" s="17" t="s">
        <v>265</v>
      </c>
      <c r="BM153" s="228" t="s">
        <v>3419</v>
      </c>
    </row>
    <row r="154" s="2" customFormat="1">
      <c r="A154" s="38"/>
      <c r="B154" s="39"/>
      <c r="C154" s="40"/>
      <c r="D154" s="230" t="s">
        <v>156</v>
      </c>
      <c r="E154" s="40"/>
      <c r="F154" s="231" t="s">
        <v>3418</v>
      </c>
      <c r="G154" s="40"/>
      <c r="H154" s="40"/>
      <c r="I154" s="232"/>
      <c r="J154" s="40"/>
      <c r="K154" s="40"/>
      <c r="L154" s="44"/>
      <c r="M154" s="233"/>
      <c r="N154" s="234"/>
      <c r="O154" s="91"/>
      <c r="P154" s="91"/>
      <c r="Q154" s="91"/>
      <c r="R154" s="91"/>
      <c r="S154" s="91"/>
      <c r="T154" s="91"/>
      <c r="U154" s="92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156</v>
      </c>
      <c r="AU154" s="17" t="s">
        <v>154</v>
      </c>
    </row>
    <row r="155" s="2" customFormat="1" ht="16.5" customHeight="1">
      <c r="A155" s="38"/>
      <c r="B155" s="39"/>
      <c r="C155" s="217" t="s">
        <v>273</v>
      </c>
      <c r="D155" s="217" t="s">
        <v>148</v>
      </c>
      <c r="E155" s="218" t="s">
        <v>3420</v>
      </c>
      <c r="F155" s="219" t="s">
        <v>3421</v>
      </c>
      <c r="G155" s="220" t="s">
        <v>3422</v>
      </c>
      <c r="H155" s="221">
        <v>1</v>
      </c>
      <c r="I155" s="222"/>
      <c r="J155" s="223">
        <f>ROUND(I155*H155,2)</f>
        <v>0</v>
      </c>
      <c r="K155" s="219" t="s">
        <v>1</v>
      </c>
      <c r="L155" s="44"/>
      <c r="M155" s="224" t="s">
        <v>1</v>
      </c>
      <c r="N155" s="225" t="s">
        <v>39</v>
      </c>
      <c r="O155" s="91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6">
        <f>S155*H155</f>
        <v>0</v>
      </c>
      <c r="U155" s="227" t="s">
        <v>1</v>
      </c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8" t="s">
        <v>265</v>
      </c>
      <c r="AT155" s="228" t="s">
        <v>148</v>
      </c>
      <c r="AU155" s="228" t="s">
        <v>154</v>
      </c>
      <c r="AY155" s="17" t="s">
        <v>146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7" t="s">
        <v>154</v>
      </c>
      <c r="BK155" s="229">
        <f>ROUND(I155*H155,2)</f>
        <v>0</v>
      </c>
      <c r="BL155" s="17" t="s">
        <v>265</v>
      </c>
      <c r="BM155" s="228" t="s">
        <v>3423</v>
      </c>
    </row>
    <row r="156" s="2" customFormat="1">
      <c r="A156" s="38"/>
      <c r="B156" s="39"/>
      <c r="C156" s="40"/>
      <c r="D156" s="230" t="s">
        <v>156</v>
      </c>
      <c r="E156" s="40"/>
      <c r="F156" s="231" t="s">
        <v>3421</v>
      </c>
      <c r="G156" s="40"/>
      <c r="H156" s="40"/>
      <c r="I156" s="232"/>
      <c r="J156" s="40"/>
      <c r="K156" s="40"/>
      <c r="L156" s="44"/>
      <c r="M156" s="233"/>
      <c r="N156" s="234"/>
      <c r="O156" s="91"/>
      <c r="P156" s="91"/>
      <c r="Q156" s="91"/>
      <c r="R156" s="91"/>
      <c r="S156" s="91"/>
      <c r="T156" s="91"/>
      <c r="U156" s="92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156</v>
      </c>
      <c r="AU156" s="17" t="s">
        <v>154</v>
      </c>
    </row>
    <row r="157" s="2" customFormat="1" ht="16.5" customHeight="1">
      <c r="A157" s="38"/>
      <c r="B157" s="39"/>
      <c r="C157" s="217" t="s">
        <v>280</v>
      </c>
      <c r="D157" s="217" t="s">
        <v>148</v>
      </c>
      <c r="E157" s="218" t="s">
        <v>3424</v>
      </c>
      <c r="F157" s="219" t="s">
        <v>3425</v>
      </c>
      <c r="G157" s="220" t="s">
        <v>260</v>
      </c>
      <c r="H157" s="221">
        <v>1</v>
      </c>
      <c r="I157" s="222"/>
      <c r="J157" s="223">
        <f>ROUND(I157*H157,2)</f>
        <v>0</v>
      </c>
      <c r="K157" s="219" t="s">
        <v>1</v>
      </c>
      <c r="L157" s="44"/>
      <c r="M157" s="224" t="s">
        <v>1</v>
      </c>
      <c r="N157" s="225" t="s">
        <v>39</v>
      </c>
      <c r="O157" s="91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6">
        <f>S157*H157</f>
        <v>0</v>
      </c>
      <c r="U157" s="227" t="s">
        <v>1</v>
      </c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8" t="s">
        <v>265</v>
      </c>
      <c r="AT157" s="228" t="s">
        <v>148</v>
      </c>
      <c r="AU157" s="228" t="s">
        <v>154</v>
      </c>
      <c r="AY157" s="17" t="s">
        <v>146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7" t="s">
        <v>154</v>
      </c>
      <c r="BK157" s="229">
        <f>ROUND(I157*H157,2)</f>
        <v>0</v>
      </c>
      <c r="BL157" s="17" t="s">
        <v>265</v>
      </c>
      <c r="BM157" s="228" t="s">
        <v>3426</v>
      </c>
    </row>
    <row r="158" s="2" customFormat="1">
      <c r="A158" s="38"/>
      <c r="B158" s="39"/>
      <c r="C158" s="40"/>
      <c r="D158" s="230" t="s">
        <v>156</v>
      </c>
      <c r="E158" s="40"/>
      <c r="F158" s="231" t="s">
        <v>3425</v>
      </c>
      <c r="G158" s="40"/>
      <c r="H158" s="40"/>
      <c r="I158" s="232"/>
      <c r="J158" s="40"/>
      <c r="K158" s="40"/>
      <c r="L158" s="44"/>
      <c r="M158" s="233"/>
      <c r="N158" s="234"/>
      <c r="O158" s="91"/>
      <c r="P158" s="91"/>
      <c r="Q158" s="91"/>
      <c r="R158" s="91"/>
      <c r="S158" s="91"/>
      <c r="T158" s="91"/>
      <c r="U158" s="92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156</v>
      </c>
      <c r="AU158" s="17" t="s">
        <v>154</v>
      </c>
    </row>
    <row r="159" s="2" customFormat="1" ht="16.5" customHeight="1">
      <c r="A159" s="38"/>
      <c r="B159" s="39"/>
      <c r="C159" s="217" t="s">
        <v>288</v>
      </c>
      <c r="D159" s="217" t="s">
        <v>148</v>
      </c>
      <c r="E159" s="218" t="s">
        <v>3427</v>
      </c>
      <c r="F159" s="219" t="s">
        <v>3428</v>
      </c>
      <c r="G159" s="220" t="s">
        <v>260</v>
      </c>
      <c r="H159" s="221">
        <v>0.5</v>
      </c>
      <c r="I159" s="222"/>
      <c r="J159" s="223">
        <f>ROUND(I159*H159,2)</f>
        <v>0</v>
      </c>
      <c r="K159" s="219" t="s">
        <v>1</v>
      </c>
      <c r="L159" s="44"/>
      <c r="M159" s="224" t="s">
        <v>1</v>
      </c>
      <c r="N159" s="225" t="s">
        <v>39</v>
      </c>
      <c r="O159" s="91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6">
        <f>S159*H159</f>
        <v>0</v>
      </c>
      <c r="U159" s="227" t="s">
        <v>1</v>
      </c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8" t="s">
        <v>265</v>
      </c>
      <c r="AT159" s="228" t="s">
        <v>148</v>
      </c>
      <c r="AU159" s="228" t="s">
        <v>154</v>
      </c>
      <c r="AY159" s="17" t="s">
        <v>146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7" t="s">
        <v>154</v>
      </c>
      <c r="BK159" s="229">
        <f>ROUND(I159*H159,2)</f>
        <v>0</v>
      </c>
      <c r="BL159" s="17" t="s">
        <v>265</v>
      </c>
      <c r="BM159" s="228" t="s">
        <v>3429</v>
      </c>
    </row>
    <row r="160" s="2" customFormat="1">
      <c r="A160" s="38"/>
      <c r="B160" s="39"/>
      <c r="C160" s="40"/>
      <c r="D160" s="230" t="s">
        <v>156</v>
      </c>
      <c r="E160" s="40"/>
      <c r="F160" s="231" t="s">
        <v>3428</v>
      </c>
      <c r="G160" s="40"/>
      <c r="H160" s="40"/>
      <c r="I160" s="232"/>
      <c r="J160" s="40"/>
      <c r="K160" s="40"/>
      <c r="L160" s="44"/>
      <c r="M160" s="233"/>
      <c r="N160" s="234"/>
      <c r="O160" s="91"/>
      <c r="P160" s="91"/>
      <c r="Q160" s="91"/>
      <c r="R160" s="91"/>
      <c r="S160" s="91"/>
      <c r="T160" s="91"/>
      <c r="U160" s="92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156</v>
      </c>
      <c r="AU160" s="17" t="s">
        <v>154</v>
      </c>
    </row>
    <row r="161" s="2" customFormat="1" ht="16.5" customHeight="1">
      <c r="A161" s="38"/>
      <c r="B161" s="39"/>
      <c r="C161" s="217" t="s">
        <v>294</v>
      </c>
      <c r="D161" s="217" t="s">
        <v>148</v>
      </c>
      <c r="E161" s="218" t="s">
        <v>3430</v>
      </c>
      <c r="F161" s="219" t="s">
        <v>3431</v>
      </c>
      <c r="G161" s="220" t="s">
        <v>260</v>
      </c>
      <c r="H161" s="221">
        <v>32</v>
      </c>
      <c r="I161" s="222"/>
      <c r="J161" s="223">
        <f>ROUND(I161*H161,2)</f>
        <v>0</v>
      </c>
      <c r="K161" s="219" t="s">
        <v>1</v>
      </c>
      <c r="L161" s="44"/>
      <c r="M161" s="224" t="s">
        <v>1</v>
      </c>
      <c r="N161" s="225" t="s">
        <v>39</v>
      </c>
      <c r="O161" s="91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6">
        <f>S161*H161</f>
        <v>0</v>
      </c>
      <c r="U161" s="227" t="s">
        <v>1</v>
      </c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8" t="s">
        <v>265</v>
      </c>
      <c r="AT161" s="228" t="s">
        <v>148</v>
      </c>
      <c r="AU161" s="228" t="s">
        <v>154</v>
      </c>
      <c r="AY161" s="17" t="s">
        <v>146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7" t="s">
        <v>154</v>
      </c>
      <c r="BK161" s="229">
        <f>ROUND(I161*H161,2)</f>
        <v>0</v>
      </c>
      <c r="BL161" s="17" t="s">
        <v>265</v>
      </c>
      <c r="BM161" s="228" t="s">
        <v>3432</v>
      </c>
    </row>
    <row r="162" s="2" customFormat="1">
      <c r="A162" s="38"/>
      <c r="B162" s="39"/>
      <c r="C162" s="40"/>
      <c r="D162" s="230" t="s">
        <v>156</v>
      </c>
      <c r="E162" s="40"/>
      <c r="F162" s="231" t="s">
        <v>3431</v>
      </c>
      <c r="G162" s="40"/>
      <c r="H162" s="40"/>
      <c r="I162" s="232"/>
      <c r="J162" s="40"/>
      <c r="K162" s="40"/>
      <c r="L162" s="44"/>
      <c r="M162" s="233"/>
      <c r="N162" s="234"/>
      <c r="O162" s="91"/>
      <c r="P162" s="91"/>
      <c r="Q162" s="91"/>
      <c r="R162" s="91"/>
      <c r="S162" s="91"/>
      <c r="T162" s="91"/>
      <c r="U162" s="92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156</v>
      </c>
      <c r="AU162" s="17" t="s">
        <v>154</v>
      </c>
    </row>
    <row r="163" s="2" customFormat="1" ht="16.5" customHeight="1">
      <c r="A163" s="38"/>
      <c r="B163" s="39"/>
      <c r="C163" s="217" t="s">
        <v>7</v>
      </c>
      <c r="D163" s="217" t="s">
        <v>148</v>
      </c>
      <c r="E163" s="218" t="s">
        <v>3433</v>
      </c>
      <c r="F163" s="219" t="s">
        <v>3434</v>
      </c>
      <c r="G163" s="220" t="s">
        <v>260</v>
      </c>
      <c r="H163" s="221">
        <v>24</v>
      </c>
      <c r="I163" s="222"/>
      <c r="J163" s="223">
        <f>ROUND(I163*H163,2)</f>
        <v>0</v>
      </c>
      <c r="K163" s="219" t="s">
        <v>1</v>
      </c>
      <c r="L163" s="44"/>
      <c r="M163" s="224" t="s">
        <v>1</v>
      </c>
      <c r="N163" s="225" t="s">
        <v>39</v>
      </c>
      <c r="O163" s="91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6">
        <f>S163*H163</f>
        <v>0</v>
      </c>
      <c r="U163" s="227" t="s">
        <v>1</v>
      </c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8" t="s">
        <v>265</v>
      </c>
      <c r="AT163" s="228" t="s">
        <v>148</v>
      </c>
      <c r="AU163" s="228" t="s">
        <v>154</v>
      </c>
      <c r="AY163" s="17" t="s">
        <v>146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7" t="s">
        <v>154</v>
      </c>
      <c r="BK163" s="229">
        <f>ROUND(I163*H163,2)</f>
        <v>0</v>
      </c>
      <c r="BL163" s="17" t="s">
        <v>265</v>
      </c>
      <c r="BM163" s="228" t="s">
        <v>3435</v>
      </c>
    </row>
    <row r="164" s="2" customFormat="1">
      <c r="A164" s="38"/>
      <c r="B164" s="39"/>
      <c r="C164" s="40"/>
      <c r="D164" s="230" t="s">
        <v>156</v>
      </c>
      <c r="E164" s="40"/>
      <c r="F164" s="231" t="s">
        <v>3434</v>
      </c>
      <c r="G164" s="40"/>
      <c r="H164" s="40"/>
      <c r="I164" s="232"/>
      <c r="J164" s="40"/>
      <c r="K164" s="40"/>
      <c r="L164" s="44"/>
      <c r="M164" s="233"/>
      <c r="N164" s="234"/>
      <c r="O164" s="91"/>
      <c r="P164" s="91"/>
      <c r="Q164" s="91"/>
      <c r="R164" s="91"/>
      <c r="S164" s="91"/>
      <c r="T164" s="91"/>
      <c r="U164" s="92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156</v>
      </c>
      <c r="AU164" s="17" t="s">
        <v>154</v>
      </c>
    </row>
    <row r="165" s="2" customFormat="1" ht="24.15" customHeight="1">
      <c r="A165" s="38"/>
      <c r="B165" s="39"/>
      <c r="C165" s="217" t="s">
        <v>309</v>
      </c>
      <c r="D165" s="217" t="s">
        <v>148</v>
      </c>
      <c r="E165" s="218" t="s">
        <v>3436</v>
      </c>
      <c r="F165" s="219" t="s">
        <v>3437</v>
      </c>
      <c r="G165" s="220" t="s">
        <v>3373</v>
      </c>
      <c r="H165" s="221">
        <v>1</v>
      </c>
      <c r="I165" s="222"/>
      <c r="J165" s="223">
        <f>ROUND(I165*H165,2)</f>
        <v>0</v>
      </c>
      <c r="K165" s="219" t="s">
        <v>1</v>
      </c>
      <c r="L165" s="44"/>
      <c r="M165" s="224" t="s">
        <v>1</v>
      </c>
      <c r="N165" s="225" t="s">
        <v>39</v>
      </c>
      <c r="O165" s="91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6">
        <f>S165*H165</f>
        <v>0</v>
      </c>
      <c r="U165" s="227" t="s">
        <v>1</v>
      </c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8" t="s">
        <v>265</v>
      </c>
      <c r="AT165" s="228" t="s">
        <v>148</v>
      </c>
      <c r="AU165" s="228" t="s">
        <v>154</v>
      </c>
      <c r="AY165" s="17" t="s">
        <v>146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7" t="s">
        <v>154</v>
      </c>
      <c r="BK165" s="229">
        <f>ROUND(I165*H165,2)</f>
        <v>0</v>
      </c>
      <c r="BL165" s="17" t="s">
        <v>265</v>
      </c>
      <c r="BM165" s="228" t="s">
        <v>3438</v>
      </c>
    </row>
    <row r="166" s="2" customFormat="1">
      <c r="A166" s="38"/>
      <c r="B166" s="39"/>
      <c r="C166" s="40"/>
      <c r="D166" s="230" t="s">
        <v>156</v>
      </c>
      <c r="E166" s="40"/>
      <c r="F166" s="231" t="s">
        <v>3437</v>
      </c>
      <c r="G166" s="40"/>
      <c r="H166" s="40"/>
      <c r="I166" s="232"/>
      <c r="J166" s="40"/>
      <c r="K166" s="40"/>
      <c r="L166" s="44"/>
      <c r="M166" s="283"/>
      <c r="N166" s="284"/>
      <c r="O166" s="285"/>
      <c r="P166" s="285"/>
      <c r="Q166" s="285"/>
      <c r="R166" s="285"/>
      <c r="S166" s="285"/>
      <c r="T166" s="285"/>
      <c r="U166" s="286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156</v>
      </c>
      <c r="AU166" s="17" t="s">
        <v>154</v>
      </c>
    </row>
    <row r="167" s="2" customFormat="1" ht="6.96" customHeight="1">
      <c r="A167" s="38"/>
      <c r="B167" s="66"/>
      <c r="C167" s="67"/>
      <c r="D167" s="67"/>
      <c r="E167" s="67"/>
      <c r="F167" s="67"/>
      <c r="G167" s="67"/>
      <c r="H167" s="67"/>
      <c r="I167" s="67"/>
      <c r="J167" s="67"/>
      <c r="K167" s="67"/>
      <c r="L167" s="44"/>
      <c r="M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</row>
  </sheetData>
  <sheetProtection sheet="1" autoFilter="0" formatColumns="0" formatRows="0" objects="1" scenarios="1" spinCount="100000" saltValue="8e02etyriXZGdcM7ve4aiBDwObGRnzUmgOQ2crD++hRxZ+S0ecb6Ul13+QsNpoY80w+QPCou0KFlIU8yR/RVsA==" hashValue="PIZn/lrInmpyKw59Duk7HBmlciaxNHXOKlXYHwhMKqQKefJXjbvD0vzY52DxvDysHzthbQNjIYafWBFiA2vF/g==" algorithmName="SHA-512" password="CC35"/>
  <autoFilter ref="C117:K166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97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81</v>
      </c>
    </row>
    <row r="4" s="1" customFormat="1" ht="24.96" customHeight="1">
      <c r="B4" s="20"/>
      <c r="D4" s="138" t="s">
        <v>98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Brňany - vestavba 2. bytových jednotek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3439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ROUND((SUM(BE123:BE158)),  2)</f>
        <v>0</v>
      </c>
      <c r="G33" s="38"/>
      <c r="H33" s="38"/>
      <c r="I33" s="155">
        <v>0.20999999999999999</v>
      </c>
      <c r="J33" s="154">
        <f>ROUND(((SUM(BE123:BE158))*I33),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ROUND((SUM(BF123:BF158)),  2)</f>
        <v>0</v>
      </c>
      <c r="G34" s="38"/>
      <c r="H34" s="38"/>
      <c r="I34" s="155">
        <v>0.12</v>
      </c>
      <c r="J34" s="154">
        <f>ROUND(((SUM(BF123:BF158))*I34),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ROUND((SUM(BG123:BG158)),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ROUND((SUM(BH123:BH158)),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ROUND((SUM(BI123:BI158)),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Brňany - vestavba 2. bytových jednotek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99 - vedlejší a ostatní náklady stavby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10. 8. 2025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102</v>
      </c>
      <c r="D94" s="176"/>
      <c r="E94" s="176"/>
      <c r="F94" s="176"/>
      <c r="G94" s="176"/>
      <c r="H94" s="176"/>
      <c r="I94" s="176"/>
      <c r="J94" s="177" t="s">
        <v>103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104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105</v>
      </c>
    </row>
    <row r="97" s="9" customFormat="1" ht="24.96" customHeight="1">
      <c r="A97" s="9"/>
      <c r="B97" s="179"/>
      <c r="C97" s="180"/>
      <c r="D97" s="181" t="s">
        <v>106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3440</v>
      </c>
      <c r="E98" s="182"/>
      <c r="F98" s="182"/>
      <c r="G98" s="182"/>
      <c r="H98" s="182"/>
      <c r="I98" s="182"/>
      <c r="J98" s="183">
        <f>J125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0" customFormat="1" ht="19.92" customHeight="1">
      <c r="A99" s="10"/>
      <c r="B99" s="185"/>
      <c r="C99" s="186"/>
      <c r="D99" s="187" t="s">
        <v>3441</v>
      </c>
      <c r="E99" s="188"/>
      <c r="F99" s="188"/>
      <c r="G99" s="188"/>
      <c r="H99" s="188"/>
      <c r="I99" s="188"/>
      <c r="J99" s="189">
        <f>J132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3442</v>
      </c>
      <c r="E100" s="188"/>
      <c r="F100" s="188"/>
      <c r="G100" s="188"/>
      <c r="H100" s="188"/>
      <c r="I100" s="188"/>
      <c r="J100" s="189">
        <f>J137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3443</v>
      </c>
      <c r="E101" s="188"/>
      <c r="F101" s="188"/>
      <c r="G101" s="188"/>
      <c r="H101" s="188"/>
      <c r="I101" s="188"/>
      <c r="J101" s="189">
        <f>J140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3444</v>
      </c>
      <c r="E102" s="188"/>
      <c r="F102" s="188"/>
      <c r="G102" s="188"/>
      <c r="H102" s="188"/>
      <c r="I102" s="188"/>
      <c r="J102" s="189">
        <f>J145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3445</v>
      </c>
      <c r="E103" s="188"/>
      <c r="F103" s="188"/>
      <c r="G103" s="188"/>
      <c r="H103" s="188"/>
      <c r="I103" s="188"/>
      <c r="J103" s="189">
        <f>J154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130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74" t="str">
        <f>E7</f>
        <v>Brňany - vestavba 2. bytových jednotek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99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99 - vedlejší a ostatní náklady stavby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 xml:space="preserve"> </v>
      </c>
      <c r="G117" s="40"/>
      <c r="H117" s="40"/>
      <c r="I117" s="32" t="s">
        <v>22</v>
      </c>
      <c r="J117" s="79" t="str">
        <f>IF(J12="","",J12)</f>
        <v>10. 8. 2025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 xml:space="preserve"> </v>
      </c>
      <c r="G119" s="40"/>
      <c r="H119" s="40"/>
      <c r="I119" s="32" t="s">
        <v>29</v>
      </c>
      <c r="J119" s="36" t="str">
        <f>E21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27</v>
      </c>
      <c r="D120" s="40"/>
      <c r="E120" s="40"/>
      <c r="F120" s="27" t="str">
        <f>IF(E18="","",E18)</f>
        <v>Vyplň údaj</v>
      </c>
      <c r="G120" s="40"/>
      <c r="H120" s="40"/>
      <c r="I120" s="32" t="s">
        <v>31</v>
      </c>
      <c r="J120" s="36" t="str">
        <f>E24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131</v>
      </c>
      <c r="D122" s="194" t="s">
        <v>58</v>
      </c>
      <c r="E122" s="194" t="s">
        <v>54</v>
      </c>
      <c r="F122" s="194" t="s">
        <v>55</v>
      </c>
      <c r="G122" s="194" t="s">
        <v>132</v>
      </c>
      <c r="H122" s="194" t="s">
        <v>133</v>
      </c>
      <c r="I122" s="194" t="s">
        <v>134</v>
      </c>
      <c r="J122" s="194" t="s">
        <v>103</v>
      </c>
      <c r="K122" s="195" t="s">
        <v>135</v>
      </c>
      <c r="L122" s="196"/>
      <c r="M122" s="100" t="s">
        <v>1</v>
      </c>
      <c r="N122" s="101" t="s">
        <v>37</v>
      </c>
      <c r="O122" s="101" t="s">
        <v>136</v>
      </c>
      <c r="P122" s="101" t="s">
        <v>137</v>
      </c>
      <c r="Q122" s="101" t="s">
        <v>138</v>
      </c>
      <c r="R122" s="101" t="s">
        <v>139</v>
      </c>
      <c r="S122" s="101" t="s">
        <v>140</v>
      </c>
      <c r="T122" s="101" t="s">
        <v>141</v>
      </c>
      <c r="U122" s="102" t="s">
        <v>142</v>
      </c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143</v>
      </c>
      <c r="D123" s="40"/>
      <c r="E123" s="40"/>
      <c r="F123" s="40"/>
      <c r="G123" s="40"/>
      <c r="H123" s="40"/>
      <c r="I123" s="40"/>
      <c r="J123" s="197">
        <f>BK123</f>
        <v>0</v>
      </c>
      <c r="K123" s="40"/>
      <c r="L123" s="44"/>
      <c r="M123" s="103"/>
      <c r="N123" s="198"/>
      <c r="O123" s="104"/>
      <c r="P123" s="199">
        <f>P124+P125</f>
        <v>0</v>
      </c>
      <c r="Q123" s="104"/>
      <c r="R123" s="199">
        <f>R124+R125</f>
        <v>0</v>
      </c>
      <c r="S123" s="104"/>
      <c r="T123" s="199">
        <f>T124+T125</f>
        <v>0</v>
      </c>
      <c r="U123" s="105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72</v>
      </c>
      <c r="AU123" s="17" t="s">
        <v>105</v>
      </c>
      <c r="BK123" s="200">
        <f>BK124+BK125</f>
        <v>0</v>
      </c>
    </row>
    <row r="124" s="12" customFormat="1" ht="25.92" customHeight="1">
      <c r="A124" s="12"/>
      <c r="B124" s="201"/>
      <c r="C124" s="202"/>
      <c r="D124" s="203" t="s">
        <v>72</v>
      </c>
      <c r="E124" s="204" t="s">
        <v>144</v>
      </c>
      <c r="F124" s="204" t="s">
        <v>145</v>
      </c>
      <c r="G124" s="202"/>
      <c r="H124" s="202"/>
      <c r="I124" s="205"/>
      <c r="J124" s="206">
        <f>BK124</f>
        <v>0</v>
      </c>
      <c r="K124" s="202"/>
      <c r="L124" s="207"/>
      <c r="M124" s="208"/>
      <c r="N124" s="209"/>
      <c r="O124" s="209"/>
      <c r="P124" s="210">
        <v>0</v>
      </c>
      <c r="Q124" s="209"/>
      <c r="R124" s="210">
        <v>0</v>
      </c>
      <c r="S124" s="209"/>
      <c r="T124" s="210">
        <v>0</v>
      </c>
      <c r="U124" s="211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81</v>
      </c>
      <c r="AT124" s="213" t="s">
        <v>72</v>
      </c>
      <c r="AU124" s="213" t="s">
        <v>73</v>
      </c>
      <c r="AY124" s="212" t="s">
        <v>146</v>
      </c>
      <c r="BK124" s="214">
        <v>0</v>
      </c>
    </row>
    <row r="125" s="12" customFormat="1" ht="25.92" customHeight="1">
      <c r="A125" s="12"/>
      <c r="B125" s="201"/>
      <c r="C125" s="202"/>
      <c r="D125" s="203" t="s">
        <v>72</v>
      </c>
      <c r="E125" s="204" t="s">
        <v>3446</v>
      </c>
      <c r="F125" s="204" t="s">
        <v>3447</v>
      </c>
      <c r="G125" s="202"/>
      <c r="H125" s="202"/>
      <c r="I125" s="205"/>
      <c r="J125" s="206">
        <f>BK125</f>
        <v>0</v>
      </c>
      <c r="K125" s="202"/>
      <c r="L125" s="207"/>
      <c r="M125" s="208"/>
      <c r="N125" s="209"/>
      <c r="O125" s="209"/>
      <c r="P125" s="210">
        <f>P126+SUM(P127:P132)+P137+P140+P145+P154</f>
        <v>0</v>
      </c>
      <c r="Q125" s="209"/>
      <c r="R125" s="210">
        <f>R126+SUM(R127:R132)+R137+R140+R145+R154</f>
        <v>0</v>
      </c>
      <c r="S125" s="209"/>
      <c r="T125" s="210">
        <f>T126+SUM(T127:T132)+T137+T140+T145+T154</f>
        <v>0</v>
      </c>
      <c r="U125" s="211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2" t="s">
        <v>184</v>
      </c>
      <c r="AT125" s="213" t="s">
        <v>72</v>
      </c>
      <c r="AU125" s="213" t="s">
        <v>73</v>
      </c>
      <c r="AY125" s="212" t="s">
        <v>146</v>
      </c>
      <c r="BK125" s="214">
        <f>BK126+SUM(BK127:BK132)+BK137+BK140+BK145+BK154</f>
        <v>0</v>
      </c>
    </row>
    <row r="126" s="2" customFormat="1" ht="16.5" customHeight="1">
      <c r="A126" s="38"/>
      <c r="B126" s="39"/>
      <c r="C126" s="217" t="s">
        <v>81</v>
      </c>
      <c r="D126" s="217" t="s">
        <v>148</v>
      </c>
      <c r="E126" s="218" t="s">
        <v>3448</v>
      </c>
      <c r="F126" s="219" t="s">
        <v>3449</v>
      </c>
      <c r="G126" s="220" t="s">
        <v>3373</v>
      </c>
      <c r="H126" s="221">
        <v>1</v>
      </c>
      <c r="I126" s="222"/>
      <c r="J126" s="223">
        <f>ROUND(I126*H126,2)</f>
        <v>0</v>
      </c>
      <c r="K126" s="219" t="s">
        <v>1</v>
      </c>
      <c r="L126" s="44"/>
      <c r="M126" s="224" t="s">
        <v>1</v>
      </c>
      <c r="N126" s="225" t="s">
        <v>39</v>
      </c>
      <c r="O126" s="91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6">
        <f>S126*H126</f>
        <v>0</v>
      </c>
      <c r="U126" s="227" t="s">
        <v>1</v>
      </c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8" t="s">
        <v>153</v>
      </c>
      <c r="AT126" s="228" t="s">
        <v>148</v>
      </c>
      <c r="AU126" s="228" t="s">
        <v>81</v>
      </c>
      <c r="AY126" s="17" t="s">
        <v>146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7" t="s">
        <v>154</v>
      </c>
      <c r="BK126" s="229">
        <f>ROUND(I126*H126,2)</f>
        <v>0</v>
      </c>
      <c r="BL126" s="17" t="s">
        <v>153</v>
      </c>
      <c r="BM126" s="228" t="s">
        <v>3450</v>
      </c>
    </row>
    <row r="127" s="2" customFormat="1">
      <c r="A127" s="38"/>
      <c r="B127" s="39"/>
      <c r="C127" s="40"/>
      <c r="D127" s="230" t="s">
        <v>156</v>
      </c>
      <c r="E127" s="40"/>
      <c r="F127" s="231" t="s">
        <v>3449</v>
      </c>
      <c r="G127" s="40"/>
      <c r="H127" s="40"/>
      <c r="I127" s="232"/>
      <c r="J127" s="40"/>
      <c r="K127" s="40"/>
      <c r="L127" s="44"/>
      <c r="M127" s="233"/>
      <c r="N127" s="234"/>
      <c r="O127" s="91"/>
      <c r="P127" s="91"/>
      <c r="Q127" s="91"/>
      <c r="R127" s="91"/>
      <c r="S127" s="91"/>
      <c r="T127" s="91"/>
      <c r="U127" s="92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156</v>
      </c>
      <c r="AU127" s="17" t="s">
        <v>81</v>
      </c>
    </row>
    <row r="128" s="2" customFormat="1" ht="16.5" customHeight="1">
      <c r="A128" s="38"/>
      <c r="B128" s="39"/>
      <c r="C128" s="217" t="s">
        <v>154</v>
      </c>
      <c r="D128" s="217" t="s">
        <v>148</v>
      </c>
      <c r="E128" s="218" t="s">
        <v>3451</v>
      </c>
      <c r="F128" s="219" t="s">
        <v>3452</v>
      </c>
      <c r="G128" s="220" t="s">
        <v>3373</v>
      </c>
      <c r="H128" s="221">
        <v>1</v>
      </c>
      <c r="I128" s="222"/>
      <c r="J128" s="223">
        <f>ROUND(I128*H128,2)</f>
        <v>0</v>
      </c>
      <c r="K128" s="219" t="s">
        <v>1</v>
      </c>
      <c r="L128" s="44"/>
      <c r="M128" s="224" t="s">
        <v>1</v>
      </c>
      <c r="N128" s="225" t="s">
        <v>39</v>
      </c>
      <c r="O128" s="91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6">
        <f>S128*H128</f>
        <v>0</v>
      </c>
      <c r="U128" s="227" t="s">
        <v>1</v>
      </c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8" t="s">
        <v>153</v>
      </c>
      <c r="AT128" s="228" t="s">
        <v>148</v>
      </c>
      <c r="AU128" s="228" t="s">
        <v>81</v>
      </c>
      <c r="AY128" s="17" t="s">
        <v>146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7" t="s">
        <v>154</v>
      </c>
      <c r="BK128" s="229">
        <f>ROUND(I128*H128,2)</f>
        <v>0</v>
      </c>
      <c r="BL128" s="17" t="s">
        <v>153</v>
      </c>
      <c r="BM128" s="228" t="s">
        <v>3453</v>
      </c>
    </row>
    <row r="129" s="2" customFormat="1">
      <c r="A129" s="38"/>
      <c r="B129" s="39"/>
      <c r="C129" s="40"/>
      <c r="D129" s="230" t="s">
        <v>156</v>
      </c>
      <c r="E129" s="40"/>
      <c r="F129" s="231" t="s">
        <v>3452</v>
      </c>
      <c r="G129" s="40"/>
      <c r="H129" s="40"/>
      <c r="I129" s="232"/>
      <c r="J129" s="40"/>
      <c r="K129" s="40"/>
      <c r="L129" s="44"/>
      <c r="M129" s="233"/>
      <c r="N129" s="234"/>
      <c r="O129" s="91"/>
      <c r="P129" s="91"/>
      <c r="Q129" s="91"/>
      <c r="R129" s="91"/>
      <c r="S129" s="91"/>
      <c r="T129" s="91"/>
      <c r="U129" s="92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156</v>
      </c>
      <c r="AU129" s="17" t="s">
        <v>81</v>
      </c>
    </row>
    <row r="130" s="2" customFormat="1" ht="16.5" customHeight="1">
      <c r="A130" s="38"/>
      <c r="B130" s="39"/>
      <c r="C130" s="217" t="s">
        <v>171</v>
      </c>
      <c r="D130" s="217" t="s">
        <v>148</v>
      </c>
      <c r="E130" s="218" t="s">
        <v>3454</v>
      </c>
      <c r="F130" s="219" t="s">
        <v>3455</v>
      </c>
      <c r="G130" s="220" t="s">
        <v>3373</v>
      </c>
      <c r="H130" s="221">
        <v>1</v>
      </c>
      <c r="I130" s="222"/>
      <c r="J130" s="223">
        <f>ROUND(I130*H130,2)</f>
        <v>0</v>
      </c>
      <c r="K130" s="219" t="s">
        <v>1</v>
      </c>
      <c r="L130" s="44"/>
      <c r="M130" s="224" t="s">
        <v>1</v>
      </c>
      <c r="N130" s="225" t="s">
        <v>39</v>
      </c>
      <c r="O130" s="91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6">
        <f>S130*H130</f>
        <v>0</v>
      </c>
      <c r="U130" s="227" t="s">
        <v>1</v>
      </c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8" t="s">
        <v>153</v>
      </c>
      <c r="AT130" s="228" t="s">
        <v>148</v>
      </c>
      <c r="AU130" s="228" t="s">
        <v>81</v>
      </c>
      <c r="AY130" s="17" t="s">
        <v>146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7" t="s">
        <v>154</v>
      </c>
      <c r="BK130" s="229">
        <f>ROUND(I130*H130,2)</f>
        <v>0</v>
      </c>
      <c r="BL130" s="17" t="s">
        <v>153</v>
      </c>
      <c r="BM130" s="228" t="s">
        <v>3456</v>
      </c>
    </row>
    <row r="131" s="2" customFormat="1">
      <c r="A131" s="38"/>
      <c r="B131" s="39"/>
      <c r="C131" s="40"/>
      <c r="D131" s="230" t="s">
        <v>156</v>
      </c>
      <c r="E131" s="40"/>
      <c r="F131" s="231" t="s">
        <v>3455</v>
      </c>
      <c r="G131" s="40"/>
      <c r="H131" s="40"/>
      <c r="I131" s="232"/>
      <c r="J131" s="40"/>
      <c r="K131" s="40"/>
      <c r="L131" s="44"/>
      <c r="M131" s="233"/>
      <c r="N131" s="234"/>
      <c r="O131" s="91"/>
      <c r="P131" s="91"/>
      <c r="Q131" s="91"/>
      <c r="R131" s="91"/>
      <c r="S131" s="91"/>
      <c r="T131" s="91"/>
      <c r="U131" s="92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156</v>
      </c>
      <c r="AU131" s="17" t="s">
        <v>81</v>
      </c>
    </row>
    <row r="132" s="12" customFormat="1" ht="22.8" customHeight="1">
      <c r="A132" s="12"/>
      <c r="B132" s="201"/>
      <c r="C132" s="202"/>
      <c r="D132" s="203" t="s">
        <v>72</v>
      </c>
      <c r="E132" s="215" t="s">
        <v>3457</v>
      </c>
      <c r="F132" s="215" t="s">
        <v>3458</v>
      </c>
      <c r="G132" s="202"/>
      <c r="H132" s="202"/>
      <c r="I132" s="205"/>
      <c r="J132" s="216">
        <f>BK132</f>
        <v>0</v>
      </c>
      <c r="K132" s="202"/>
      <c r="L132" s="207"/>
      <c r="M132" s="208"/>
      <c r="N132" s="209"/>
      <c r="O132" s="209"/>
      <c r="P132" s="210">
        <f>SUM(P133:P136)</f>
        <v>0</v>
      </c>
      <c r="Q132" s="209"/>
      <c r="R132" s="210">
        <f>SUM(R133:R136)</f>
        <v>0</v>
      </c>
      <c r="S132" s="209"/>
      <c r="T132" s="210">
        <f>SUM(T133:T136)</f>
        <v>0</v>
      </c>
      <c r="U132" s="211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2" t="s">
        <v>184</v>
      </c>
      <c r="AT132" s="213" t="s">
        <v>72</v>
      </c>
      <c r="AU132" s="213" t="s">
        <v>81</v>
      </c>
      <c r="AY132" s="212" t="s">
        <v>146</v>
      </c>
      <c r="BK132" s="214">
        <f>SUM(BK133:BK136)</f>
        <v>0</v>
      </c>
    </row>
    <row r="133" s="2" customFormat="1" ht="16.5" customHeight="1">
      <c r="A133" s="38"/>
      <c r="B133" s="39"/>
      <c r="C133" s="217" t="s">
        <v>153</v>
      </c>
      <c r="D133" s="217" t="s">
        <v>148</v>
      </c>
      <c r="E133" s="218" t="s">
        <v>3459</v>
      </c>
      <c r="F133" s="219" t="s">
        <v>3460</v>
      </c>
      <c r="G133" s="220" t="s">
        <v>3373</v>
      </c>
      <c r="H133" s="221">
        <v>1</v>
      </c>
      <c r="I133" s="222"/>
      <c r="J133" s="223">
        <f>ROUND(I133*H133,2)</f>
        <v>0</v>
      </c>
      <c r="K133" s="219" t="s">
        <v>1</v>
      </c>
      <c r="L133" s="44"/>
      <c r="M133" s="224" t="s">
        <v>1</v>
      </c>
      <c r="N133" s="225" t="s">
        <v>39</v>
      </c>
      <c r="O133" s="91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6">
        <f>S133*H133</f>
        <v>0</v>
      </c>
      <c r="U133" s="227" t="s">
        <v>1</v>
      </c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8" t="s">
        <v>153</v>
      </c>
      <c r="AT133" s="228" t="s">
        <v>148</v>
      </c>
      <c r="AU133" s="228" t="s">
        <v>154</v>
      </c>
      <c r="AY133" s="17" t="s">
        <v>146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7" t="s">
        <v>154</v>
      </c>
      <c r="BK133" s="229">
        <f>ROUND(I133*H133,2)</f>
        <v>0</v>
      </c>
      <c r="BL133" s="17" t="s">
        <v>153</v>
      </c>
      <c r="BM133" s="228" t="s">
        <v>3461</v>
      </c>
    </row>
    <row r="134" s="2" customFormat="1">
      <c r="A134" s="38"/>
      <c r="B134" s="39"/>
      <c r="C134" s="40"/>
      <c r="D134" s="230" t="s">
        <v>156</v>
      </c>
      <c r="E134" s="40"/>
      <c r="F134" s="231" t="s">
        <v>3460</v>
      </c>
      <c r="G134" s="40"/>
      <c r="H134" s="40"/>
      <c r="I134" s="232"/>
      <c r="J134" s="40"/>
      <c r="K134" s="40"/>
      <c r="L134" s="44"/>
      <c r="M134" s="233"/>
      <c r="N134" s="234"/>
      <c r="O134" s="91"/>
      <c r="P134" s="91"/>
      <c r="Q134" s="91"/>
      <c r="R134" s="91"/>
      <c r="S134" s="91"/>
      <c r="T134" s="91"/>
      <c r="U134" s="92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156</v>
      </c>
      <c r="AU134" s="17" t="s">
        <v>154</v>
      </c>
    </row>
    <row r="135" s="2" customFormat="1" ht="16.5" customHeight="1">
      <c r="A135" s="38"/>
      <c r="B135" s="39"/>
      <c r="C135" s="217" t="s">
        <v>184</v>
      </c>
      <c r="D135" s="217" t="s">
        <v>148</v>
      </c>
      <c r="E135" s="218" t="s">
        <v>3462</v>
      </c>
      <c r="F135" s="219" t="s">
        <v>3463</v>
      </c>
      <c r="G135" s="220" t="s">
        <v>2296</v>
      </c>
      <c r="H135" s="221">
        <v>1</v>
      </c>
      <c r="I135" s="222"/>
      <c r="J135" s="223">
        <f>ROUND(I135*H135,2)</f>
        <v>0</v>
      </c>
      <c r="K135" s="219" t="s">
        <v>1</v>
      </c>
      <c r="L135" s="44"/>
      <c r="M135" s="224" t="s">
        <v>1</v>
      </c>
      <c r="N135" s="225" t="s">
        <v>39</v>
      </c>
      <c r="O135" s="91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6">
        <f>S135*H135</f>
        <v>0</v>
      </c>
      <c r="U135" s="227" t="s">
        <v>1</v>
      </c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8" t="s">
        <v>153</v>
      </c>
      <c r="AT135" s="228" t="s">
        <v>148</v>
      </c>
      <c r="AU135" s="228" t="s">
        <v>154</v>
      </c>
      <c r="AY135" s="17" t="s">
        <v>146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7" t="s">
        <v>154</v>
      </c>
      <c r="BK135" s="229">
        <f>ROUND(I135*H135,2)</f>
        <v>0</v>
      </c>
      <c r="BL135" s="17" t="s">
        <v>153</v>
      </c>
      <c r="BM135" s="228" t="s">
        <v>3464</v>
      </c>
    </row>
    <row r="136" s="2" customFormat="1">
      <c r="A136" s="38"/>
      <c r="B136" s="39"/>
      <c r="C136" s="40"/>
      <c r="D136" s="230" t="s">
        <v>156</v>
      </c>
      <c r="E136" s="40"/>
      <c r="F136" s="231" t="s">
        <v>3463</v>
      </c>
      <c r="G136" s="40"/>
      <c r="H136" s="40"/>
      <c r="I136" s="232"/>
      <c r="J136" s="40"/>
      <c r="K136" s="40"/>
      <c r="L136" s="44"/>
      <c r="M136" s="233"/>
      <c r="N136" s="234"/>
      <c r="O136" s="91"/>
      <c r="P136" s="91"/>
      <c r="Q136" s="91"/>
      <c r="R136" s="91"/>
      <c r="S136" s="91"/>
      <c r="T136" s="91"/>
      <c r="U136" s="92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156</v>
      </c>
      <c r="AU136" s="17" t="s">
        <v>154</v>
      </c>
    </row>
    <row r="137" s="12" customFormat="1" ht="22.8" customHeight="1">
      <c r="A137" s="12"/>
      <c r="B137" s="201"/>
      <c r="C137" s="202"/>
      <c r="D137" s="203" t="s">
        <v>72</v>
      </c>
      <c r="E137" s="215" t="s">
        <v>3465</v>
      </c>
      <c r="F137" s="215" t="s">
        <v>3466</v>
      </c>
      <c r="G137" s="202"/>
      <c r="H137" s="202"/>
      <c r="I137" s="205"/>
      <c r="J137" s="216">
        <f>BK137</f>
        <v>0</v>
      </c>
      <c r="K137" s="202"/>
      <c r="L137" s="207"/>
      <c r="M137" s="208"/>
      <c r="N137" s="209"/>
      <c r="O137" s="209"/>
      <c r="P137" s="210">
        <f>SUM(P138:P139)</f>
        <v>0</v>
      </c>
      <c r="Q137" s="209"/>
      <c r="R137" s="210">
        <f>SUM(R138:R139)</f>
        <v>0</v>
      </c>
      <c r="S137" s="209"/>
      <c r="T137" s="210">
        <f>SUM(T138:T139)</f>
        <v>0</v>
      </c>
      <c r="U137" s="211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2" t="s">
        <v>184</v>
      </c>
      <c r="AT137" s="213" t="s">
        <v>72</v>
      </c>
      <c r="AU137" s="213" t="s">
        <v>81</v>
      </c>
      <c r="AY137" s="212" t="s">
        <v>146</v>
      </c>
      <c r="BK137" s="214">
        <f>SUM(BK138:BK139)</f>
        <v>0</v>
      </c>
    </row>
    <row r="138" s="2" customFormat="1" ht="16.5" customHeight="1">
      <c r="A138" s="38"/>
      <c r="B138" s="39"/>
      <c r="C138" s="217" t="s">
        <v>191</v>
      </c>
      <c r="D138" s="217" t="s">
        <v>148</v>
      </c>
      <c r="E138" s="218" t="s">
        <v>3467</v>
      </c>
      <c r="F138" s="219" t="s">
        <v>3466</v>
      </c>
      <c r="G138" s="220" t="s">
        <v>3468</v>
      </c>
      <c r="H138" s="221">
        <v>1.5</v>
      </c>
      <c r="I138" s="222"/>
      <c r="J138" s="223">
        <f>ROUND(I138*H138,2)</f>
        <v>0</v>
      </c>
      <c r="K138" s="219" t="s">
        <v>1</v>
      </c>
      <c r="L138" s="44"/>
      <c r="M138" s="224" t="s">
        <v>1</v>
      </c>
      <c r="N138" s="225" t="s">
        <v>39</v>
      </c>
      <c r="O138" s="91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6">
        <f>S138*H138</f>
        <v>0</v>
      </c>
      <c r="U138" s="227" t="s">
        <v>1</v>
      </c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8" t="s">
        <v>153</v>
      </c>
      <c r="AT138" s="228" t="s">
        <v>148</v>
      </c>
      <c r="AU138" s="228" t="s">
        <v>154</v>
      </c>
      <c r="AY138" s="17" t="s">
        <v>146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7" t="s">
        <v>154</v>
      </c>
      <c r="BK138" s="229">
        <f>ROUND(I138*H138,2)</f>
        <v>0</v>
      </c>
      <c r="BL138" s="17" t="s">
        <v>153</v>
      </c>
      <c r="BM138" s="228" t="s">
        <v>3469</v>
      </c>
    </row>
    <row r="139" s="2" customFormat="1">
      <c r="A139" s="38"/>
      <c r="B139" s="39"/>
      <c r="C139" s="40"/>
      <c r="D139" s="230" t="s">
        <v>156</v>
      </c>
      <c r="E139" s="40"/>
      <c r="F139" s="231" t="s">
        <v>3466</v>
      </c>
      <c r="G139" s="40"/>
      <c r="H139" s="40"/>
      <c r="I139" s="232"/>
      <c r="J139" s="40"/>
      <c r="K139" s="40"/>
      <c r="L139" s="44"/>
      <c r="M139" s="233"/>
      <c r="N139" s="234"/>
      <c r="O139" s="91"/>
      <c r="P139" s="91"/>
      <c r="Q139" s="91"/>
      <c r="R139" s="91"/>
      <c r="S139" s="91"/>
      <c r="T139" s="91"/>
      <c r="U139" s="92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156</v>
      </c>
      <c r="AU139" s="17" t="s">
        <v>154</v>
      </c>
    </row>
    <row r="140" s="12" customFormat="1" ht="22.8" customHeight="1">
      <c r="A140" s="12"/>
      <c r="B140" s="201"/>
      <c r="C140" s="202"/>
      <c r="D140" s="203" t="s">
        <v>72</v>
      </c>
      <c r="E140" s="215" t="s">
        <v>3470</v>
      </c>
      <c r="F140" s="215" t="s">
        <v>3471</v>
      </c>
      <c r="G140" s="202"/>
      <c r="H140" s="202"/>
      <c r="I140" s="205"/>
      <c r="J140" s="216">
        <f>BK140</f>
        <v>0</v>
      </c>
      <c r="K140" s="202"/>
      <c r="L140" s="207"/>
      <c r="M140" s="208"/>
      <c r="N140" s="209"/>
      <c r="O140" s="209"/>
      <c r="P140" s="210">
        <f>SUM(P141:P144)</f>
        <v>0</v>
      </c>
      <c r="Q140" s="209"/>
      <c r="R140" s="210">
        <f>SUM(R141:R144)</f>
        <v>0</v>
      </c>
      <c r="S140" s="209"/>
      <c r="T140" s="210">
        <f>SUM(T141:T144)</f>
        <v>0</v>
      </c>
      <c r="U140" s="211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2" t="s">
        <v>184</v>
      </c>
      <c r="AT140" s="213" t="s">
        <v>72</v>
      </c>
      <c r="AU140" s="213" t="s">
        <v>81</v>
      </c>
      <c r="AY140" s="212" t="s">
        <v>146</v>
      </c>
      <c r="BK140" s="214">
        <f>SUM(BK141:BK144)</f>
        <v>0</v>
      </c>
    </row>
    <row r="141" s="2" customFormat="1" ht="16.5" customHeight="1">
      <c r="A141" s="38"/>
      <c r="B141" s="39"/>
      <c r="C141" s="217" t="s">
        <v>198</v>
      </c>
      <c r="D141" s="217" t="s">
        <v>148</v>
      </c>
      <c r="E141" s="218" t="s">
        <v>3472</v>
      </c>
      <c r="F141" s="219" t="s">
        <v>3473</v>
      </c>
      <c r="G141" s="220" t="s">
        <v>3373</v>
      </c>
      <c r="H141" s="221">
        <v>1</v>
      </c>
      <c r="I141" s="222"/>
      <c r="J141" s="223">
        <f>ROUND(I141*H141,2)</f>
        <v>0</v>
      </c>
      <c r="K141" s="219" t="s">
        <v>1</v>
      </c>
      <c r="L141" s="44"/>
      <c r="M141" s="224" t="s">
        <v>1</v>
      </c>
      <c r="N141" s="225" t="s">
        <v>39</v>
      </c>
      <c r="O141" s="91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6">
        <f>S141*H141</f>
        <v>0</v>
      </c>
      <c r="U141" s="227" t="s">
        <v>1</v>
      </c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8" t="s">
        <v>153</v>
      </c>
      <c r="AT141" s="228" t="s">
        <v>148</v>
      </c>
      <c r="AU141" s="228" t="s">
        <v>154</v>
      </c>
      <c r="AY141" s="17" t="s">
        <v>146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7" t="s">
        <v>154</v>
      </c>
      <c r="BK141" s="229">
        <f>ROUND(I141*H141,2)</f>
        <v>0</v>
      </c>
      <c r="BL141" s="17" t="s">
        <v>153</v>
      </c>
      <c r="BM141" s="228" t="s">
        <v>3474</v>
      </c>
    </row>
    <row r="142" s="2" customFormat="1">
      <c r="A142" s="38"/>
      <c r="B142" s="39"/>
      <c r="C142" s="40"/>
      <c r="D142" s="230" t="s">
        <v>156</v>
      </c>
      <c r="E142" s="40"/>
      <c r="F142" s="231" t="s">
        <v>3475</v>
      </c>
      <c r="G142" s="40"/>
      <c r="H142" s="40"/>
      <c r="I142" s="232"/>
      <c r="J142" s="40"/>
      <c r="K142" s="40"/>
      <c r="L142" s="44"/>
      <c r="M142" s="233"/>
      <c r="N142" s="234"/>
      <c r="O142" s="91"/>
      <c r="P142" s="91"/>
      <c r="Q142" s="91"/>
      <c r="R142" s="91"/>
      <c r="S142" s="91"/>
      <c r="T142" s="91"/>
      <c r="U142" s="92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156</v>
      </c>
      <c r="AU142" s="17" t="s">
        <v>154</v>
      </c>
    </row>
    <row r="143" s="14" customFormat="1">
      <c r="A143" s="14"/>
      <c r="B143" s="247"/>
      <c r="C143" s="248"/>
      <c r="D143" s="230" t="s">
        <v>160</v>
      </c>
      <c r="E143" s="249" t="s">
        <v>1</v>
      </c>
      <c r="F143" s="250" t="s">
        <v>81</v>
      </c>
      <c r="G143" s="248"/>
      <c r="H143" s="251">
        <v>1</v>
      </c>
      <c r="I143" s="252"/>
      <c r="J143" s="248"/>
      <c r="K143" s="248"/>
      <c r="L143" s="253"/>
      <c r="M143" s="254"/>
      <c r="N143" s="255"/>
      <c r="O143" s="255"/>
      <c r="P143" s="255"/>
      <c r="Q143" s="255"/>
      <c r="R143" s="255"/>
      <c r="S143" s="255"/>
      <c r="T143" s="255"/>
      <c r="U143" s="256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7" t="s">
        <v>160</v>
      </c>
      <c r="AU143" s="257" t="s">
        <v>154</v>
      </c>
      <c r="AV143" s="14" t="s">
        <v>154</v>
      </c>
      <c r="AW143" s="14" t="s">
        <v>30</v>
      </c>
      <c r="AX143" s="14" t="s">
        <v>73</v>
      </c>
      <c r="AY143" s="257" t="s">
        <v>146</v>
      </c>
    </row>
    <row r="144" s="15" customFormat="1">
      <c r="A144" s="15"/>
      <c r="B144" s="258"/>
      <c r="C144" s="259"/>
      <c r="D144" s="230" t="s">
        <v>160</v>
      </c>
      <c r="E144" s="260" t="s">
        <v>1</v>
      </c>
      <c r="F144" s="261" t="s">
        <v>163</v>
      </c>
      <c r="G144" s="259"/>
      <c r="H144" s="262">
        <v>1</v>
      </c>
      <c r="I144" s="263"/>
      <c r="J144" s="259"/>
      <c r="K144" s="259"/>
      <c r="L144" s="264"/>
      <c r="M144" s="265"/>
      <c r="N144" s="266"/>
      <c r="O144" s="266"/>
      <c r="P144" s="266"/>
      <c r="Q144" s="266"/>
      <c r="R144" s="266"/>
      <c r="S144" s="266"/>
      <c r="T144" s="266"/>
      <c r="U144" s="267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8" t="s">
        <v>160</v>
      </c>
      <c r="AU144" s="268" t="s">
        <v>154</v>
      </c>
      <c r="AV144" s="15" t="s">
        <v>153</v>
      </c>
      <c r="AW144" s="15" t="s">
        <v>30</v>
      </c>
      <c r="AX144" s="15" t="s">
        <v>81</v>
      </c>
      <c r="AY144" s="268" t="s">
        <v>146</v>
      </c>
    </row>
    <row r="145" s="12" customFormat="1" ht="22.8" customHeight="1">
      <c r="A145" s="12"/>
      <c r="B145" s="201"/>
      <c r="C145" s="202"/>
      <c r="D145" s="203" t="s">
        <v>72</v>
      </c>
      <c r="E145" s="215" t="s">
        <v>3476</v>
      </c>
      <c r="F145" s="215" t="s">
        <v>3477</v>
      </c>
      <c r="G145" s="202"/>
      <c r="H145" s="202"/>
      <c r="I145" s="205"/>
      <c r="J145" s="216">
        <f>BK145</f>
        <v>0</v>
      </c>
      <c r="K145" s="202"/>
      <c r="L145" s="207"/>
      <c r="M145" s="208"/>
      <c r="N145" s="209"/>
      <c r="O145" s="209"/>
      <c r="P145" s="210">
        <f>SUM(P146:P153)</f>
        <v>0</v>
      </c>
      <c r="Q145" s="209"/>
      <c r="R145" s="210">
        <f>SUM(R146:R153)</f>
        <v>0</v>
      </c>
      <c r="S145" s="209"/>
      <c r="T145" s="210">
        <f>SUM(T146:T153)</f>
        <v>0</v>
      </c>
      <c r="U145" s="211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2" t="s">
        <v>184</v>
      </c>
      <c r="AT145" s="213" t="s">
        <v>72</v>
      </c>
      <c r="AU145" s="213" t="s">
        <v>81</v>
      </c>
      <c r="AY145" s="212" t="s">
        <v>146</v>
      </c>
      <c r="BK145" s="214">
        <f>SUM(BK146:BK153)</f>
        <v>0</v>
      </c>
    </row>
    <row r="146" s="2" customFormat="1" ht="16.5" customHeight="1">
      <c r="A146" s="38"/>
      <c r="B146" s="39"/>
      <c r="C146" s="217" t="s">
        <v>204</v>
      </c>
      <c r="D146" s="217" t="s">
        <v>148</v>
      </c>
      <c r="E146" s="218" t="s">
        <v>3478</v>
      </c>
      <c r="F146" s="219" t="s">
        <v>3477</v>
      </c>
      <c r="G146" s="220" t="s">
        <v>3468</v>
      </c>
      <c r="H146" s="221">
        <v>1.5</v>
      </c>
      <c r="I146" s="222"/>
      <c r="J146" s="223">
        <f>ROUND(I146*H146,2)</f>
        <v>0</v>
      </c>
      <c r="K146" s="219" t="s">
        <v>3479</v>
      </c>
      <c r="L146" s="44"/>
      <c r="M146" s="224" t="s">
        <v>1</v>
      </c>
      <c r="N146" s="225" t="s">
        <v>39</v>
      </c>
      <c r="O146" s="91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6">
        <f>S146*H146</f>
        <v>0</v>
      </c>
      <c r="U146" s="227" t="s">
        <v>1</v>
      </c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8" t="s">
        <v>3480</v>
      </c>
      <c r="AT146" s="228" t="s">
        <v>148</v>
      </c>
      <c r="AU146" s="228" t="s">
        <v>154</v>
      </c>
      <c r="AY146" s="17" t="s">
        <v>146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7" t="s">
        <v>154</v>
      </c>
      <c r="BK146" s="229">
        <f>ROUND(I146*H146,2)</f>
        <v>0</v>
      </c>
      <c r="BL146" s="17" t="s">
        <v>3480</v>
      </c>
      <c r="BM146" s="228" t="s">
        <v>3481</v>
      </c>
    </row>
    <row r="147" s="2" customFormat="1">
      <c r="A147" s="38"/>
      <c r="B147" s="39"/>
      <c r="C147" s="40"/>
      <c r="D147" s="230" t="s">
        <v>156</v>
      </c>
      <c r="E147" s="40"/>
      <c r="F147" s="231" t="s">
        <v>3477</v>
      </c>
      <c r="G147" s="40"/>
      <c r="H147" s="40"/>
      <c r="I147" s="232"/>
      <c r="J147" s="40"/>
      <c r="K147" s="40"/>
      <c r="L147" s="44"/>
      <c r="M147" s="233"/>
      <c r="N147" s="234"/>
      <c r="O147" s="91"/>
      <c r="P147" s="91"/>
      <c r="Q147" s="91"/>
      <c r="R147" s="91"/>
      <c r="S147" s="91"/>
      <c r="T147" s="91"/>
      <c r="U147" s="92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156</v>
      </c>
      <c r="AU147" s="17" t="s">
        <v>154</v>
      </c>
    </row>
    <row r="148" s="2" customFormat="1">
      <c r="A148" s="38"/>
      <c r="B148" s="39"/>
      <c r="C148" s="40"/>
      <c r="D148" s="235" t="s">
        <v>158</v>
      </c>
      <c r="E148" s="40"/>
      <c r="F148" s="236" t="s">
        <v>3482</v>
      </c>
      <c r="G148" s="40"/>
      <c r="H148" s="40"/>
      <c r="I148" s="232"/>
      <c r="J148" s="40"/>
      <c r="K148" s="40"/>
      <c r="L148" s="44"/>
      <c r="M148" s="233"/>
      <c r="N148" s="234"/>
      <c r="O148" s="91"/>
      <c r="P148" s="91"/>
      <c r="Q148" s="91"/>
      <c r="R148" s="91"/>
      <c r="S148" s="91"/>
      <c r="T148" s="91"/>
      <c r="U148" s="92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158</v>
      </c>
      <c r="AU148" s="17" t="s">
        <v>154</v>
      </c>
    </row>
    <row r="149" s="2" customFormat="1" ht="24.15" customHeight="1">
      <c r="A149" s="38"/>
      <c r="B149" s="39"/>
      <c r="C149" s="217" t="s">
        <v>212</v>
      </c>
      <c r="D149" s="217" t="s">
        <v>148</v>
      </c>
      <c r="E149" s="218" t="s">
        <v>3483</v>
      </c>
      <c r="F149" s="219" t="s">
        <v>3484</v>
      </c>
      <c r="G149" s="220" t="s">
        <v>2296</v>
      </c>
      <c r="H149" s="221">
        <v>1</v>
      </c>
      <c r="I149" s="222"/>
      <c r="J149" s="223">
        <f>ROUND(I149*H149,2)</f>
        <v>0</v>
      </c>
      <c r="K149" s="219" t="s">
        <v>1</v>
      </c>
      <c r="L149" s="44"/>
      <c r="M149" s="224" t="s">
        <v>1</v>
      </c>
      <c r="N149" s="225" t="s">
        <v>39</v>
      </c>
      <c r="O149" s="91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6">
        <f>S149*H149</f>
        <v>0</v>
      </c>
      <c r="U149" s="227" t="s">
        <v>1</v>
      </c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8" t="s">
        <v>153</v>
      </c>
      <c r="AT149" s="228" t="s">
        <v>148</v>
      </c>
      <c r="AU149" s="228" t="s">
        <v>154</v>
      </c>
      <c r="AY149" s="17" t="s">
        <v>146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7" t="s">
        <v>154</v>
      </c>
      <c r="BK149" s="229">
        <f>ROUND(I149*H149,2)</f>
        <v>0</v>
      </c>
      <c r="BL149" s="17" t="s">
        <v>153</v>
      </c>
      <c r="BM149" s="228" t="s">
        <v>3485</v>
      </c>
    </row>
    <row r="150" s="2" customFormat="1">
      <c r="A150" s="38"/>
      <c r="B150" s="39"/>
      <c r="C150" s="40"/>
      <c r="D150" s="230" t="s">
        <v>156</v>
      </c>
      <c r="E150" s="40"/>
      <c r="F150" s="231" t="s">
        <v>3484</v>
      </c>
      <c r="G150" s="40"/>
      <c r="H150" s="40"/>
      <c r="I150" s="232"/>
      <c r="J150" s="40"/>
      <c r="K150" s="40"/>
      <c r="L150" s="44"/>
      <c r="M150" s="233"/>
      <c r="N150" s="234"/>
      <c r="O150" s="91"/>
      <c r="P150" s="91"/>
      <c r="Q150" s="91"/>
      <c r="R150" s="91"/>
      <c r="S150" s="91"/>
      <c r="T150" s="91"/>
      <c r="U150" s="92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156</v>
      </c>
      <c r="AU150" s="17" t="s">
        <v>154</v>
      </c>
    </row>
    <row r="151" s="13" customFormat="1">
      <c r="A151" s="13"/>
      <c r="B151" s="237"/>
      <c r="C151" s="238"/>
      <c r="D151" s="230" t="s">
        <v>160</v>
      </c>
      <c r="E151" s="239" t="s">
        <v>1</v>
      </c>
      <c r="F151" s="240" t="s">
        <v>3486</v>
      </c>
      <c r="G151" s="238"/>
      <c r="H151" s="239" t="s">
        <v>1</v>
      </c>
      <c r="I151" s="241"/>
      <c r="J151" s="238"/>
      <c r="K151" s="238"/>
      <c r="L151" s="242"/>
      <c r="M151" s="243"/>
      <c r="N151" s="244"/>
      <c r="O151" s="244"/>
      <c r="P151" s="244"/>
      <c r="Q151" s="244"/>
      <c r="R151" s="244"/>
      <c r="S151" s="244"/>
      <c r="T151" s="244"/>
      <c r="U151" s="245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6" t="s">
        <v>160</v>
      </c>
      <c r="AU151" s="246" t="s">
        <v>154</v>
      </c>
      <c r="AV151" s="13" t="s">
        <v>81</v>
      </c>
      <c r="AW151" s="13" t="s">
        <v>30</v>
      </c>
      <c r="AX151" s="13" t="s">
        <v>73</v>
      </c>
      <c r="AY151" s="246" t="s">
        <v>146</v>
      </c>
    </row>
    <row r="152" s="14" customFormat="1">
      <c r="A152" s="14"/>
      <c r="B152" s="247"/>
      <c r="C152" s="248"/>
      <c r="D152" s="230" t="s">
        <v>160</v>
      </c>
      <c r="E152" s="249" t="s">
        <v>1</v>
      </c>
      <c r="F152" s="250" t="s">
        <v>81</v>
      </c>
      <c r="G152" s="248"/>
      <c r="H152" s="251">
        <v>1</v>
      </c>
      <c r="I152" s="252"/>
      <c r="J152" s="248"/>
      <c r="K152" s="248"/>
      <c r="L152" s="253"/>
      <c r="M152" s="254"/>
      <c r="N152" s="255"/>
      <c r="O152" s="255"/>
      <c r="P152" s="255"/>
      <c r="Q152" s="255"/>
      <c r="R152" s="255"/>
      <c r="S152" s="255"/>
      <c r="T152" s="255"/>
      <c r="U152" s="256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7" t="s">
        <v>160</v>
      </c>
      <c r="AU152" s="257" t="s">
        <v>154</v>
      </c>
      <c r="AV152" s="14" t="s">
        <v>154</v>
      </c>
      <c r="AW152" s="14" t="s">
        <v>30</v>
      </c>
      <c r="AX152" s="14" t="s">
        <v>73</v>
      </c>
      <c r="AY152" s="257" t="s">
        <v>146</v>
      </c>
    </row>
    <row r="153" s="15" customFormat="1">
      <c r="A153" s="15"/>
      <c r="B153" s="258"/>
      <c r="C153" s="259"/>
      <c r="D153" s="230" t="s">
        <v>160</v>
      </c>
      <c r="E153" s="260" t="s">
        <v>1</v>
      </c>
      <c r="F153" s="261" t="s">
        <v>163</v>
      </c>
      <c r="G153" s="259"/>
      <c r="H153" s="262">
        <v>1</v>
      </c>
      <c r="I153" s="263"/>
      <c r="J153" s="259"/>
      <c r="K153" s="259"/>
      <c r="L153" s="264"/>
      <c r="M153" s="265"/>
      <c r="N153" s="266"/>
      <c r="O153" s="266"/>
      <c r="P153" s="266"/>
      <c r="Q153" s="266"/>
      <c r="R153" s="266"/>
      <c r="S153" s="266"/>
      <c r="T153" s="266"/>
      <c r="U153" s="267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8" t="s">
        <v>160</v>
      </c>
      <c r="AU153" s="268" t="s">
        <v>154</v>
      </c>
      <c r="AV153" s="15" t="s">
        <v>153</v>
      </c>
      <c r="AW153" s="15" t="s">
        <v>30</v>
      </c>
      <c r="AX153" s="15" t="s">
        <v>81</v>
      </c>
      <c r="AY153" s="268" t="s">
        <v>146</v>
      </c>
    </row>
    <row r="154" s="12" customFormat="1" ht="22.8" customHeight="1">
      <c r="A154" s="12"/>
      <c r="B154" s="201"/>
      <c r="C154" s="202"/>
      <c r="D154" s="203" t="s">
        <v>72</v>
      </c>
      <c r="E154" s="215" t="s">
        <v>3487</v>
      </c>
      <c r="F154" s="215" t="s">
        <v>3488</v>
      </c>
      <c r="G154" s="202"/>
      <c r="H154" s="202"/>
      <c r="I154" s="205"/>
      <c r="J154" s="216">
        <f>BK154</f>
        <v>0</v>
      </c>
      <c r="K154" s="202"/>
      <c r="L154" s="207"/>
      <c r="M154" s="208"/>
      <c r="N154" s="209"/>
      <c r="O154" s="209"/>
      <c r="P154" s="210">
        <f>SUM(P155:P158)</f>
        <v>0</v>
      </c>
      <c r="Q154" s="209"/>
      <c r="R154" s="210">
        <f>SUM(R155:R158)</f>
        <v>0</v>
      </c>
      <c r="S154" s="209"/>
      <c r="T154" s="210">
        <f>SUM(T155:T158)</f>
        <v>0</v>
      </c>
      <c r="U154" s="211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2" t="s">
        <v>184</v>
      </c>
      <c r="AT154" s="213" t="s">
        <v>72</v>
      </c>
      <c r="AU154" s="213" t="s">
        <v>81</v>
      </c>
      <c r="AY154" s="212" t="s">
        <v>146</v>
      </c>
      <c r="BK154" s="214">
        <f>SUM(BK155:BK158)</f>
        <v>0</v>
      </c>
    </row>
    <row r="155" s="2" customFormat="1" ht="16.5" customHeight="1">
      <c r="A155" s="38"/>
      <c r="B155" s="39"/>
      <c r="C155" s="217" t="s">
        <v>219</v>
      </c>
      <c r="D155" s="217" t="s">
        <v>148</v>
      </c>
      <c r="E155" s="218" t="s">
        <v>3489</v>
      </c>
      <c r="F155" s="219" t="s">
        <v>3490</v>
      </c>
      <c r="G155" s="220" t="s">
        <v>3468</v>
      </c>
      <c r="H155" s="221">
        <v>1</v>
      </c>
      <c r="I155" s="222"/>
      <c r="J155" s="223">
        <f>ROUND(I155*H155,2)</f>
        <v>0</v>
      </c>
      <c r="K155" s="219" t="s">
        <v>3491</v>
      </c>
      <c r="L155" s="44"/>
      <c r="M155" s="224" t="s">
        <v>1</v>
      </c>
      <c r="N155" s="225" t="s">
        <v>39</v>
      </c>
      <c r="O155" s="91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6">
        <f>S155*H155</f>
        <v>0</v>
      </c>
      <c r="U155" s="227" t="s">
        <v>1</v>
      </c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8" t="s">
        <v>3480</v>
      </c>
      <c r="AT155" s="228" t="s">
        <v>148</v>
      </c>
      <c r="AU155" s="228" t="s">
        <v>154</v>
      </c>
      <c r="AY155" s="17" t="s">
        <v>146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7" t="s">
        <v>154</v>
      </c>
      <c r="BK155" s="229">
        <f>ROUND(I155*H155,2)</f>
        <v>0</v>
      </c>
      <c r="BL155" s="17" t="s">
        <v>3480</v>
      </c>
      <c r="BM155" s="228" t="s">
        <v>3492</v>
      </c>
    </row>
    <row r="156" s="2" customFormat="1">
      <c r="A156" s="38"/>
      <c r="B156" s="39"/>
      <c r="C156" s="40"/>
      <c r="D156" s="230" t="s">
        <v>156</v>
      </c>
      <c r="E156" s="40"/>
      <c r="F156" s="231" t="s">
        <v>3490</v>
      </c>
      <c r="G156" s="40"/>
      <c r="H156" s="40"/>
      <c r="I156" s="232"/>
      <c r="J156" s="40"/>
      <c r="K156" s="40"/>
      <c r="L156" s="44"/>
      <c r="M156" s="233"/>
      <c r="N156" s="234"/>
      <c r="O156" s="91"/>
      <c r="P156" s="91"/>
      <c r="Q156" s="91"/>
      <c r="R156" s="91"/>
      <c r="S156" s="91"/>
      <c r="T156" s="91"/>
      <c r="U156" s="92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156</v>
      </c>
      <c r="AU156" s="17" t="s">
        <v>154</v>
      </c>
    </row>
    <row r="157" s="2" customFormat="1">
      <c r="A157" s="38"/>
      <c r="B157" s="39"/>
      <c r="C157" s="40"/>
      <c r="D157" s="235" t="s">
        <v>158</v>
      </c>
      <c r="E157" s="40"/>
      <c r="F157" s="236" t="s">
        <v>3493</v>
      </c>
      <c r="G157" s="40"/>
      <c r="H157" s="40"/>
      <c r="I157" s="232"/>
      <c r="J157" s="40"/>
      <c r="K157" s="40"/>
      <c r="L157" s="44"/>
      <c r="M157" s="233"/>
      <c r="N157" s="234"/>
      <c r="O157" s="91"/>
      <c r="P157" s="91"/>
      <c r="Q157" s="91"/>
      <c r="R157" s="91"/>
      <c r="S157" s="91"/>
      <c r="T157" s="91"/>
      <c r="U157" s="92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158</v>
      </c>
      <c r="AU157" s="17" t="s">
        <v>154</v>
      </c>
    </row>
    <row r="158" s="14" customFormat="1">
      <c r="A158" s="14"/>
      <c r="B158" s="247"/>
      <c r="C158" s="248"/>
      <c r="D158" s="230" t="s">
        <v>160</v>
      </c>
      <c r="E158" s="248"/>
      <c r="F158" s="250" t="s">
        <v>3494</v>
      </c>
      <c r="G158" s="248"/>
      <c r="H158" s="251">
        <v>1</v>
      </c>
      <c r="I158" s="252"/>
      <c r="J158" s="248"/>
      <c r="K158" s="248"/>
      <c r="L158" s="253"/>
      <c r="M158" s="287"/>
      <c r="N158" s="288"/>
      <c r="O158" s="288"/>
      <c r="P158" s="288"/>
      <c r="Q158" s="288"/>
      <c r="R158" s="288"/>
      <c r="S158" s="288"/>
      <c r="T158" s="288"/>
      <c r="U158" s="289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7" t="s">
        <v>160</v>
      </c>
      <c r="AU158" s="257" t="s">
        <v>154</v>
      </c>
      <c r="AV158" s="14" t="s">
        <v>154</v>
      </c>
      <c r="AW158" s="14" t="s">
        <v>4</v>
      </c>
      <c r="AX158" s="14" t="s">
        <v>81</v>
      </c>
      <c r="AY158" s="257" t="s">
        <v>146</v>
      </c>
    </row>
    <row r="159" s="2" customFormat="1" ht="6.96" customHeight="1">
      <c r="A159" s="38"/>
      <c r="B159" s="66"/>
      <c r="C159" s="67"/>
      <c r="D159" s="67"/>
      <c r="E159" s="67"/>
      <c r="F159" s="67"/>
      <c r="G159" s="67"/>
      <c r="H159" s="67"/>
      <c r="I159" s="67"/>
      <c r="J159" s="67"/>
      <c r="K159" s="67"/>
      <c r="L159" s="44"/>
      <c r="M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</row>
  </sheetData>
  <sheetProtection sheet="1" autoFilter="0" formatColumns="0" formatRows="0" objects="1" scenarios="1" spinCount="100000" saltValue="1sbxpjzUryRPhoGwLKYqXrCGrTU+kNwzz7QrkzvbAceeYxFxAZmhRrEBjJLDGtqMcXXSI/bFlhqHWIJtBnf+Xw==" hashValue="p0AKibDmacqFAdf26Gjf5rHrY3sFG50bZgJGgDRPEV8II9v/HbmZeuAVaPfzXdBpwFvvhavKGWVj3x2Ru5awcA==" algorithmName="SHA-512" password="CC35"/>
  <autoFilter ref="C122:K158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hyperlinks>
    <hyperlink ref="F148" r:id="rId1" display="https://podminky.urs.cz/item/CS_URS_2024_02/070001000"/>
    <hyperlink ref="F157" r:id="rId2" display="https://podminky.urs.cz/item/CS_URS_2024_01/09410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BAZANT-PC\František Bažant</dc:creator>
  <cp:lastModifiedBy>BAZANT-PC\František Bažant</cp:lastModifiedBy>
  <dcterms:created xsi:type="dcterms:W3CDTF">2025-09-24T07:05:58Z</dcterms:created>
  <dcterms:modified xsi:type="dcterms:W3CDTF">2025-09-24T07:06:07Z</dcterms:modified>
</cp:coreProperties>
</file>