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reza\Desktop\VZ Králíky - vybavení interiéru\"/>
    </mc:Choice>
  </mc:AlternateContent>
  <bookViews>
    <workbookView xWindow="0" yWindow="0" windowWidth="19545" windowHeight="10980" activeTab="1"/>
  </bookViews>
  <sheets>
    <sheet name="Rekapitulace stavby" sheetId="1" r:id="rId1"/>
    <sheet name="Objekt 01.6 - Budova návš..." sheetId="2" r:id="rId2"/>
  </sheets>
  <definedNames>
    <definedName name="_xlnm._FilterDatabase" localSheetId="1" hidden="1">'Objekt 01.6 - Budova návš...'!$C$116:$K$172</definedName>
    <definedName name="_xlnm.Print_Titles" localSheetId="1">'Objekt 01.6 - Budova návš...'!$116:$116</definedName>
    <definedName name="_xlnm.Print_Titles" localSheetId="0">'Rekapitulace stavby'!$92:$92</definedName>
    <definedName name="_xlnm.Print_Area" localSheetId="1">'Objekt 01.6 - Budova návš...'!$C$4:$J$76,'Objekt 01.6 - Budova návš...'!$C$82:$J$98,'Objekt 01.6 - Budova návš...'!$C$104:$K$172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J113" i="2"/>
  <c r="F113" i="2"/>
  <c r="F111" i="2"/>
  <c r="E109" i="2"/>
  <c r="J91" i="2"/>
  <c r="F91" i="2"/>
  <c r="F89" i="2"/>
  <c r="E87" i="2"/>
  <c r="J24" i="2"/>
  <c r="E24" i="2"/>
  <c r="J92" i="2" s="1"/>
  <c r="J23" i="2"/>
  <c r="J18" i="2"/>
  <c r="E18" i="2"/>
  <c r="F114" i="2" s="1"/>
  <c r="J17" i="2"/>
  <c r="J12" i="2"/>
  <c r="J89" i="2" s="1"/>
  <c r="E7" i="2"/>
  <c r="E107" i="2"/>
  <c r="L90" i="1"/>
  <c r="AM90" i="1"/>
  <c r="AM89" i="1"/>
  <c r="L89" i="1"/>
  <c r="AM87" i="1"/>
  <c r="L87" i="1"/>
  <c r="L85" i="1"/>
  <c r="L84" i="1"/>
  <c r="BK171" i="2"/>
  <c r="J171" i="2"/>
  <c r="BK169" i="2"/>
  <c r="J169" i="2"/>
  <c r="BK167" i="2"/>
  <c r="BK165" i="2"/>
  <c r="J165" i="2"/>
  <c r="BK163" i="2"/>
  <c r="J163" i="2"/>
  <c r="BK161" i="2"/>
  <c r="J161" i="2"/>
  <c r="BK159" i="2"/>
  <c r="J159" i="2"/>
  <c r="BK157" i="2"/>
  <c r="J157" i="2"/>
  <c r="BK155" i="2"/>
  <c r="BK153" i="2"/>
  <c r="BK147" i="2"/>
  <c r="BK145" i="2"/>
  <c r="BK143" i="2"/>
  <c r="J141" i="2"/>
  <c r="BK139" i="2"/>
  <c r="BK137" i="2"/>
  <c r="BK131" i="2"/>
  <c r="BK129" i="2"/>
  <c r="J125" i="2"/>
  <c r="J123" i="2"/>
  <c r="J119" i="2"/>
  <c r="J155" i="2"/>
  <c r="J153" i="2"/>
  <c r="BK151" i="2"/>
  <c r="J149" i="2"/>
  <c r="J147" i="2"/>
  <c r="J145" i="2"/>
  <c r="J137" i="2"/>
  <c r="J129" i="2"/>
  <c r="J127" i="2"/>
  <c r="J151" i="2"/>
  <c r="BK149" i="2"/>
  <c r="J143" i="2"/>
  <c r="BK141" i="2"/>
  <c r="J139" i="2"/>
  <c r="BK135" i="2"/>
  <c r="J133" i="2"/>
  <c r="BK123" i="2"/>
  <c r="J121" i="2"/>
  <c r="BK119" i="2"/>
  <c r="J167" i="2"/>
  <c r="J135" i="2"/>
  <c r="BK133" i="2"/>
  <c r="J131" i="2"/>
  <c r="BK127" i="2"/>
  <c r="BK125" i="2"/>
  <c r="BK121" i="2"/>
  <c r="AS94" i="1"/>
  <c r="BK118" i="2" l="1"/>
  <c r="J118" i="2" s="1"/>
  <c r="J97" i="2" s="1"/>
  <c r="P118" i="2"/>
  <c r="P117" i="2" s="1"/>
  <c r="AU95" i="1" s="1"/>
  <c r="AU94" i="1" s="1"/>
  <c r="R118" i="2"/>
  <c r="R117" i="2"/>
  <c r="T118" i="2"/>
  <c r="T117" i="2" s="1"/>
  <c r="J114" i="2"/>
  <c r="BE119" i="2"/>
  <c r="BE165" i="2"/>
  <c r="F92" i="2"/>
  <c r="J111" i="2"/>
  <c r="BE125" i="2"/>
  <c r="BE127" i="2"/>
  <c r="BE129" i="2"/>
  <c r="BE141" i="2"/>
  <c r="BE147" i="2"/>
  <c r="BE121" i="2"/>
  <c r="BE123" i="2"/>
  <c r="BE131" i="2"/>
  <c r="BE135" i="2"/>
  <c r="BE139" i="2"/>
  <c r="BE149" i="2"/>
  <c r="BE153" i="2"/>
  <c r="E85" i="2"/>
  <c r="BE133" i="2"/>
  <c r="BE137" i="2"/>
  <c r="BE143" i="2"/>
  <c r="BE145" i="2"/>
  <c r="BE151" i="2"/>
  <c r="BE155" i="2"/>
  <c r="BE157" i="2"/>
  <c r="BE159" i="2"/>
  <c r="BE161" i="2"/>
  <c r="BE163" i="2"/>
  <c r="BE167" i="2"/>
  <c r="BE169" i="2"/>
  <c r="BE171" i="2"/>
  <c r="F34" i="2"/>
  <c r="BA95" i="1" s="1"/>
  <c r="BA94" i="1" s="1"/>
  <c r="W30" i="1" s="1"/>
  <c r="F36" i="2"/>
  <c r="BC95" i="1" s="1"/>
  <c r="BC94" i="1" s="1"/>
  <c r="W32" i="1" s="1"/>
  <c r="J34" i="2"/>
  <c r="AW95" i="1" s="1"/>
  <c r="F37" i="2"/>
  <c r="BD95" i="1" s="1"/>
  <c r="BD94" i="1" s="1"/>
  <c r="W33" i="1" s="1"/>
  <c r="F35" i="2"/>
  <c r="BB95" i="1" s="1"/>
  <c r="BB94" i="1" s="1"/>
  <c r="W31" i="1" s="1"/>
  <c r="BK117" i="2" l="1"/>
  <c r="J117" i="2"/>
  <c r="J96" i="2" s="1"/>
  <c r="AY94" i="1"/>
  <c r="AX94" i="1"/>
  <c r="AW94" i="1"/>
  <c r="AK30" i="1" s="1"/>
  <c r="J33" i="2"/>
  <c r="AV95" i="1" s="1"/>
  <c r="AT95" i="1" s="1"/>
  <c r="F33" i="2"/>
  <c r="AZ95" i="1" s="1"/>
  <c r="AZ94" i="1" s="1"/>
  <c r="W29" i="1" s="1"/>
  <c r="AV94" i="1" l="1"/>
  <c r="AK29" i="1" s="1"/>
  <c r="J30" i="2"/>
  <c r="AG95" i="1" s="1"/>
  <c r="AN95" i="1" s="1"/>
  <c r="J39" i="2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<sst xmlns="http://schemas.openxmlformats.org/spreadsheetml/2006/main" count="763" uniqueCount="216">
  <si>
    <t>Export Komplet</t>
  </si>
  <si>
    <t/>
  </si>
  <si>
    <t>2.0</t>
  </si>
  <si>
    <t>False</t>
  </si>
  <si>
    <t>{1ea26d2d-35d0-4c97-82d6-7ebdbb020c11}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</si>
  <si>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</si>
  <si>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</si>
  <si>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</si>
  <si>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</si>
  <si>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</si>
  <si>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</si>
  <si>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</si>
  <si>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</si>
  <si>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MUZEUM_I</t>
  </si>
  <si>
    <t>Stavba:</t>
  </si>
  <si>
    <t>Návštěvnické centrum turistické oblasti Králický Sněžník</t>
  </si>
  <si>
    <t>KSO:</t>
  </si>
  <si>
    <t>CC-CZ:</t>
  </si>
  <si>
    <t>Místo:</t>
  </si>
  <si>
    <t>Králíky</t>
  </si>
  <si>
    <t>Datum:</t>
  </si>
  <si>
    <t>Zadavatel:</t>
  </si>
  <si>
    <t>IČ:</t>
  </si>
  <si>
    <t>Město Králíky,Velké nám.5,561 69 Králíky</t>
  </si>
  <si>
    <t>DIČ:</t>
  </si>
  <si>
    <t>Zhotovitel:</t>
  </si>
  <si>
    <t xml:space="preserve"> </t>
  </si>
  <si>
    <t>Projektant:</t>
  </si>
  <si>
    <t>ing.arch.David Vahala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</si>
  <si>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</si>
  <si>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</si>
  <si>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</si>
  <si>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</si>
  <si>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</si>
  <si>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</si>
  <si>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</si>
  <si>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</si>
  <si>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</si>
  <si>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</si>
  <si>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</si>
  <si>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</si>
  <si>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</si>
  <si>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</si>
  <si>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</si>
  <si>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</si>
  <si>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</si>
  <si>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</si>
  <si>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</si>
  <si>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</si>
  <si>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</si>
  <si>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</si>
  <si>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</si>
  <si>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</si>
  <si>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</si>
  <si>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</si>
  <si>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</si>
  <si>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</si>
  <si>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</si>
  <si>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</si>
  <si>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</si>
  <si>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</si>
  <si>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</si>
  <si>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</si>
  <si>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</si>
  <si>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</si>
  <si>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</si>
  <si>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</si>
  <si>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</si>
  <si>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</si>
  <si>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</si>
  <si>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</si>
  <si>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</si>
  <si>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</si>
  <si>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</si>
  <si>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</si>
  <si>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</si>
  <si>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</si>
  <si>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Objekt 01.6</t>
  </si>
  <si>
    <t>Budova návštěvnického centra - Interiér</t>
  </si>
  <si>
    <t>STA</t>
  </si>
  <si>
    <t>1</t>
  </si>
  <si>
    <t>{a5431345-87cd-4d2a-94f6-b614651c5581}</t>
  </si>
  <si>
    <t>2</t>
  </si>
  <si>
    <t>KRYCÍ LIST SOUPISU PRACÍ</t>
  </si>
  <si>
    <t>Objekt:</t>
  </si>
  <si>
    <t>Objekt 01.6 - Budova návštěvnického centra - Interiér</t>
  </si>
  <si>
    <t>Město Králiky,Velké náměstí 5,56169 Králíky</t>
  </si>
  <si>
    <t>REKAPITULACE ČLENĚNÍ SOUPISU PRACÍ</t>
  </si>
  <si>
    <t>Kód dílu - Popis</t>
  </si>
  <si>
    <t>Cena celkem [CZK]</t>
  </si>
  <si>
    <t>Náklady ze soupisu prací</t>
  </si>
  <si>
    <t>-1</t>
  </si>
  <si>
    <t>D1 - ATYPICKÝ NÁBYTEK, TYPOVÝ NÁBYTEK, SANITÁRNÍ DOPLŇKY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</si>
  <si>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</si>
  <si>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</si>
  <si>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</si>
  <si>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</si>
  <si>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</si>
  <si>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</si>
  <si>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</si>
  <si>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</si>
  <si>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</si>
  <si>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</si>
  <si>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</si>
  <si>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</si>
  <si>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</si>
  <si>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</si>
  <si>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ATYPICKÝ NÁBYTEK, TYPOVÝ NÁBYTEK, SANITÁRNÍ DOPLŇKY</t>
  </si>
  <si>
    <t>ROZPOCET</t>
  </si>
  <si>
    <t>M</t>
  </si>
  <si>
    <t>ST1</t>
  </si>
  <si>
    <t>STŮL S LAVICEMI - vč.dopravy, manipulace a montáže</t>
  </si>
  <si>
    <t>Ks</t>
  </si>
  <si>
    <t>256</t>
  </si>
  <si>
    <t>64</t>
  </si>
  <si>
    <t>P</t>
  </si>
  <si>
    <t>Poznámka k položce:_x000D_
I.A PRŮVODNÍ ZPRÁVA, SPEC. A TECH. PODMÍNKY, I.B.02</t>
  </si>
  <si>
    <t>VIT1</t>
  </si>
  <si>
    <t>PROSKLENÁ VITRÍNA - vč.dopravy, manipulace a montáže</t>
  </si>
  <si>
    <t>4</t>
  </si>
  <si>
    <t>Poznámka k položce:_x000D_
I.A PRŮVODNÍ ZPRÁVA, SPEC. A TECH. PODMÍNKY, I.B.03</t>
  </si>
  <si>
    <t>3</t>
  </si>
  <si>
    <t>SK1</t>
  </si>
  <si>
    <t>SKŘÍŇOVÁ SESTAVA - vč.dopravy, manipulace a montáže</t>
  </si>
  <si>
    <t>m</t>
  </si>
  <si>
    <t>6</t>
  </si>
  <si>
    <t>Poznámka k položce:_x000D_
I.A PRŮVODNÍ ZPRÁVA, SPEC. A TECH. PODMÍNKY, I.B.04</t>
  </si>
  <si>
    <t>PU</t>
  </si>
  <si>
    <t>PRODEJNÍ PULT SE SKŘÍŇKAMI - vč.dopravy, manipulace a montáže</t>
  </si>
  <si>
    <t>8</t>
  </si>
  <si>
    <t>Poznámka k položce:_x000D_
I.A PRŮVODNÍ ZPRÁVA, SPEC. A TECH. PODMÍNKY, I.B.05</t>
  </si>
  <si>
    <t>5</t>
  </si>
  <si>
    <t>ZRC</t>
  </si>
  <si>
    <t>NÁSTĚNNÉ ZRCADLO - vč.dopravy, manipulace a montáže</t>
  </si>
  <si>
    <t>10</t>
  </si>
  <si>
    <t>Poznámka k položce:_x000D_
I.A PRŮVODNÍ ZPRÁVA, SPEC. A TECH. PODMÍNKY</t>
  </si>
  <si>
    <t>K1</t>
  </si>
  <si>
    <t>ODPADKOVÝ KOŠ VENKOVNÍ - vč.dopravy, manipulace a montáže</t>
  </si>
  <si>
    <t>-2107582792</t>
  </si>
  <si>
    <t>7</t>
  </si>
  <si>
    <t>SP</t>
  </si>
  <si>
    <t>PRACOVNÍ STŮL- vč.dopravy, manipulace a montáže</t>
  </si>
  <si>
    <t>1407784039</t>
  </si>
  <si>
    <t>KO</t>
  </si>
  <si>
    <t>KANCELÁŘSKÝ KONTEJNER - vč.dopravy, manipulace a montáže</t>
  </si>
  <si>
    <t>297532427</t>
  </si>
  <si>
    <t>9</t>
  </si>
  <si>
    <t>Z1</t>
  </si>
  <si>
    <t>UNIVERZÁLNÍ STOHOVATELNÁ ŽIDLE - vč.dopravy, manipulace a montáže</t>
  </si>
  <si>
    <t>-715702471</t>
  </si>
  <si>
    <t>Z2</t>
  </si>
  <si>
    <t>PRACOVNÍ ŽIDLE - vč.dopravy, manipulace a montáže</t>
  </si>
  <si>
    <t>-991209299</t>
  </si>
  <si>
    <t>11</t>
  </si>
  <si>
    <t>Z3</t>
  </si>
  <si>
    <t>KANCELÁŘSKÁ ŽIDLE - vč.dopravy, manipulace a montáže</t>
  </si>
  <si>
    <t>-2045109553</t>
  </si>
  <si>
    <t>12</t>
  </si>
  <si>
    <t>SK3</t>
  </si>
  <si>
    <t>ŠATNÍ SKŘÍNĚ 600/500/2000 - vč.dopravy, manipulace a montáže</t>
  </si>
  <si>
    <t>1898042322</t>
  </si>
  <si>
    <t>13</t>
  </si>
  <si>
    <t>SK3.1</t>
  </si>
  <si>
    <t>ŠATNÍ SKŘÍNĚ 900/500/2000 - vč.dopravy, manipulace a montáže</t>
  </si>
  <si>
    <t>184578898</t>
  </si>
  <si>
    <t>14</t>
  </si>
  <si>
    <t>V1</t>
  </si>
  <si>
    <t>STOJANOVÝ VĚŠÁK - vč.dopravy, manipulace a montáže</t>
  </si>
  <si>
    <t>1747014497</t>
  </si>
  <si>
    <t>V2</t>
  </si>
  <si>
    <t>NÁSTĚNNÝ VĚŠÁK - vč.dopravy, manipulace a montáže</t>
  </si>
  <si>
    <t>-237589988</t>
  </si>
  <si>
    <t>16</t>
  </si>
  <si>
    <t>REG1</t>
  </si>
  <si>
    <t>POLICOVÝ SYSTÉM - vč.dopravy, manipulace a montáže</t>
  </si>
  <si>
    <t>-1110394720</t>
  </si>
  <si>
    <t>17</t>
  </si>
  <si>
    <t>REG2</t>
  </si>
  <si>
    <t>SKLADOVÉ REGÁLY - vč.dopravy, manipulace a montáže</t>
  </si>
  <si>
    <t>-1219504590</t>
  </si>
  <si>
    <t>18</t>
  </si>
  <si>
    <t>REG3</t>
  </si>
  <si>
    <t>2010747720</t>
  </si>
  <si>
    <t>19</t>
  </si>
  <si>
    <t>H1</t>
  </si>
  <si>
    <t>AUTOMATICKÝ OSOUŠEČ RUKOU - vč.dopravy, manipulace a montáže</t>
  </si>
  <si>
    <t>153211333</t>
  </si>
  <si>
    <t>20</t>
  </si>
  <si>
    <t>H2</t>
  </si>
  <si>
    <t>DÁVKOVAČE MÝDLA - vč.dopravy, manipulace a montáže</t>
  </si>
  <si>
    <t>60733850</t>
  </si>
  <si>
    <t>H3</t>
  </si>
  <si>
    <t>ZÁSOBNÍK PAPÍROVÝCH RUČNÍKŮ - vč.dopravy, manipulace a montáže</t>
  </si>
  <si>
    <t>817819964</t>
  </si>
  <si>
    <t>22</t>
  </si>
  <si>
    <t>H4</t>
  </si>
  <si>
    <t>ZÁSOBNÍK TOALETNÍHO PAPÍRU - vč.dopravy, manipulace a montáže</t>
  </si>
  <si>
    <t>1450239449</t>
  </si>
  <si>
    <t>23</t>
  </si>
  <si>
    <t>H5</t>
  </si>
  <si>
    <t>HÁČEK NÁSTĚNNÝ - vč.dopravy, manipulace a montáže</t>
  </si>
  <si>
    <t>-352523238</t>
  </si>
  <si>
    <t>24</t>
  </si>
  <si>
    <t>H6</t>
  </si>
  <si>
    <t>KOŠ NÁŠLAPNÝ - vč.dopravy, manipulace a montáže</t>
  </si>
  <si>
    <t>1933344446</t>
  </si>
  <si>
    <t>25</t>
  </si>
  <si>
    <t>H7</t>
  </si>
  <si>
    <t>1168371218</t>
  </si>
  <si>
    <t>26</t>
  </si>
  <si>
    <t>H8</t>
  </si>
  <si>
    <t>-1078074015</t>
  </si>
  <si>
    <t>27</t>
  </si>
  <si>
    <t>H9</t>
  </si>
  <si>
    <t>WC ŠTĚTKA - vč.dopravy, manipulace a montáže</t>
  </si>
  <si>
    <t>-1154253745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</si>
</sst>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17" fillId="0" borderId="0" xfId="0" applyNumberFormat="1" applyFont="1" applyBorder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61" workbookViewId="0">
      <selection activeCell="AN14" sqref="AN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s="1" customFormat="1" ht="36.950000000000003" customHeight="1">
      <c r="AR2" s="149" t="s">
        <v>5</v>
      </c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s="1" customFormat="1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s="1" customFormat="1" ht="12" customHeight="1">
      <c r="B5" s="16"/>
      <c r="D5" s="19" t="s">
        <v>12</v>
      </c>
      <c r="K5" s="177" t="s">
        <v>13</v>
      </c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R5" s="16"/>
      <c r="BS5" s="13" t="s">
        <v>6</v>
      </c>
    </row>
    <row r="6" spans="1:74" s="1" customFormat="1" ht="36.950000000000003" customHeight="1">
      <c r="B6" s="16"/>
      <c r="D6" s="21" t="s">
        <v>14</v>
      </c>
      <c r="K6" s="178" t="s">
        <v>15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R6" s="16"/>
      <c r="BS6" s="13" t="s">
        <v>6</v>
      </c>
    </row>
    <row r="7" spans="1:74" s="1" customFormat="1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s="1" customFormat="1" ht="12" customHeight="1">
      <c r="B8" s="16"/>
      <c r="D8" s="22" t="s">
        <v>18</v>
      </c>
      <c r="K8" s="20" t="s">
        <v>19</v>
      </c>
      <c r="AK8" s="22" t="s">
        <v>20</v>
      </c>
      <c r="AN8" s="148">
        <v>44370</v>
      </c>
      <c r="AR8" s="16"/>
      <c r="BS8" s="13" t="s">
        <v>6</v>
      </c>
    </row>
    <row r="9" spans="1:74" s="1" customFormat="1" ht="14.45" customHeight="1">
      <c r="B9" s="16"/>
      <c r="AR9" s="16"/>
      <c r="BS9" s="13" t="s">
        <v>6</v>
      </c>
    </row>
    <row r="10" spans="1:74" s="1" customFormat="1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s="1" customFormat="1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s="1" customFormat="1" ht="6.95" customHeight="1">
      <c r="B12" s="16"/>
      <c r="AR12" s="16"/>
      <c r="BS12" s="13" t="s">
        <v>6</v>
      </c>
    </row>
    <row r="13" spans="1:74" s="1" customFormat="1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s="1" customFormat="1" ht="6.95" customHeight="1">
      <c r="B15" s="16"/>
      <c r="AR15" s="16"/>
      <c r="BS15" s="13" t="s">
        <v>3</v>
      </c>
    </row>
    <row r="16" spans="1:74" s="1" customFormat="1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1:71" s="1" customFormat="1" ht="18.399999999999999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29</v>
      </c>
    </row>
    <row r="18" spans="1:71" s="1" customFormat="1" ht="6.95" customHeight="1">
      <c r="B18" s="16"/>
      <c r="AR18" s="16"/>
      <c r="BS18" s="13" t="s">
        <v>6</v>
      </c>
    </row>
    <row r="19" spans="1:71" s="1" customFormat="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1:71" s="1" customFormat="1" ht="18.399999999999999" customHeight="1">
      <c r="B20" s="16"/>
      <c r="E20" s="20" t="s">
        <v>26</v>
      </c>
      <c r="AK20" s="22" t="s">
        <v>24</v>
      </c>
      <c r="AN20" s="20" t="s">
        <v>1</v>
      </c>
      <c r="AR20" s="16"/>
      <c r="BS20" s="13" t="s">
        <v>29</v>
      </c>
    </row>
    <row r="21" spans="1:71" s="1" customFormat="1" ht="6.95" customHeight="1">
      <c r="B21" s="16"/>
      <c r="AR21" s="16"/>
    </row>
    <row r="22" spans="1:71" s="1" customFormat="1" ht="12" customHeight="1">
      <c r="B22" s="16"/>
      <c r="D22" s="22" t="s">
        <v>31</v>
      </c>
      <c r="AR22" s="16"/>
    </row>
    <row r="23" spans="1:71" s="1" customFormat="1" ht="16.5" customHeight="1">
      <c r="B23" s="16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6"/>
    </row>
    <row r="24" spans="1:71" s="1" customFormat="1" ht="6.95" customHeight="1">
      <c r="B24" s="16"/>
      <c r="AR24" s="16"/>
    </row>
    <row r="25" spans="1:71" s="1" customFormat="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1:71" s="2" customFormat="1" ht="25.9" customHeight="1">
      <c r="A26" s="25"/>
      <c r="B26" s="26"/>
      <c r="C26" s="25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80">
        <f>ROUND(AG94,2)</f>
        <v>0</v>
      </c>
      <c r="AL26" s="181"/>
      <c r="AM26" s="181"/>
      <c r="AN26" s="181"/>
      <c r="AO26" s="181"/>
      <c r="AP26" s="25"/>
      <c r="AQ26" s="25"/>
      <c r="AR26" s="26"/>
      <c r="BE26" s="25"/>
    </row>
    <row r="27" spans="1:71" s="2" customFormat="1" ht="6.95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6"/>
      <c r="BE27" s="25"/>
    </row>
    <row r="28" spans="1:71" s="2" customFormat="1" ht="12.75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182" t="s">
        <v>33</v>
      </c>
      <c r="M28" s="182"/>
      <c r="N28" s="182"/>
      <c r="O28" s="182"/>
      <c r="P28" s="182"/>
      <c r="Q28" s="25"/>
      <c r="R28" s="25"/>
      <c r="S28" s="25"/>
      <c r="T28" s="25"/>
      <c r="U28" s="25"/>
      <c r="V28" s="25"/>
      <c r="W28" s="182" t="s">
        <v>34</v>
      </c>
      <c r="X28" s="182"/>
      <c r="Y28" s="182"/>
      <c r="Z28" s="182"/>
      <c r="AA28" s="182"/>
      <c r="AB28" s="182"/>
      <c r="AC28" s="182"/>
      <c r="AD28" s="182"/>
      <c r="AE28" s="182"/>
      <c r="AF28" s="25"/>
      <c r="AG28" s="25"/>
      <c r="AH28" s="25"/>
      <c r="AI28" s="25"/>
      <c r="AJ28" s="25"/>
      <c r="AK28" s="182" t="s">
        <v>35</v>
      </c>
      <c r="AL28" s="182"/>
      <c r="AM28" s="182"/>
      <c r="AN28" s="182"/>
      <c r="AO28" s="182"/>
      <c r="AP28" s="25"/>
      <c r="AQ28" s="25"/>
      <c r="AR28" s="26"/>
      <c r="BE28" s="25"/>
    </row>
    <row r="29" spans="1:71" s="3" customFormat="1" ht="14.45" customHeight="1">
      <c r="B29" s="30"/>
      <c r="D29" s="22" t="s">
        <v>36</v>
      </c>
      <c r="F29" s="22" t="s">
        <v>37</v>
      </c>
      <c r="L29" s="172">
        <v>0.21</v>
      </c>
      <c r="M29" s="171"/>
      <c r="N29" s="171"/>
      <c r="O29" s="171"/>
      <c r="P29" s="171"/>
      <c r="W29" s="170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ROUND(AV94, 2)</f>
        <v>0</v>
      </c>
      <c r="AL29" s="171"/>
      <c r="AM29" s="171"/>
      <c r="AN29" s="171"/>
      <c r="AO29" s="171"/>
      <c r="AR29" s="30"/>
    </row>
    <row r="30" spans="1:71" s="3" customFormat="1" ht="14.45" customHeight="1">
      <c r="B30" s="30"/>
      <c r="F30" s="22" t="s">
        <v>38</v>
      </c>
      <c r="L30" s="172">
        <v>0.15</v>
      </c>
      <c r="M30" s="171"/>
      <c r="N30" s="171"/>
      <c r="O30" s="171"/>
      <c r="P30" s="171"/>
      <c r="W30" s="170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f>ROUND(AW94, 2)</f>
        <v>0</v>
      </c>
      <c r="AL30" s="171"/>
      <c r="AM30" s="171"/>
      <c r="AN30" s="171"/>
      <c r="AO30" s="171"/>
      <c r="AR30" s="30"/>
    </row>
    <row r="31" spans="1:71" s="3" customFormat="1" ht="14.45" hidden="1" customHeight="1">
      <c r="B31" s="30"/>
      <c r="F31" s="22" t="s">
        <v>39</v>
      </c>
      <c r="L31" s="172">
        <v>0.21</v>
      </c>
      <c r="M31" s="171"/>
      <c r="N31" s="171"/>
      <c r="O31" s="171"/>
      <c r="P31" s="171"/>
      <c r="W31" s="170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30"/>
    </row>
    <row r="32" spans="1:71" s="3" customFormat="1" ht="14.45" hidden="1" customHeight="1">
      <c r="B32" s="30"/>
      <c r="F32" s="22" t="s">
        <v>40</v>
      </c>
      <c r="L32" s="172">
        <v>0.15</v>
      </c>
      <c r="M32" s="171"/>
      <c r="N32" s="171"/>
      <c r="O32" s="171"/>
      <c r="P32" s="171"/>
      <c r="W32" s="170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0">
        <v>0</v>
      </c>
      <c r="AL32" s="171"/>
      <c r="AM32" s="171"/>
      <c r="AN32" s="171"/>
      <c r="AO32" s="171"/>
      <c r="AR32" s="30"/>
    </row>
    <row r="33" spans="1:57" s="3" customFormat="1" ht="14.45" hidden="1" customHeight="1">
      <c r="B33" s="30"/>
      <c r="F33" s="22" t="s">
        <v>41</v>
      </c>
      <c r="L33" s="172">
        <v>0</v>
      </c>
      <c r="M33" s="171"/>
      <c r="N33" s="171"/>
      <c r="O33" s="171"/>
      <c r="P33" s="171"/>
      <c r="W33" s="170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0">
        <v>0</v>
      </c>
      <c r="AL33" s="171"/>
      <c r="AM33" s="171"/>
      <c r="AN33" s="171"/>
      <c r="AO33" s="171"/>
      <c r="AR33" s="30"/>
    </row>
    <row r="34" spans="1:57" s="2" customFormat="1" ht="6.95" customHeight="1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6"/>
      <c r="BE34" s="25"/>
    </row>
    <row r="35" spans="1:57" s="2" customFormat="1" ht="25.9" customHeight="1">
      <c r="A35" s="25"/>
      <c r="B35" s="26"/>
      <c r="C35" s="31"/>
      <c r="D35" s="32" t="s">
        <v>42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43</v>
      </c>
      <c r="U35" s="33"/>
      <c r="V35" s="33"/>
      <c r="W35" s="33"/>
      <c r="X35" s="173" t="s">
        <v>44</v>
      </c>
      <c r="Y35" s="174"/>
      <c r="Z35" s="174"/>
      <c r="AA35" s="174"/>
      <c r="AB35" s="174"/>
      <c r="AC35" s="33"/>
      <c r="AD35" s="33"/>
      <c r="AE35" s="33"/>
      <c r="AF35" s="33"/>
      <c r="AG35" s="33"/>
      <c r="AH35" s="33"/>
      <c r="AI35" s="33"/>
      <c r="AJ35" s="33"/>
      <c r="AK35" s="175">
        <f>SUM(AK26:AK33)</f>
        <v>0</v>
      </c>
      <c r="AL35" s="174"/>
      <c r="AM35" s="174"/>
      <c r="AN35" s="174"/>
      <c r="AO35" s="176"/>
      <c r="AP35" s="31"/>
      <c r="AQ35" s="31"/>
      <c r="AR35" s="26"/>
      <c r="BE35" s="25"/>
    </row>
    <row r="36" spans="1:57" s="2" customFormat="1" ht="6.95" customHeight="1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6"/>
      <c r="BE36" s="25"/>
    </row>
    <row r="37" spans="1:57" s="2" customFormat="1" ht="14.45" customHeight="1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6"/>
      <c r="BE37" s="25"/>
    </row>
    <row r="38" spans="1:57" s="1" customFormat="1" ht="14.45" customHeight="1">
      <c r="B38" s="16"/>
      <c r="AR38" s="16"/>
    </row>
    <row r="39" spans="1:57" s="1" customFormat="1" ht="14.45" customHeight="1">
      <c r="B39" s="16"/>
      <c r="AR39" s="16"/>
    </row>
    <row r="40" spans="1:57" s="1" customFormat="1" ht="14.45" customHeight="1">
      <c r="B40" s="16"/>
      <c r="AR40" s="16"/>
    </row>
    <row r="41" spans="1:57" s="1" customFormat="1" ht="14.45" customHeight="1">
      <c r="B41" s="16"/>
      <c r="AR41" s="16"/>
    </row>
    <row r="42" spans="1:57" s="1" customFormat="1" ht="14.45" customHeight="1">
      <c r="B42" s="16"/>
      <c r="AR42" s="16"/>
    </row>
    <row r="43" spans="1:57" s="1" customFormat="1" ht="14.45" customHeight="1">
      <c r="B43" s="16"/>
      <c r="AR43" s="16"/>
    </row>
    <row r="44" spans="1:57" s="1" customFormat="1" ht="14.45" customHeight="1">
      <c r="B44" s="16"/>
      <c r="AR44" s="16"/>
    </row>
    <row r="45" spans="1:57" s="1" customFormat="1" ht="14.45" customHeight="1">
      <c r="B45" s="16"/>
      <c r="AR45" s="16"/>
    </row>
    <row r="46" spans="1:57" s="1" customFormat="1" ht="14.45" customHeight="1">
      <c r="B46" s="16"/>
      <c r="AR46" s="16"/>
    </row>
    <row r="47" spans="1:57" s="1" customFormat="1" ht="14.45" customHeight="1">
      <c r="B47" s="16"/>
      <c r="AR47" s="16"/>
    </row>
    <row r="48" spans="1:57" s="1" customFormat="1" ht="14.45" customHeight="1">
      <c r="B48" s="16"/>
      <c r="AR48" s="16"/>
    </row>
    <row r="49" spans="1:57" s="2" customFormat="1" ht="14.45" customHeight="1">
      <c r="B49" s="35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35"/>
    </row>
    <row r="50" spans="1:57">
      <c r="B50" s="16"/>
      <c r="AR50" s="16"/>
    </row>
    <row r="51" spans="1:57">
      <c r="B51" s="16"/>
      <c r="AR51" s="16"/>
    </row>
    <row r="52" spans="1:57">
      <c r="B52" s="16"/>
      <c r="AR52" s="16"/>
    </row>
    <row r="53" spans="1:57">
      <c r="B53" s="16"/>
      <c r="AR53" s="16"/>
    </row>
    <row r="54" spans="1:57">
      <c r="B54" s="16"/>
      <c r="AR54" s="16"/>
    </row>
    <row r="55" spans="1:57">
      <c r="B55" s="16"/>
      <c r="AR55" s="16"/>
    </row>
    <row r="56" spans="1:57">
      <c r="B56" s="16"/>
      <c r="AR56" s="16"/>
    </row>
    <row r="57" spans="1:57">
      <c r="B57" s="16"/>
      <c r="AR57" s="16"/>
    </row>
    <row r="58" spans="1:57">
      <c r="B58" s="16"/>
      <c r="AR58" s="16"/>
    </row>
    <row r="59" spans="1:57">
      <c r="B59" s="16"/>
      <c r="AR59" s="16"/>
    </row>
    <row r="60" spans="1:57" s="2" customFormat="1" ht="12.75">
      <c r="A60" s="25"/>
      <c r="B60" s="26"/>
      <c r="C60" s="25"/>
      <c r="D60" s="38" t="s">
        <v>47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8" t="s">
        <v>48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8" t="s">
        <v>47</v>
      </c>
      <c r="AI60" s="28"/>
      <c r="AJ60" s="28"/>
      <c r="AK60" s="28"/>
      <c r="AL60" s="28"/>
      <c r="AM60" s="38" t="s">
        <v>48</v>
      </c>
      <c r="AN60" s="28"/>
      <c r="AO60" s="28"/>
      <c r="AP60" s="25"/>
      <c r="AQ60" s="25"/>
      <c r="AR60" s="26"/>
      <c r="BE60" s="25"/>
    </row>
    <row r="61" spans="1:57">
      <c r="B61" s="16"/>
      <c r="AR61" s="16"/>
    </row>
    <row r="62" spans="1:57">
      <c r="B62" s="16"/>
      <c r="AR62" s="16"/>
    </row>
    <row r="63" spans="1:57">
      <c r="B63" s="16"/>
      <c r="AR63" s="16"/>
    </row>
    <row r="64" spans="1:57" s="2" customFormat="1" ht="12.75">
      <c r="A64" s="25"/>
      <c r="B64" s="26"/>
      <c r="C64" s="25"/>
      <c r="D64" s="36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6" t="s">
        <v>50</v>
      </c>
      <c r="AI64" s="39"/>
      <c r="AJ64" s="39"/>
      <c r="AK64" s="39"/>
      <c r="AL64" s="39"/>
      <c r="AM64" s="39"/>
      <c r="AN64" s="39"/>
      <c r="AO64" s="39"/>
      <c r="AP64" s="25"/>
      <c r="AQ64" s="25"/>
      <c r="AR64" s="26"/>
      <c r="BE64" s="25"/>
    </row>
    <row r="65" spans="1:57">
      <c r="B65" s="16"/>
      <c r="AR65" s="16"/>
    </row>
    <row r="66" spans="1:57">
      <c r="B66" s="16"/>
      <c r="AR66" s="16"/>
    </row>
    <row r="67" spans="1:57">
      <c r="B67" s="16"/>
      <c r="AR67" s="16"/>
    </row>
    <row r="68" spans="1:57">
      <c r="B68" s="16"/>
      <c r="AR68" s="16"/>
    </row>
    <row r="69" spans="1:57">
      <c r="B69" s="16"/>
      <c r="AR69" s="16"/>
    </row>
    <row r="70" spans="1:57">
      <c r="B70" s="16"/>
      <c r="AR70" s="16"/>
    </row>
    <row r="71" spans="1:57">
      <c r="B71" s="16"/>
      <c r="AR71" s="16"/>
    </row>
    <row r="72" spans="1:57">
      <c r="B72" s="16"/>
      <c r="AR72" s="16"/>
    </row>
    <row r="73" spans="1:57">
      <c r="B73" s="16"/>
      <c r="AR73" s="16"/>
    </row>
    <row r="74" spans="1:57">
      <c r="B74" s="16"/>
      <c r="AR74" s="16"/>
    </row>
    <row r="75" spans="1:57" s="2" customFormat="1" ht="12.75">
      <c r="A75" s="25"/>
      <c r="B75" s="26"/>
      <c r="C75" s="25"/>
      <c r="D75" s="38" t="s">
        <v>47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8" t="s">
        <v>48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8" t="s">
        <v>47</v>
      </c>
      <c r="AI75" s="28"/>
      <c r="AJ75" s="28"/>
      <c r="AK75" s="28"/>
      <c r="AL75" s="28"/>
      <c r="AM75" s="38" t="s">
        <v>48</v>
      </c>
      <c r="AN75" s="28"/>
      <c r="AO75" s="28"/>
      <c r="AP75" s="25"/>
      <c r="AQ75" s="25"/>
      <c r="AR75" s="26"/>
      <c r="BE75" s="25"/>
    </row>
    <row r="76" spans="1:57" s="2" customFormat="1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6"/>
      <c r="BE76" s="25"/>
    </row>
    <row r="77" spans="1:57" s="2" customFormat="1" ht="6.95" customHeight="1">
      <c r="A77" s="25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6"/>
      <c r="BE77" s="25"/>
    </row>
    <row r="81" spans="1:91" s="2" customFormat="1" ht="6.95" customHeight="1">
      <c r="A81" s="25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6"/>
      <c r="BE81" s="25"/>
    </row>
    <row r="82" spans="1:91" s="2" customFormat="1" ht="24.95" customHeight="1">
      <c r="A82" s="25"/>
      <c r="B82" s="26"/>
      <c r="C82" s="17" t="s">
        <v>51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6"/>
      <c r="BE82" s="25"/>
    </row>
    <row r="83" spans="1:9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6"/>
      <c r="BE83" s="25"/>
    </row>
    <row r="84" spans="1:91" s="4" customFormat="1" ht="12" customHeight="1">
      <c r="B84" s="44"/>
      <c r="C84" s="22" t="s">
        <v>12</v>
      </c>
      <c r="L84" s="4" t="str">
        <f>K5</f>
        <v>MUZEUM_I</v>
      </c>
      <c r="AR84" s="44"/>
    </row>
    <row r="85" spans="1:91" s="5" customFormat="1" ht="36.950000000000003" customHeight="1">
      <c r="B85" s="45"/>
      <c r="C85" s="46" t="s">
        <v>14</v>
      </c>
      <c r="L85" s="161" t="str">
        <f>K6</f>
        <v>Návštěvnické centrum turistické oblasti Králický Sněžník</v>
      </c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R85" s="45"/>
    </row>
    <row r="86" spans="1:91" s="2" customFormat="1" ht="6.95" customHeight="1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6"/>
      <c r="BE86" s="25"/>
    </row>
    <row r="87" spans="1:91" s="2" customFormat="1" ht="12" customHeight="1">
      <c r="A87" s="25"/>
      <c r="B87" s="26"/>
      <c r="C87" s="22" t="s">
        <v>18</v>
      </c>
      <c r="D87" s="25"/>
      <c r="E87" s="25"/>
      <c r="F87" s="25"/>
      <c r="G87" s="25"/>
      <c r="H87" s="25"/>
      <c r="I87" s="25"/>
      <c r="J87" s="25"/>
      <c r="K87" s="25"/>
      <c r="L87" s="47" t="str">
        <f>IF(K8="","",K8)</f>
        <v>Králíky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2" t="s">
        <v>20</v>
      </c>
      <c r="AJ87" s="25"/>
      <c r="AK87" s="25"/>
      <c r="AL87" s="25"/>
      <c r="AM87" s="163">
        <f>IF(AN8= "","",AN8)</f>
        <v>44370</v>
      </c>
      <c r="AN87" s="163"/>
      <c r="AO87" s="25"/>
      <c r="AP87" s="25"/>
      <c r="AQ87" s="25"/>
      <c r="AR87" s="26"/>
      <c r="BE87" s="25"/>
    </row>
    <row r="88" spans="1:91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6"/>
      <c r="BE88" s="25"/>
    </row>
    <row r="89" spans="1:91" s="2" customFormat="1" ht="15.2" customHeight="1">
      <c r="A89" s="25"/>
      <c r="B89" s="26"/>
      <c r="C89" s="22" t="s">
        <v>21</v>
      </c>
      <c r="D89" s="25"/>
      <c r="E89" s="25"/>
      <c r="F89" s="25"/>
      <c r="G89" s="25"/>
      <c r="H89" s="25"/>
      <c r="I89" s="25"/>
      <c r="J89" s="25"/>
      <c r="K89" s="25"/>
      <c r="L89" s="4" t="str">
        <f>IF(E11= "","",E11)</f>
        <v>Město Králíky,Velké nám.5,561 69 Králíky</v>
      </c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2" t="s">
        <v>27</v>
      </c>
      <c r="AJ89" s="25"/>
      <c r="AK89" s="25"/>
      <c r="AL89" s="25"/>
      <c r="AM89" s="164" t="str">
        <f>IF(E17="","",E17)</f>
        <v>ing.arch.David Vahala</v>
      </c>
      <c r="AN89" s="165"/>
      <c r="AO89" s="165"/>
      <c r="AP89" s="165"/>
      <c r="AQ89" s="25"/>
      <c r="AR89" s="26"/>
      <c r="AS89" s="166" t="s">
        <v>52</v>
      </c>
      <c r="AT89" s="167"/>
      <c r="AU89" s="49"/>
      <c r="AV89" s="49"/>
      <c r="AW89" s="49"/>
      <c r="AX89" s="49"/>
      <c r="AY89" s="49"/>
      <c r="AZ89" s="49"/>
      <c r="BA89" s="49"/>
      <c r="BB89" s="49"/>
      <c r="BC89" s="49"/>
      <c r="BD89" s="50"/>
      <c r="BE89" s="25"/>
    </row>
    <row r="90" spans="1:91" s="2" customFormat="1" ht="15.2" customHeight="1">
      <c r="A90" s="25"/>
      <c r="B90" s="26"/>
      <c r="C90" s="22" t="s">
        <v>25</v>
      </c>
      <c r="D90" s="25"/>
      <c r="E90" s="25"/>
      <c r="F90" s="25"/>
      <c r="G90" s="25"/>
      <c r="H90" s="25"/>
      <c r="I90" s="25"/>
      <c r="J90" s="25"/>
      <c r="K90" s="25"/>
      <c r="L90" s="4" t="str">
        <f>IF(E14="","",E14)</f>
        <v xml:space="preserve"> </v>
      </c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2" t="s">
        <v>30</v>
      </c>
      <c r="AJ90" s="25"/>
      <c r="AK90" s="25"/>
      <c r="AL90" s="25"/>
      <c r="AM90" s="164" t="str">
        <f>IF(E20="","",E20)</f>
        <v xml:space="preserve"> </v>
      </c>
      <c r="AN90" s="165"/>
      <c r="AO90" s="165"/>
      <c r="AP90" s="165"/>
      <c r="AQ90" s="25"/>
      <c r="AR90" s="26"/>
      <c r="AS90" s="168"/>
      <c r="AT90" s="169"/>
      <c r="AU90" s="51"/>
      <c r="AV90" s="51"/>
      <c r="AW90" s="51"/>
      <c r="AX90" s="51"/>
      <c r="AY90" s="51"/>
      <c r="AZ90" s="51"/>
      <c r="BA90" s="51"/>
      <c r="BB90" s="51"/>
      <c r="BC90" s="51"/>
      <c r="BD90" s="52"/>
      <c r="BE90" s="25"/>
    </row>
    <row r="91" spans="1:91" s="2" customFormat="1" ht="10.9" customHeight="1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6"/>
      <c r="AS91" s="168"/>
      <c r="AT91" s="169"/>
      <c r="AU91" s="51"/>
      <c r="AV91" s="51"/>
      <c r="AW91" s="51"/>
      <c r="AX91" s="51"/>
      <c r="AY91" s="51"/>
      <c r="AZ91" s="51"/>
      <c r="BA91" s="51"/>
      <c r="BB91" s="51"/>
      <c r="BC91" s="51"/>
      <c r="BD91" s="52"/>
      <c r="BE91" s="25"/>
    </row>
    <row r="92" spans="1:91" s="2" customFormat="1" ht="29.25" customHeight="1">
      <c r="A92" s="25"/>
      <c r="B92" s="26"/>
      <c r="C92" s="151" t="s">
        <v>53</v>
      </c>
      <c r="D92" s="152"/>
      <c r="E92" s="152"/>
      <c r="F92" s="152"/>
      <c r="G92" s="152"/>
      <c r="H92" s="53"/>
      <c r="I92" s="153" t="s">
        <v>54</v>
      </c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4" t="s">
        <v>55</v>
      </c>
      <c r="AH92" s="152"/>
      <c r="AI92" s="152"/>
      <c r="AJ92" s="152"/>
      <c r="AK92" s="152"/>
      <c r="AL92" s="152"/>
      <c r="AM92" s="152"/>
      <c r="AN92" s="153" t="s">
        <v>56</v>
      </c>
      <c r="AO92" s="152"/>
      <c r="AP92" s="155"/>
      <c r="AQ92" s="54" t="s">
        <v>57</v>
      </c>
      <c r="AR92" s="26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  <c r="BE92" s="25"/>
    </row>
    <row r="93" spans="1:91" s="2" customFormat="1" ht="10.9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6"/>
      <c r="AS93" s="58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60"/>
      <c r="BE93" s="25"/>
    </row>
    <row r="94" spans="1:91" s="6" customFormat="1" ht="32.450000000000003" customHeight="1">
      <c r="B94" s="61"/>
      <c r="C94" s="62" t="s">
        <v>70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59">
        <f>ROUND(AG95,2)</f>
        <v>0</v>
      </c>
      <c r="AH94" s="159"/>
      <c r="AI94" s="159"/>
      <c r="AJ94" s="159"/>
      <c r="AK94" s="159"/>
      <c r="AL94" s="159"/>
      <c r="AM94" s="159"/>
      <c r="AN94" s="160">
        <f>SUM(AG94,AT94)</f>
        <v>0</v>
      </c>
      <c r="AO94" s="160"/>
      <c r="AP94" s="160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71</v>
      </c>
      <c r="BT94" s="70" t="s">
        <v>72</v>
      </c>
      <c r="BU94" s="71" t="s">
        <v>73</v>
      </c>
      <c r="BV94" s="70" t="s">
        <v>74</v>
      </c>
      <c r="BW94" s="70" t="s">
        <v>4</v>
      </c>
      <c r="BX94" s="70" t="s">
        <v>75</v>
      </c>
      <c r="CL94" s="70" t="s">
        <v>1</v>
      </c>
    </row>
    <row r="95" spans="1:91" s="7" customFormat="1" ht="24.75" customHeight="1">
      <c r="A95" s="72" t="s">
        <v>76</v>
      </c>
      <c r="B95" s="73"/>
      <c r="C95" s="74"/>
      <c r="D95" s="158" t="s">
        <v>77</v>
      </c>
      <c r="E95" s="158"/>
      <c r="F95" s="158"/>
      <c r="G95" s="158"/>
      <c r="H95" s="158"/>
      <c r="I95" s="75"/>
      <c r="J95" s="158" t="s">
        <v>78</v>
      </c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6">
        <f>'Objekt 01.6 - Budova návš...'!J30</f>
        <v>0</v>
      </c>
      <c r="AH95" s="157"/>
      <c r="AI95" s="157"/>
      <c r="AJ95" s="157"/>
      <c r="AK95" s="157"/>
      <c r="AL95" s="157"/>
      <c r="AM95" s="157"/>
      <c r="AN95" s="156">
        <f>SUM(AG95,AT95)</f>
        <v>0</v>
      </c>
      <c r="AO95" s="157"/>
      <c r="AP95" s="157"/>
      <c r="AQ95" s="76" t="s">
        <v>79</v>
      </c>
      <c r="AR95" s="73"/>
      <c r="AS95" s="77">
        <v>0</v>
      </c>
      <c r="AT95" s="78">
        <f>ROUND(SUM(AV95:AW95),2)</f>
        <v>0</v>
      </c>
      <c r="AU95" s="79">
        <f>'Objekt 01.6 - Budova návš...'!P117</f>
        <v>0</v>
      </c>
      <c r="AV95" s="78">
        <f>'Objekt 01.6 - Budova návš...'!J33</f>
        <v>0</v>
      </c>
      <c r="AW95" s="78">
        <f>'Objekt 01.6 - Budova návš...'!J34</f>
        <v>0</v>
      </c>
      <c r="AX95" s="78">
        <f>'Objekt 01.6 - Budova návš...'!J35</f>
        <v>0</v>
      </c>
      <c r="AY95" s="78">
        <f>'Objekt 01.6 - Budova návš...'!J36</f>
        <v>0</v>
      </c>
      <c r="AZ95" s="78">
        <f>'Objekt 01.6 - Budova návš...'!F33</f>
        <v>0</v>
      </c>
      <c r="BA95" s="78">
        <f>'Objekt 01.6 - Budova návš...'!F34</f>
        <v>0</v>
      </c>
      <c r="BB95" s="78">
        <f>'Objekt 01.6 - Budova návš...'!F35</f>
        <v>0</v>
      </c>
      <c r="BC95" s="78">
        <f>'Objekt 01.6 - Budova návš...'!F36</f>
        <v>0</v>
      </c>
      <c r="BD95" s="80">
        <f>'Objekt 01.6 - Budova návš...'!F37</f>
        <v>0</v>
      </c>
      <c r="BT95" s="81" t="s">
        <v>80</v>
      </c>
      <c r="BV95" s="81" t="s">
        <v>74</v>
      </c>
      <c r="BW95" s="81" t="s">
        <v>81</v>
      </c>
      <c r="BX95" s="81" t="s">
        <v>4</v>
      </c>
      <c r="CL95" s="81" t="s">
        <v>1</v>
      </c>
      <c r="CM95" s="81" t="s">
        <v>82</v>
      </c>
    </row>
    <row r="96" spans="1:91" s="2" customFormat="1" ht="30" customHeight="1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6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s="2" customFormat="1" ht="6.95" customHeight="1">
      <c r="A97" s="25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6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Objekt 01.6 - Budova návš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3"/>
  <sheetViews>
    <sheetView showGridLines="0" tabSelected="1" topLeftCell="A80" workbookViewId="0">
      <selection activeCell="I177" sqref="I17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49" t="s">
        <v>5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AT2" s="13" t="s">
        <v>81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1:46" s="1" customFormat="1" ht="24.95" customHeight="1">
      <c r="B4" s="16"/>
      <c r="D4" s="17" t="s">
        <v>83</v>
      </c>
      <c r="L4" s="16"/>
      <c r="M4" s="83" t="s">
        <v>10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2" t="s">
        <v>14</v>
      </c>
      <c r="L6" s="16"/>
    </row>
    <row r="7" spans="1:46" s="1" customFormat="1" ht="16.5" customHeight="1">
      <c r="B7" s="16"/>
      <c r="E7" s="184" t="str">
        <f>'Rekapitulace stavby'!K6</f>
        <v>Návštěvnické centrum turistické oblasti Králický Sněžník</v>
      </c>
      <c r="F7" s="185"/>
      <c r="G7" s="185"/>
      <c r="H7" s="185"/>
      <c r="L7" s="16"/>
    </row>
    <row r="8" spans="1:46" s="2" customFormat="1" ht="12" customHeight="1">
      <c r="A8" s="25"/>
      <c r="B8" s="26"/>
      <c r="C8" s="25"/>
      <c r="D8" s="22" t="s">
        <v>84</v>
      </c>
      <c r="E8" s="25"/>
      <c r="F8" s="25"/>
      <c r="G8" s="25"/>
      <c r="H8" s="25"/>
      <c r="I8" s="25"/>
      <c r="J8" s="25"/>
      <c r="K8" s="25"/>
      <c r="L8" s="3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customHeight="1">
      <c r="A9" s="25"/>
      <c r="B9" s="26"/>
      <c r="C9" s="25"/>
      <c r="D9" s="25"/>
      <c r="E9" s="161" t="s">
        <v>85</v>
      </c>
      <c r="F9" s="183"/>
      <c r="G9" s="183"/>
      <c r="H9" s="183"/>
      <c r="I9" s="25"/>
      <c r="J9" s="25"/>
      <c r="K9" s="25"/>
      <c r="L9" s="3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customHeight="1">
      <c r="A11" s="25"/>
      <c r="B11" s="26"/>
      <c r="C11" s="25"/>
      <c r="D11" s="22" t="s">
        <v>16</v>
      </c>
      <c r="E11" s="25"/>
      <c r="F11" s="20" t="s">
        <v>1</v>
      </c>
      <c r="G11" s="25"/>
      <c r="H11" s="25"/>
      <c r="I11" s="22" t="s">
        <v>17</v>
      </c>
      <c r="J11" s="20" t="s">
        <v>1</v>
      </c>
      <c r="K11" s="25"/>
      <c r="L11" s="3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customHeight="1">
      <c r="A12" s="25"/>
      <c r="B12" s="26"/>
      <c r="C12" s="25"/>
      <c r="D12" s="22" t="s">
        <v>18</v>
      </c>
      <c r="E12" s="25"/>
      <c r="F12" s="20" t="s">
        <v>19</v>
      </c>
      <c r="G12" s="25"/>
      <c r="H12" s="25"/>
      <c r="I12" s="22" t="s">
        <v>20</v>
      </c>
      <c r="J12" s="48">
        <f>'Rekapitulace stavby'!AN8</f>
        <v>44370</v>
      </c>
      <c r="K12" s="25"/>
      <c r="L12" s="3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customHeight="1">
      <c r="A14" s="25"/>
      <c r="B14" s="26"/>
      <c r="C14" s="25"/>
      <c r="D14" s="22" t="s">
        <v>21</v>
      </c>
      <c r="E14" s="25"/>
      <c r="F14" s="25"/>
      <c r="G14" s="25"/>
      <c r="H14" s="25"/>
      <c r="I14" s="22" t="s">
        <v>22</v>
      </c>
      <c r="J14" s="20" t="s">
        <v>1</v>
      </c>
      <c r="K14" s="25"/>
      <c r="L14" s="3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customHeight="1">
      <c r="A15" s="25"/>
      <c r="B15" s="26"/>
      <c r="C15" s="25"/>
      <c r="D15" s="25"/>
      <c r="E15" s="20" t="s">
        <v>86</v>
      </c>
      <c r="F15" s="25"/>
      <c r="G15" s="25"/>
      <c r="H15" s="25"/>
      <c r="I15" s="22" t="s">
        <v>24</v>
      </c>
      <c r="J15" s="20" t="s">
        <v>1</v>
      </c>
      <c r="K15" s="25"/>
      <c r="L15" s="3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customHeight="1">
      <c r="A17" s="25"/>
      <c r="B17" s="26"/>
      <c r="C17" s="25"/>
      <c r="D17" s="22" t="s">
        <v>25</v>
      </c>
      <c r="E17" s="25"/>
      <c r="F17" s="25"/>
      <c r="G17" s="25"/>
      <c r="H17" s="25"/>
      <c r="I17" s="22" t="s">
        <v>22</v>
      </c>
      <c r="J17" s="20" t="str">
        <f>'Rekapitulace stavby'!AN13</f>
        <v/>
      </c>
      <c r="K17" s="25"/>
      <c r="L17" s="3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customHeight="1">
      <c r="A18" s="25"/>
      <c r="B18" s="26"/>
      <c r="C18" s="25"/>
      <c r="D18" s="25"/>
      <c r="E18" s="177" t="str">
        <f>'Rekapitulace stavby'!E14</f>
        <v xml:space="preserve"> </v>
      </c>
      <c r="F18" s="177"/>
      <c r="G18" s="177"/>
      <c r="H18" s="177"/>
      <c r="I18" s="22" t="s">
        <v>24</v>
      </c>
      <c r="J18" s="20" t="str">
        <f>'Rekapitulace stavby'!AN14</f>
        <v/>
      </c>
      <c r="K18" s="25"/>
      <c r="L18" s="3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customHeight="1">
      <c r="A20" s="25"/>
      <c r="B20" s="26"/>
      <c r="C20" s="25"/>
      <c r="D20" s="22" t="s">
        <v>27</v>
      </c>
      <c r="E20" s="25"/>
      <c r="F20" s="25"/>
      <c r="G20" s="25"/>
      <c r="H20" s="25"/>
      <c r="I20" s="22" t="s">
        <v>22</v>
      </c>
      <c r="J20" s="20" t="s">
        <v>1</v>
      </c>
      <c r="K20" s="25"/>
      <c r="L20" s="3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customHeight="1">
      <c r="A21" s="25"/>
      <c r="B21" s="26"/>
      <c r="C21" s="25"/>
      <c r="D21" s="25"/>
      <c r="E21" s="20" t="s">
        <v>28</v>
      </c>
      <c r="F21" s="25"/>
      <c r="G21" s="25"/>
      <c r="H21" s="25"/>
      <c r="I21" s="22" t="s">
        <v>24</v>
      </c>
      <c r="J21" s="20" t="s">
        <v>1</v>
      </c>
      <c r="K21" s="25"/>
      <c r="L21" s="3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customHeight="1">
      <c r="A23" s="25"/>
      <c r="B23" s="26"/>
      <c r="C23" s="25"/>
      <c r="D23" s="22" t="s">
        <v>30</v>
      </c>
      <c r="E23" s="25"/>
      <c r="F23" s="25"/>
      <c r="G23" s="25"/>
      <c r="H23" s="25"/>
      <c r="I23" s="22" t="s">
        <v>22</v>
      </c>
      <c r="J23" s="20" t="str">
        <f>IF('Rekapitulace stavby'!AN19="","",'Rekapitulace stavby'!AN19)</f>
        <v/>
      </c>
      <c r="K23" s="25"/>
      <c r="L23" s="3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customHeight="1">
      <c r="A24" s="25"/>
      <c r="B24" s="26"/>
      <c r="C24" s="25"/>
      <c r="D24" s="25"/>
      <c r="E24" s="20" t="str">
        <f>IF('Rekapitulace stavby'!E20="","",'Rekapitulace stavby'!E20)</f>
        <v xml:space="preserve"> </v>
      </c>
      <c r="F24" s="25"/>
      <c r="G24" s="25"/>
      <c r="H24" s="25"/>
      <c r="I24" s="22" t="s">
        <v>24</v>
      </c>
      <c r="J24" s="20" t="str">
        <f>IF('Rekapitulace stavby'!AN20="","",'Rekapitulace stavby'!AN20)</f>
        <v/>
      </c>
      <c r="K24" s="25"/>
      <c r="L24" s="3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customHeight="1">
      <c r="A26" s="25"/>
      <c r="B26" s="26"/>
      <c r="C26" s="25"/>
      <c r="D26" s="22" t="s">
        <v>31</v>
      </c>
      <c r="E26" s="25"/>
      <c r="F26" s="25"/>
      <c r="G26" s="25"/>
      <c r="H26" s="25"/>
      <c r="I26" s="25"/>
      <c r="J26" s="25"/>
      <c r="K26" s="25"/>
      <c r="L26" s="3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customHeight="1">
      <c r="A27" s="84"/>
      <c r="B27" s="85"/>
      <c r="C27" s="84"/>
      <c r="D27" s="84"/>
      <c r="E27" s="179" t="s">
        <v>1</v>
      </c>
      <c r="F27" s="179"/>
      <c r="G27" s="179"/>
      <c r="H27" s="179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customHeight="1">
      <c r="A29" s="25"/>
      <c r="B29" s="26"/>
      <c r="C29" s="25"/>
      <c r="D29" s="59"/>
      <c r="E29" s="59"/>
      <c r="F29" s="59"/>
      <c r="G29" s="59"/>
      <c r="H29" s="59"/>
      <c r="I29" s="59"/>
      <c r="J29" s="59"/>
      <c r="K29" s="59"/>
      <c r="L29" s="3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customHeight="1">
      <c r="A30" s="25"/>
      <c r="B30" s="26"/>
      <c r="C30" s="25"/>
      <c r="D30" s="87" t="s">
        <v>32</v>
      </c>
      <c r="E30" s="25"/>
      <c r="F30" s="25"/>
      <c r="G30" s="25"/>
      <c r="H30" s="25"/>
      <c r="I30" s="25"/>
      <c r="J30" s="64">
        <f>ROUND(J117, 2)</f>
        <v>0</v>
      </c>
      <c r="K30" s="25"/>
      <c r="L30" s="3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customHeight="1">
      <c r="A31" s="25"/>
      <c r="B31" s="26"/>
      <c r="C31" s="25"/>
      <c r="D31" s="59"/>
      <c r="E31" s="59"/>
      <c r="F31" s="59"/>
      <c r="G31" s="59"/>
      <c r="H31" s="59"/>
      <c r="I31" s="59"/>
      <c r="J31" s="59"/>
      <c r="K31" s="59"/>
      <c r="L31" s="3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customHeight="1">
      <c r="A32" s="25"/>
      <c r="B32" s="26"/>
      <c r="C32" s="25"/>
      <c r="D32" s="25"/>
      <c r="E32" s="25"/>
      <c r="F32" s="29" t="s">
        <v>34</v>
      </c>
      <c r="G32" s="25"/>
      <c r="H32" s="25"/>
      <c r="I32" s="29" t="s">
        <v>33</v>
      </c>
      <c r="J32" s="29" t="s">
        <v>35</v>
      </c>
      <c r="K32" s="25"/>
      <c r="L32" s="3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customHeight="1">
      <c r="A33" s="25"/>
      <c r="B33" s="26"/>
      <c r="C33" s="25"/>
      <c r="D33" s="88" t="s">
        <v>36</v>
      </c>
      <c r="E33" s="22" t="s">
        <v>37</v>
      </c>
      <c r="F33" s="89">
        <f>ROUND((SUM(BE117:BE172)),  2)</f>
        <v>0</v>
      </c>
      <c r="G33" s="25"/>
      <c r="H33" s="25"/>
      <c r="I33" s="90">
        <v>0.21</v>
      </c>
      <c r="J33" s="89">
        <f>ROUND(((SUM(BE117:BE172))*I33),  2)</f>
        <v>0</v>
      </c>
      <c r="K33" s="25"/>
      <c r="L33" s="3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customHeight="1">
      <c r="A34" s="25"/>
      <c r="B34" s="26"/>
      <c r="C34" s="25"/>
      <c r="D34" s="25"/>
      <c r="E34" s="22" t="s">
        <v>38</v>
      </c>
      <c r="F34" s="89">
        <f>ROUND((SUM(BF117:BF172)),  2)</f>
        <v>0</v>
      </c>
      <c r="G34" s="25"/>
      <c r="H34" s="25"/>
      <c r="I34" s="90">
        <v>0.15</v>
      </c>
      <c r="J34" s="89">
        <f>ROUND(((SUM(BF117:BF172))*I34),  2)</f>
        <v>0</v>
      </c>
      <c r="K34" s="25"/>
      <c r="L34" s="3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39</v>
      </c>
      <c r="F35" s="89">
        <f>ROUND((SUM(BG117:BG172)),  2)</f>
        <v>0</v>
      </c>
      <c r="G35" s="25"/>
      <c r="H35" s="25"/>
      <c r="I35" s="90">
        <v>0.21</v>
      </c>
      <c r="J35" s="89">
        <f>0</f>
        <v>0</v>
      </c>
      <c r="K35" s="25"/>
      <c r="L35" s="3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40</v>
      </c>
      <c r="F36" s="89">
        <f>ROUND((SUM(BH117:BH172)),  2)</f>
        <v>0</v>
      </c>
      <c r="G36" s="25"/>
      <c r="H36" s="25"/>
      <c r="I36" s="90">
        <v>0.15</v>
      </c>
      <c r="J36" s="89">
        <f>0</f>
        <v>0</v>
      </c>
      <c r="K36" s="25"/>
      <c r="L36" s="3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41</v>
      </c>
      <c r="F37" s="89">
        <f>ROUND((SUM(BI117:BI172)),  2)</f>
        <v>0</v>
      </c>
      <c r="G37" s="25"/>
      <c r="H37" s="25"/>
      <c r="I37" s="90">
        <v>0</v>
      </c>
      <c r="J37" s="89">
        <f>0</f>
        <v>0</v>
      </c>
      <c r="K37" s="25"/>
      <c r="L37" s="3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customHeight="1">
      <c r="A39" s="25"/>
      <c r="B39" s="26"/>
      <c r="C39" s="91"/>
      <c r="D39" s="92" t="s">
        <v>42</v>
      </c>
      <c r="E39" s="53"/>
      <c r="F39" s="53"/>
      <c r="G39" s="93" t="s">
        <v>43</v>
      </c>
      <c r="H39" s="94" t="s">
        <v>44</v>
      </c>
      <c r="I39" s="53"/>
      <c r="J39" s="95">
        <f>SUM(J30:J37)</f>
        <v>0</v>
      </c>
      <c r="K39" s="96"/>
      <c r="L39" s="3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5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35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25"/>
      <c r="B61" s="26"/>
      <c r="C61" s="25"/>
      <c r="D61" s="38" t="s">
        <v>47</v>
      </c>
      <c r="E61" s="28"/>
      <c r="F61" s="97" t="s">
        <v>48</v>
      </c>
      <c r="G61" s="38" t="s">
        <v>47</v>
      </c>
      <c r="H61" s="28"/>
      <c r="I61" s="28"/>
      <c r="J61" s="98" t="s">
        <v>48</v>
      </c>
      <c r="K61" s="28"/>
      <c r="L61" s="3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25"/>
      <c r="B65" s="26"/>
      <c r="C65" s="25"/>
      <c r="D65" s="36" t="s">
        <v>49</v>
      </c>
      <c r="E65" s="39"/>
      <c r="F65" s="39"/>
      <c r="G65" s="36" t="s">
        <v>50</v>
      </c>
      <c r="H65" s="39"/>
      <c r="I65" s="39"/>
      <c r="J65" s="39"/>
      <c r="K65" s="39"/>
      <c r="L65" s="3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25"/>
      <c r="B76" s="26"/>
      <c r="C76" s="25"/>
      <c r="D76" s="38" t="s">
        <v>47</v>
      </c>
      <c r="E76" s="28"/>
      <c r="F76" s="97" t="s">
        <v>48</v>
      </c>
      <c r="G76" s="38" t="s">
        <v>47</v>
      </c>
      <c r="H76" s="28"/>
      <c r="I76" s="28"/>
      <c r="J76" s="98" t="s">
        <v>48</v>
      </c>
      <c r="K76" s="28"/>
      <c r="L76" s="3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customHeight="1">
      <c r="A77" s="25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3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81" spans="1:47" s="2" customFormat="1" ht="6.95" customHeight="1">
      <c r="A81" s="25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3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7" t="s">
        <v>87</v>
      </c>
      <c r="D82" s="25"/>
      <c r="E82" s="25"/>
      <c r="F82" s="25"/>
      <c r="G82" s="25"/>
      <c r="H82" s="25"/>
      <c r="I82" s="25"/>
      <c r="J82" s="25"/>
      <c r="K82" s="25"/>
      <c r="L82" s="3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14</v>
      </c>
      <c r="D84" s="25"/>
      <c r="E84" s="25"/>
      <c r="F84" s="25"/>
      <c r="G84" s="25"/>
      <c r="H84" s="25"/>
      <c r="I84" s="25"/>
      <c r="J84" s="25"/>
      <c r="K84" s="25"/>
      <c r="L84" s="3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84" t="str">
        <f>E7</f>
        <v>Návštěvnické centrum turistické oblasti Králický Sněžník</v>
      </c>
      <c r="F85" s="185"/>
      <c r="G85" s="185"/>
      <c r="H85" s="185"/>
      <c r="I85" s="25"/>
      <c r="J85" s="25"/>
      <c r="K85" s="25"/>
      <c r="L85" s="3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84</v>
      </c>
      <c r="D86" s="25"/>
      <c r="E86" s="25"/>
      <c r="F86" s="25"/>
      <c r="G86" s="25"/>
      <c r="H86" s="25"/>
      <c r="I86" s="25"/>
      <c r="J86" s="25"/>
      <c r="K86" s="25"/>
      <c r="L86" s="3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61" t="str">
        <f>E9</f>
        <v>Objekt 01.6 - Budova návštěvnického centra - Interiér</v>
      </c>
      <c r="F87" s="183"/>
      <c r="G87" s="183"/>
      <c r="H87" s="183"/>
      <c r="I87" s="25"/>
      <c r="J87" s="25"/>
      <c r="K87" s="25"/>
      <c r="L87" s="3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18</v>
      </c>
      <c r="D89" s="25"/>
      <c r="E89" s="25"/>
      <c r="F89" s="20" t="str">
        <f>F12</f>
        <v>Králíky</v>
      </c>
      <c r="G89" s="25"/>
      <c r="H89" s="25"/>
      <c r="I89" s="22" t="s">
        <v>20</v>
      </c>
      <c r="J89" s="48">
        <f>IF(J12="","",J12)</f>
        <v>44370</v>
      </c>
      <c r="K89" s="25"/>
      <c r="L89" s="3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21</v>
      </c>
      <c r="D91" s="25"/>
      <c r="E91" s="25"/>
      <c r="F91" s="20" t="str">
        <f>E15</f>
        <v>Město Králiky,Velké náměstí 5,56169 Králíky</v>
      </c>
      <c r="G91" s="25"/>
      <c r="H91" s="25"/>
      <c r="I91" s="22" t="s">
        <v>27</v>
      </c>
      <c r="J91" s="23" t="str">
        <f>E21</f>
        <v>ing.arch.David Vahala</v>
      </c>
      <c r="K91" s="25"/>
      <c r="L91" s="3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25</v>
      </c>
      <c r="D92" s="25"/>
      <c r="E92" s="25"/>
      <c r="F92" s="20" t="str">
        <f>IF(E18="","",E18)</f>
        <v xml:space="preserve"> </v>
      </c>
      <c r="G92" s="25"/>
      <c r="H92" s="25"/>
      <c r="I92" s="22" t="s">
        <v>30</v>
      </c>
      <c r="J92" s="23" t="str">
        <f>E24</f>
        <v xml:space="preserve"> </v>
      </c>
      <c r="K92" s="25"/>
      <c r="L92" s="3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9" t="s">
        <v>88</v>
      </c>
      <c r="D94" s="91"/>
      <c r="E94" s="91"/>
      <c r="F94" s="91"/>
      <c r="G94" s="91"/>
      <c r="H94" s="91"/>
      <c r="I94" s="91"/>
      <c r="J94" s="100" t="s">
        <v>89</v>
      </c>
      <c r="K94" s="91"/>
      <c r="L94" s="3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101" t="s">
        <v>90</v>
      </c>
      <c r="D96" s="25"/>
      <c r="E96" s="25"/>
      <c r="F96" s="25"/>
      <c r="G96" s="25"/>
      <c r="H96" s="25"/>
      <c r="I96" s="25"/>
      <c r="J96" s="64">
        <f>J117</f>
        <v>0</v>
      </c>
      <c r="K96" s="25"/>
      <c r="L96" s="3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3" t="s">
        <v>91</v>
      </c>
    </row>
    <row r="97" spans="1:31" s="9" customFormat="1" ht="24.95" customHeight="1">
      <c r="B97" s="102"/>
      <c r="D97" s="103" t="s">
        <v>92</v>
      </c>
      <c r="E97" s="104"/>
      <c r="F97" s="104"/>
      <c r="G97" s="104"/>
      <c r="H97" s="104"/>
      <c r="I97" s="104"/>
      <c r="J97" s="105">
        <f>J118</f>
        <v>0</v>
      </c>
      <c r="L97" s="102"/>
    </row>
    <row r="98" spans="1:31" s="2" customFormat="1" ht="21.75" customHeight="1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3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99" spans="1:31" s="2" customFormat="1" ht="6.95" customHeight="1">
      <c r="A99" s="25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3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3" spans="1:31" s="2" customFormat="1" ht="6.95" customHeight="1">
      <c r="A103" s="25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s="2" customFormat="1" ht="24.95" customHeight="1">
      <c r="A104" s="25"/>
      <c r="B104" s="26"/>
      <c r="C104" s="17" t="s">
        <v>93</v>
      </c>
      <c r="D104" s="25"/>
      <c r="E104" s="25"/>
      <c r="F104" s="25"/>
      <c r="G104" s="25"/>
      <c r="H104" s="25"/>
      <c r="I104" s="25"/>
      <c r="J104" s="25"/>
      <c r="K104" s="25"/>
      <c r="L104" s="3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6.95" customHeight="1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3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12" customHeight="1">
      <c r="A106" s="25"/>
      <c r="B106" s="26"/>
      <c r="C106" s="22" t="s">
        <v>14</v>
      </c>
      <c r="D106" s="25"/>
      <c r="E106" s="25"/>
      <c r="F106" s="25"/>
      <c r="G106" s="25"/>
      <c r="H106" s="25"/>
      <c r="I106" s="25"/>
      <c r="J106" s="25"/>
      <c r="K106" s="25"/>
      <c r="L106" s="3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6.5" customHeight="1">
      <c r="A107" s="25"/>
      <c r="B107" s="26"/>
      <c r="C107" s="25"/>
      <c r="D107" s="25"/>
      <c r="E107" s="184" t="str">
        <f>E7</f>
        <v>Návštěvnické centrum turistické oblasti Králický Sněžník</v>
      </c>
      <c r="F107" s="185"/>
      <c r="G107" s="185"/>
      <c r="H107" s="185"/>
      <c r="I107" s="25"/>
      <c r="J107" s="25"/>
      <c r="K107" s="25"/>
      <c r="L107" s="3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2" customHeight="1">
      <c r="A108" s="25"/>
      <c r="B108" s="26"/>
      <c r="C108" s="22" t="s">
        <v>84</v>
      </c>
      <c r="D108" s="25"/>
      <c r="E108" s="25"/>
      <c r="F108" s="25"/>
      <c r="G108" s="25"/>
      <c r="H108" s="25"/>
      <c r="I108" s="25"/>
      <c r="J108" s="25"/>
      <c r="K108" s="25"/>
      <c r="L108" s="3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16.5" customHeight="1">
      <c r="A109" s="25"/>
      <c r="B109" s="26"/>
      <c r="C109" s="25"/>
      <c r="D109" s="25"/>
      <c r="E109" s="161" t="str">
        <f>E9</f>
        <v>Objekt 01.6 - Budova návštěvnického centra - Interiér</v>
      </c>
      <c r="F109" s="183"/>
      <c r="G109" s="183"/>
      <c r="H109" s="183"/>
      <c r="I109" s="25"/>
      <c r="J109" s="25"/>
      <c r="K109" s="25"/>
      <c r="L109" s="3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6.95" customHeight="1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3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12" customHeight="1">
      <c r="A111" s="25"/>
      <c r="B111" s="26"/>
      <c r="C111" s="22" t="s">
        <v>18</v>
      </c>
      <c r="D111" s="25"/>
      <c r="E111" s="25"/>
      <c r="F111" s="20" t="str">
        <f>F12</f>
        <v>Králíky</v>
      </c>
      <c r="G111" s="25"/>
      <c r="H111" s="25"/>
      <c r="I111" s="22" t="s">
        <v>20</v>
      </c>
      <c r="J111" s="48">
        <f>IF(J12="","",J12)</f>
        <v>44370</v>
      </c>
      <c r="K111" s="25"/>
      <c r="L111" s="3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6.95" customHeight="1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3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5.2" customHeight="1">
      <c r="A113" s="25"/>
      <c r="B113" s="26"/>
      <c r="C113" s="22" t="s">
        <v>21</v>
      </c>
      <c r="D113" s="25"/>
      <c r="E113" s="25"/>
      <c r="F113" s="20" t="str">
        <f>E15</f>
        <v>Město Králiky,Velké náměstí 5,56169 Králíky</v>
      </c>
      <c r="G113" s="25"/>
      <c r="H113" s="25"/>
      <c r="I113" s="22" t="s">
        <v>27</v>
      </c>
      <c r="J113" s="23" t="str">
        <f>E21</f>
        <v>ing.arch.David Vahala</v>
      </c>
      <c r="K113" s="25"/>
      <c r="L113" s="3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5.2" customHeight="1">
      <c r="A114" s="25"/>
      <c r="B114" s="26"/>
      <c r="C114" s="22" t="s">
        <v>25</v>
      </c>
      <c r="D114" s="25"/>
      <c r="E114" s="25"/>
      <c r="F114" s="20" t="str">
        <f>IF(E18="","",E18)</f>
        <v xml:space="preserve"> </v>
      </c>
      <c r="G114" s="25"/>
      <c r="H114" s="25"/>
      <c r="I114" s="22" t="s">
        <v>30</v>
      </c>
      <c r="J114" s="23" t="str">
        <f>E24</f>
        <v xml:space="preserve"> </v>
      </c>
      <c r="K114" s="25"/>
      <c r="L114" s="3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0.35" customHeight="1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3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10" customFormat="1" ht="29.25" customHeight="1">
      <c r="A116" s="106"/>
      <c r="B116" s="107"/>
      <c r="C116" s="108" t="s">
        <v>94</v>
      </c>
      <c r="D116" s="109" t="s">
        <v>57</v>
      </c>
      <c r="E116" s="109" t="s">
        <v>53</v>
      </c>
      <c r="F116" s="109" t="s">
        <v>54</v>
      </c>
      <c r="G116" s="109" t="s">
        <v>95</v>
      </c>
      <c r="H116" s="109" t="s">
        <v>96</v>
      </c>
      <c r="I116" s="109" t="s">
        <v>97</v>
      </c>
      <c r="J116" s="109" t="s">
        <v>89</v>
      </c>
      <c r="K116" s="110" t="s">
        <v>98</v>
      </c>
      <c r="L116" s="111"/>
      <c r="M116" s="55" t="s">
        <v>1</v>
      </c>
      <c r="N116" s="56" t="s">
        <v>36</v>
      </c>
      <c r="O116" s="56" t="s">
        <v>99</v>
      </c>
      <c r="P116" s="56" t="s">
        <v>100</v>
      </c>
      <c r="Q116" s="56" t="s">
        <v>101</v>
      </c>
      <c r="R116" s="56" t="s">
        <v>102</v>
      </c>
      <c r="S116" s="56" t="s">
        <v>103</v>
      </c>
      <c r="T116" s="57" t="s">
        <v>104</v>
      </c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</row>
    <row r="117" spans="1:65" s="2" customFormat="1" ht="22.9" customHeight="1">
      <c r="A117" s="25"/>
      <c r="B117" s="26"/>
      <c r="C117" s="62" t="s">
        <v>105</v>
      </c>
      <c r="D117" s="25"/>
      <c r="E117" s="25"/>
      <c r="F117" s="25"/>
      <c r="G117" s="25"/>
      <c r="H117" s="25"/>
      <c r="I117" s="25"/>
      <c r="J117" s="112">
        <f>BK117</f>
        <v>0</v>
      </c>
      <c r="K117" s="25"/>
      <c r="L117" s="26"/>
      <c r="M117" s="58"/>
      <c r="N117" s="49"/>
      <c r="O117" s="59"/>
      <c r="P117" s="113">
        <f>P118</f>
        <v>0</v>
      </c>
      <c r="Q117" s="59"/>
      <c r="R117" s="113">
        <f>R118</f>
        <v>0</v>
      </c>
      <c r="S117" s="59"/>
      <c r="T117" s="114">
        <f>T118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T117" s="13" t="s">
        <v>71</v>
      </c>
      <c r="AU117" s="13" t="s">
        <v>91</v>
      </c>
      <c r="BK117" s="115">
        <f>BK118</f>
        <v>0</v>
      </c>
    </row>
    <row r="118" spans="1:65" s="11" customFormat="1" ht="25.9" customHeight="1">
      <c r="B118" s="116"/>
      <c r="D118" s="117" t="s">
        <v>71</v>
      </c>
      <c r="E118" s="118" t="s">
        <v>106</v>
      </c>
      <c r="F118" s="118" t="s">
        <v>107</v>
      </c>
      <c r="J118" s="119">
        <f>BK118</f>
        <v>0</v>
      </c>
      <c r="L118" s="116"/>
      <c r="M118" s="120"/>
      <c r="N118" s="121"/>
      <c r="O118" s="121"/>
      <c r="P118" s="122">
        <f>SUM(P119:P172)</f>
        <v>0</v>
      </c>
      <c r="Q118" s="121"/>
      <c r="R118" s="122">
        <f>SUM(R119:R172)</f>
        <v>0</v>
      </c>
      <c r="S118" s="121"/>
      <c r="T118" s="123">
        <f>SUM(T119:T172)</f>
        <v>0</v>
      </c>
      <c r="AR118" s="117" t="s">
        <v>80</v>
      </c>
      <c r="AT118" s="124" t="s">
        <v>71</v>
      </c>
      <c r="AU118" s="124" t="s">
        <v>72</v>
      </c>
      <c r="AY118" s="117" t="s">
        <v>108</v>
      </c>
      <c r="BK118" s="125">
        <f>SUM(BK119:BK172)</f>
        <v>0</v>
      </c>
    </row>
    <row r="119" spans="1:65" s="2" customFormat="1" ht="21.75" customHeight="1">
      <c r="A119" s="25"/>
      <c r="B119" s="126"/>
      <c r="C119" s="127" t="s">
        <v>80</v>
      </c>
      <c r="D119" s="127" t="s">
        <v>109</v>
      </c>
      <c r="E119" s="128" t="s">
        <v>110</v>
      </c>
      <c r="F119" s="129" t="s">
        <v>111</v>
      </c>
      <c r="G119" s="130" t="s">
        <v>112</v>
      </c>
      <c r="H119" s="131">
        <v>3</v>
      </c>
      <c r="I119" s="132">
        <v>0</v>
      </c>
      <c r="J119" s="132">
        <f>ROUND(I119*H119,2)</f>
        <v>0</v>
      </c>
      <c r="K119" s="129" t="s">
        <v>1</v>
      </c>
      <c r="L119" s="133"/>
      <c r="M119" s="134" t="s">
        <v>1</v>
      </c>
      <c r="N119" s="135" t="s">
        <v>37</v>
      </c>
      <c r="O119" s="136">
        <v>0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R119" s="138" t="s">
        <v>113</v>
      </c>
      <c r="AT119" s="138" t="s">
        <v>109</v>
      </c>
      <c r="AU119" s="138" t="s">
        <v>80</v>
      </c>
      <c r="AY119" s="13" t="s">
        <v>108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3" t="s">
        <v>80</v>
      </c>
      <c r="BK119" s="139">
        <f>ROUND(I119*H119,2)</f>
        <v>0</v>
      </c>
      <c r="BL119" s="13" t="s">
        <v>114</v>
      </c>
      <c r="BM119" s="138" t="s">
        <v>82</v>
      </c>
    </row>
    <row r="120" spans="1:65" s="2" customFormat="1" ht="19.5">
      <c r="A120" s="25"/>
      <c r="B120" s="26"/>
      <c r="C120" s="25"/>
      <c r="D120" s="140" t="s">
        <v>115</v>
      </c>
      <c r="E120" s="25"/>
      <c r="F120" s="141" t="s">
        <v>116</v>
      </c>
      <c r="G120" s="25"/>
      <c r="H120" s="25"/>
      <c r="I120" s="25"/>
      <c r="J120" s="25"/>
      <c r="K120" s="25"/>
      <c r="L120" s="26"/>
      <c r="M120" s="142"/>
      <c r="N120" s="143"/>
      <c r="O120" s="51"/>
      <c r="P120" s="51"/>
      <c r="Q120" s="51"/>
      <c r="R120" s="51"/>
      <c r="S120" s="51"/>
      <c r="T120" s="52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T120" s="13" t="s">
        <v>115</v>
      </c>
      <c r="AU120" s="13" t="s">
        <v>80</v>
      </c>
    </row>
    <row r="121" spans="1:65" s="2" customFormat="1" ht="24">
      <c r="A121" s="25"/>
      <c r="B121" s="126"/>
      <c r="C121" s="127" t="s">
        <v>82</v>
      </c>
      <c r="D121" s="127" t="s">
        <v>109</v>
      </c>
      <c r="E121" s="128" t="s">
        <v>117</v>
      </c>
      <c r="F121" s="129" t="s">
        <v>118</v>
      </c>
      <c r="G121" s="130" t="s">
        <v>112</v>
      </c>
      <c r="H121" s="131">
        <v>1</v>
      </c>
      <c r="I121" s="132">
        <v>0</v>
      </c>
      <c r="J121" s="132">
        <f>ROUND(I121*H121,2)</f>
        <v>0</v>
      </c>
      <c r="K121" s="129" t="s">
        <v>1</v>
      </c>
      <c r="L121" s="133"/>
      <c r="M121" s="134" t="s">
        <v>1</v>
      </c>
      <c r="N121" s="135" t="s">
        <v>37</v>
      </c>
      <c r="O121" s="136">
        <v>0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38" t="s">
        <v>113</v>
      </c>
      <c r="AT121" s="138" t="s">
        <v>109</v>
      </c>
      <c r="AU121" s="138" t="s">
        <v>80</v>
      </c>
      <c r="AY121" s="13" t="s">
        <v>108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3" t="s">
        <v>80</v>
      </c>
      <c r="BK121" s="139">
        <f>ROUND(I121*H121,2)</f>
        <v>0</v>
      </c>
      <c r="BL121" s="13" t="s">
        <v>114</v>
      </c>
      <c r="BM121" s="138" t="s">
        <v>119</v>
      </c>
    </row>
    <row r="122" spans="1:65" s="2" customFormat="1" ht="19.5">
      <c r="A122" s="25"/>
      <c r="B122" s="26"/>
      <c r="C122" s="25"/>
      <c r="D122" s="140" t="s">
        <v>115</v>
      </c>
      <c r="E122" s="25"/>
      <c r="F122" s="141" t="s">
        <v>120</v>
      </c>
      <c r="G122" s="25"/>
      <c r="H122" s="25"/>
      <c r="I122" s="25"/>
      <c r="J122" s="25"/>
      <c r="K122" s="25"/>
      <c r="L122" s="26"/>
      <c r="M122" s="142"/>
      <c r="N122" s="143"/>
      <c r="O122" s="51"/>
      <c r="P122" s="51"/>
      <c r="Q122" s="51"/>
      <c r="R122" s="51"/>
      <c r="S122" s="51"/>
      <c r="T122" s="52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T122" s="13" t="s">
        <v>115</v>
      </c>
      <c r="AU122" s="13" t="s">
        <v>80</v>
      </c>
    </row>
    <row r="123" spans="1:65" s="2" customFormat="1" ht="24">
      <c r="A123" s="25"/>
      <c r="B123" s="126"/>
      <c r="C123" s="127" t="s">
        <v>121</v>
      </c>
      <c r="D123" s="127" t="s">
        <v>109</v>
      </c>
      <c r="E123" s="128" t="s">
        <v>122</v>
      </c>
      <c r="F123" s="129" t="s">
        <v>123</v>
      </c>
      <c r="G123" s="130" t="s">
        <v>124</v>
      </c>
      <c r="H123" s="131">
        <v>3.25</v>
      </c>
      <c r="I123" s="132">
        <v>0</v>
      </c>
      <c r="J123" s="132">
        <f>ROUND(I123*H123,2)</f>
        <v>0</v>
      </c>
      <c r="K123" s="129" t="s">
        <v>1</v>
      </c>
      <c r="L123" s="133"/>
      <c r="M123" s="134" t="s">
        <v>1</v>
      </c>
      <c r="N123" s="135" t="s">
        <v>37</v>
      </c>
      <c r="O123" s="136">
        <v>0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38" t="s">
        <v>113</v>
      </c>
      <c r="AT123" s="138" t="s">
        <v>109</v>
      </c>
      <c r="AU123" s="138" t="s">
        <v>80</v>
      </c>
      <c r="AY123" s="13" t="s">
        <v>108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3" t="s">
        <v>80</v>
      </c>
      <c r="BK123" s="139">
        <f>ROUND(I123*H123,2)</f>
        <v>0</v>
      </c>
      <c r="BL123" s="13" t="s">
        <v>114</v>
      </c>
      <c r="BM123" s="138" t="s">
        <v>125</v>
      </c>
    </row>
    <row r="124" spans="1:65" s="2" customFormat="1" ht="19.5">
      <c r="A124" s="25"/>
      <c r="B124" s="26"/>
      <c r="C124" s="25"/>
      <c r="D124" s="140" t="s">
        <v>115</v>
      </c>
      <c r="E124" s="25"/>
      <c r="F124" s="141" t="s">
        <v>126</v>
      </c>
      <c r="G124" s="25"/>
      <c r="H124" s="25"/>
      <c r="I124" s="25"/>
      <c r="J124" s="25"/>
      <c r="K124" s="25"/>
      <c r="L124" s="26"/>
      <c r="M124" s="142"/>
      <c r="N124" s="143"/>
      <c r="O124" s="51"/>
      <c r="P124" s="51"/>
      <c r="Q124" s="51"/>
      <c r="R124" s="51"/>
      <c r="S124" s="51"/>
      <c r="T124" s="52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T124" s="13" t="s">
        <v>115</v>
      </c>
      <c r="AU124" s="13" t="s">
        <v>80</v>
      </c>
    </row>
    <row r="125" spans="1:65" s="2" customFormat="1" ht="24">
      <c r="A125" s="25"/>
      <c r="B125" s="126"/>
      <c r="C125" s="127" t="s">
        <v>119</v>
      </c>
      <c r="D125" s="127" t="s">
        <v>109</v>
      </c>
      <c r="E125" s="128" t="s">
        <v>127</v>
      </c>
      <c r="F125" s="129" t="s">
        <v>128</v>
      </c>
      <c r="G125" s="130" t="s">
        <v>124</v>
      </c>
      <c r="H125" s="131">
        <v>2.9</v>
      </c>
      <c r="I125" s="132">
        <v>0</v>
      </c>
      <c r="J125" s="132">
        <f>ROUND(I125*H125,2)</f>
        <v>0</v>
      </c>
      <c r="K125" s="129" t="s">
        <v>1</v>
      </c>
      <c r="L125" s="133"/>
      <c r="M125" s="134" t="s">
        <v>1</v>
      </c>
      <c r="N125" s="135" t="s">
        <v>37</v>
      </c>
      <c r="O125" s="136">
        <v>0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38" t="s">
        <v>113</v>
      </c>
      <c r="AT125" s="138" t="s">
        <v>109</v>
      </c>
      <c r="AU125" s="138" t="s">
        <v>80</v>
      </c>
      <c r="AY125" s="13" t="s">
        <v>108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3" t="s">
        <v>80</v>
      </c>
      <c r="BK125" s="139">
        <f>ROUND(I125*H125,2)</f>
        <v>0</v>
      </c>
      <c r="BL125" s="13" t="s">
        <v>114</v>
      </c>
      <c r="BM125" s="138" t="s">
        <v>129</v>
      </c>
    </row>
    <row r="126" spans="1:65" s="2" customFormat="1" ht="19.5">
      <c r="A126" s="25"/>
      <c r="B126" s="26"/>
      <c r="C126" s="25"/>
      <c r="D126" s="140" t="s">
        <v>115</v>
      </c>
      <c r="E126" s="25"/>
      <c r="F126" s="141" t="s">
        <v>130</v>
      </c>
      <c r="G126" s="25"/>
      <c r="H126" s="25"/>
      <c r="I126" s="25"/>
      <c r="J126" s="25"/>
      <c r="K126" s="25"/>
      <c r="L126" s="26"/>
      <c r="M126" s="142"/>
      <c r="N126" s="143"/>
      <c r="O126" s="51"/>
      <c r="P126" s="51"/>
      <c r="Q126" s="51"/>
      <c r="R126" s="51"/>
      <c r="S126" s="51"/>
      <c r="T126" s="52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T126" s="13" t="s">
        <v>115</v>
      </c>
      <c r="AU126" s="13" t="s">
        <v>80</v>
      </c>
    </row>
    <row r="127" spans="1:65" s="2" customFormat="1" ht="24">
      <c r="A127" s="25"/>
      <c r="B127" s="126"/>
      <c r="C127" s="127" t="s">
        <v>131</v>
      </c>
      <c r="D127" s="127" t="s">
        <v>109</v>
      </c>
      <c r="E127" s="128" t="s">
        <v>132</v>
      </c>
      <c r="F127" s="129" t="s">
        <v>133</v>
      </c>
      <c r="G127" s="130" t="s">
        <v>112</v>
      </c>
      <c r="H127" s="131">
        <v>1</v>
      </c>
      <c r="I127" s="132">
        <v>0</v>
      </c>
      <c r="J127" s="132">
        <f>ROUND(I127*H127,2)</f>
        <v>0</v>
      </c>
      <c r="K127" s="129" t="s">
        <v>1</v>
      </c>
      <c r="L127" s="133"/>
      <c r="M127" s="134" t="s">
        <v>1</v>
      </c>
      <c r="N127" s="135" t="s">
        <v>37</v>
      </c>
      <c r="O127" s="136">
        <v>0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38" t="s">
        <v>113</v>
      </c>
      <c r="AT127" s="138" t="s">
        <v>109</v>
      </c>
      <c r="AU127" s="138" t="s">
        <v>80</v>
      </c>
      <c r="AY127" s="13" t="s">
        <v>108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3" t="s">
        <v>80</v>
      </c>
      <c r="BK127" s="139">
        <f>ROUND(I127*H127,2)</f>
        <v>0</v>
      </c>
      <c r="BL127" s="13" t="s">
        <v>114</v>
      </c>
      <c r="BM127" s="138" t="s">
        <v>134</v>
      </c>
    </row>
    <row r="128" spans="1:65" s="2" customFormat="1" ht="19.5">
      <c r="A128" s="25"/>
      <c r="B128" s="26"/>
      <c r="C128" s="25"/>
      <c r="D128" s="140" t="s">
        <v>115</v>
      </c>
      <c r="E128" s="25"/>
      <c r="F128" s="141" t="s">
        <v>135</v>
      </c>
      <c r="G128" s="25"/>
      <c r="H128" s="25"/>
      <c r="I128" s="25"/>
      <c r="J128" s="25"/>
      <c r="K128" s="25"/>
      <c r="L128" s="26"/>
      <c r="M128" s="142"/>
      <c r="N128" s="143"/>
      <c r="O128" s="51"/>
      <c r="P128" s="51"/>
      <c r="Q128" s="51"/>
      <c r="R128" s="51"/>
      <c r="S128" s="51"/>
      <c r="T128" s="52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T128" s="13" t="s">
        <v>115</v>
      </c>
      <c r="AU128" s="13" t="s">
        <v>80</v>
      </c>
    </row>
    <row r="129" spans="1:65" s="2" customFormat="1" ht="24">
      <c r="A129" s="25"/>
      <c r="B129" s="126"/>
      <c r="C129" s="127" t="s">
        <v>125</v>
      </c>
      <c r="D129" s="127" t="s">
        <v>109</v>
      </c>
      <c r="E129" s="128" t="s">
        <v>136</v>
      </c>
      <c r="F129" s="129" t="s">
        <v>137</v>
      </c>
      <c r="G129" s="130" t="s">
        <v>112</v>
      </c>
      <c r="H129" s="131">
        <v>2</v>
      </c>
      <c r="I129" s="132">
        <v>0</v>
      </c>
      <c r="J129" s="132">
        <f>ROUND(I129*H129,2)</f>
        <v>0</v>
      </c>
      <c r="K129" s="129" t="s">
        <v>1</v>
      </c>
      <c r="L129" s="133"/>
      <c r="M129" s="134" t="s">
        <v>1</v>
      </c>
      <c r="N129" s="135" t="s">
        <v>37</v>
      </c>
      <c r="O129" s="136">
        <v>0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38" t="s">
        <v>113</v>
      </c>
      <c r="AT129" s="138" t="s">
        <v>109</v>
      </c>
      <c r="AU129" s="138" t="s">
        <v>80</v>
      </c>
      <c r="AY129" s="13" t="s">
        <v>108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3" t="s">
        <v>80</v>
      </c>
      <c r="BK129" s="139">
        <f>ROUND(I129*H129,2)</f>
        <v>0</v>
      </c>
      <c r="BL129" s="13" t="s">
        <v>114</v>
      </c>
      <c r="BM129" s="138" t="s">
        <v>138</v>
      </c>
    </row>
    <row r="130" spans="1:65" s="2" customFormat="1" ht="19.5">
      <c r="A130" s="25"/>
      <c r="B130" s="26"/>
      <c r="C130" s="25"/>
      <c r="D130" s="140" t="s">
        <v>115</v>
      </c>
      <c r="E130" s="25"/>
      <c r="F130" s="141" t="s">
        <v>135</v>
      </c>
      <c r="G130" s="25"/>
      <c r="H130" s="25"/>
      <c r="I130" s="25"/>
      <c r="J130" s="25"/>
      <c r="K130" s="25"/>
      <c r="L130" s="26"/>
      <c r="M130" s="142"/>
      <c r="N130" s="143"/>
      <c r="O130" s="51"/>
      <c r="P130" s="51"/>
      <c r="Q130" s="51"/>
      <c r="R130" s="51"/>
      <c r="S130" s="51"/>
      <c r="T130" s="52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T130" s="13" t="s">
        <v>115</v>
      </c>
      <c r="AU130" s="13" t="s">
        <v>80</v>
      </c>
    </row>
    <row r="131" spans="1:65" s="2" customFormat="1" ht="21.75" customHeight="1">
      <c r="A131" s="25"/>
      <c r="B131" s="126"/>
      <c r="C131" s="127" t="s">
        <v>139</v>
      </c>
      <c r="D131" s="127" t="s">
        <v>109</v>
      </c>
      <c r="E131" s="128" t="s">
        <v>140</v>
      </c>
      <c r="F131" s="129" t="s">
        <v>141</v>
      </c>
      <c r="G131" s="130" t="s">
        <v>112</v>
      </c>
      <c r="H131" s="131">
        <v>1</v>
      </c>
      <c r="I131" s="132">
        <v>0</v>
      </c>
      <c r="J131" s="132">
        <f>ROUND(I131*H131,2)</f>
        <v>0</v>
      </c>
      <c r="K131" s="129" t="s">
        <v>1</v>
      </c>
      <c r="L131" s="133"/>
      <c r="M131" s="134" t="s">
        <v>1</v>
      </c>
      <c r="N131" s="135" t="s">
        <v>37</v>
      </c>
      <c r="O131" s="136">
        <v>0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38" t="s">
        <v>113</v>
      </c>
      <c r="AT131" s="138" t="s">
        <v>109</v>
      </c>
      <c r="AU131" s="138" t="s">
        <v>80</v>
      </c>
      <c r="AY131" s="13" t="s">
        <v>108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3" t="s">
        <v>80</v>
      </c>
      <c r="BK131" s="139">
        <f>ROUND(I131*H131,2)</f>
        <v>0</v>
      </c>
      <c r="BL131" s="13" t="s">
        <v>114</v>
      </c>
      <c r="BM131" s="138" t="s">
        <v>142</v>
      </c>
    </row>
    <row r="132" spans="1:65" s="2" customFormat="1" ht="19.5">
      <c r="A132" s="25"/>
      <c r="B132" s="26"/>
      <c r="C132" s="25"/>
      <c r="D132" s="140" t="s">
        <v>115</v>
      </c>
      <c r="E132" s="25"/>
      <c r="F132" s="141" t="s">
        <v>135</v>
      </c>
      <c r="G132" s="25"/>
      <c r="H132" s="25"/>
      <c r="I132" s="25"/>
      <c r="J132" s="25"/>
      <c r="K132" s="25"/>
      <c r="L132" s="26"/>
      <c r="M132" s="142"/>
      <c r="N132" s="143"/>
      <c r="O132" s="51"/>
      <c r="P132" s="51"/>
      <c r="Q132" s="51"/>
      <c r="R132" s="51"/>
      <c r="S132" s="51"/>
      <c r="T132" s="52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T132" s="13" t="s">
        <v>115</v>
      </c>
      <c r="AU132" s="13" t="s">
        <v>80</v>
      </c>
    </row>
    <row r="133" spans="1:65" s="2" customFormat="1" ht="24">
      <c r="A133" s="25"/>
      <c r="B133" s="126"/>
      <c r="C133" s="127" t="s">
        <v>129</v>
      </c>
      <c r="D133" s="127" t="s">
        <v>109</v>
      </c>
      <c r="E133" s="128" t="s">
        <v>143</v>
      </c>
      <c r="F133" s="129" t="s">
        <v>144</v>
      </c>
      <c r="G133" s="130" t="s">
        <v>112</v>
      </c>
      <c r="H133" s="131">
        <v>1</v>
      </c>
      <c r="I133" s="132">
        <v>0</v>
      </c>
      <c r="J133" s="132">
        <f>ROUND(I133*H133,2)</f>
        <v>0</v>
      </c>
      <c r="K133" s="129" t="s">
        <v>1</v>
      </c>
      <c r="L133" s="133"/>
      <c r="M133" s="134" t="s">
        <v>1</v>
      </c>
      <c r="N133" s="135" t="s">
        <v>37</v>
      </c>
      <c r="O133" s="136">
        <v>0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38" t="s">
        <v>113</v>
      </c>
      <c r="AT133" s="138" t="s">
        <v>109</v>
      </c>
      <c r="AU133" s="138" t="s">
        <v>80</v>
      </c>
      <c r="AY133" s="13" t="s">
        <v>108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3" t="s">
        <v>80</v>
      </c>
      <c r="BK133" s="139">
        <f>ROUND(I133*H133,2)</f>
        <v>0</v>
      </c>
      <c r="BL133" s="13" t="s">
        <v>114</v>
      </c>
      <c r="BM133" s="138" t="s">
        <v>145</v>
      </c>
    </row>
    <row r="134" spans="1:65" s="2" customFormat="1" ht="19.5">
      <c r="A134" s="25"/>
      <c r="B134" s="26"/>
      <c r="C134" s="25"/>
      <c r="D134" s="140" t="s">
        <v>115</v>
      </c>
      <c r="E134" s="25"/>
      <c r="F134" s="141" t="s">
        <v>135</v>
      </c>
      <c r="G134" s="25"/>
      <c r="H134" s="25"/>
      <c r="I134" s="25"/>
      <c r="J134" s="25"/>
      <c r="K134" s="25"/>
      <c r="L134" s="26"/>
      <c r="M134" s="142"/>
      <c r="N134" s="143"/>
      <c r="O134" s="51"/>
      <c r="P134" s="51"/>
      <c r="Q134" s="51"/>
      <c r="R134" s="51"/>
      <c r="S134" s="51"/>
      <c r="T134" s="52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T134" s="13" t="s">
        <v>115</v>
      </c>
      <c r="AU134" s="13" t="s">
        <v>80</v>
      </c>
    </row>
    <row r="135" spans="1:65" s="2" customFormat="1" ht="24">
      <c r="A135" s="25"/>
      <c r="B135" s="126"/>
      <c r="C135" s="127" t="s">
        <v>146</v>
      </c>
      <c r="D135" s="127" t="s">
        <v>109</v>
      </c>
      <c r="E135" s="128" t="s">
        <v>147</v>
      </c>
      <c r="F135" s="129" t="s">
        <v>148</v>
      </c>
      <c r="G135" s="130" t="s">
        <v>112</v>
      </c>
      <c r="H135" s="131">
        <v>40</v>
      </c>
      <c r="I135" s="132">
        <v>0</v>
      </c>
      <c r="J135" s="132">
        <f>ROUND(I135*H135,2)</f>
        <v>0</v>
      </c>
      <c r="K135" s="129" t="s">
        <v>1</v>
      </c>
      <c r="L135" s="133"/>
      <c r="M135" s="134" t="s">
        <v>1</v>
      </c>
      <c r="N135" s="135" t="s">
        <v>37</v>
      </c>
      <c r="O135" s="136">
        <v>0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38" t="s">
        <v>113</v>
      </c>
      <c r="AT135" s="138" t="s">
        <v>109</v>
      </c>
      <c r="AU135" s="138" t="s">
        <v>80</v>
      </c>
      <c r="AY135" s="13" t="s">
        <v>108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3" t="s">
        <v>80</v>
      </c>
      <c r="BK135" s="139">
        <f>ROUND(I135*H135,2)</f>
        <v>0</v>
      </c>
      <c r="BL135" s="13" t="s">
        <v>114</v>
      </c>
      <c r="BM135" s="138" t="s">
        <v>149</v>
      </c>
    </row>
    <row r="136" spans="1:65" s="2" customFormat="1" ht="19.5">
      <c r="A136" s="25"/>
      <c r="B136" s="26"/>
      <c r="C136" s="25"/>
      <c r="D136" s="140" t="s">
        <v>115</v>
      </c>
      <c r="E136" s="25"/>
      <c r="F136" s="141" t="s">
        <v>135</v>
      </c>
      <c r="G136" s="25"/>
      <c r="H136" s="25"/>
      <c r="I136" s="25"/>
      <c r="J136" s="25"/>
      <c r="K136" s="25"/>
      <c r="L136" s="26"/>
      <c r="M136" s="142"/>
      <c r="N136" s="143"/>
      <c r="O136" s="51"/>
      <c r="P136" s="51"/>
      <c r="Q136" s="51"/>
      <c r="R136" s="51"/>
      <c r="S136" s="51"/>
      <c r="T136" s="52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T136" s="13" t="s">
        <v>115</v>
      </c>
      <c r="AU136" s="13" t="s">
        <v>80</v>
      </c>
    </row>
    <row r="137" spans="1:65" s="2" customFormat="1" ht="21.75" customHeight="1">
      <c r="A137" s="25"/>
      <c r="B137" s="126"/>
      <c r="C137" s="127" t="s">
        <v>134</v>
      </c>
      <c r="D137" s="127" t="s">
        <v>109</v>
      </c>
      <c r="E137" s="128" t="s">
        <v>150</v>
      </c>
      <c r="F137" s="129" t="s">
        <v>151</v>
      </c>
      <c r="G137" s="130" t="s">
        <v>112</v>
      </c>
      <c r="H137" s="131">
        <v>2</v>
      </c>
      <c r="I137" s="132">
        <v>0</v>
      </c>
      <c r="J137" s="132">
        <f>ROUND(I137*H137,2)</f>
        <v>0</v>
      </c>
      <c r="K137" s="129" t="s">
        <v>1</v>
      </c>
      <c r="L137" s="133"/>
      <c r="M137" s="134" t="s">
        <v>1</v>
      </c>
      <c r="N137" s="135" t="s">
        <v>37</v>
      </c>
      <c r="O137" s="136">
        <v>0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38" t="s">
        <v>113</v>
      </c>
      <c r="AT137" s="138" t="s">
        <v>109</v>
      </c>
      <c r="AU137" s="138" t="s">
        <v>80</v>
      </c>
      <c r="AY137" s="13" t="s">
        <v>108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3" t="s">
        <v>80</v>
      </c>
      <c r="BK137" s="139">
        <f>ROUND(I137*H137,2)</f>
        <v>0</v>
      </c>
      <c r="BL137" s="13" t="s">
        <v>114</v>
      </c>
      <c r="BM137" s="138" t="s">
        <v>152</v>
      </c>
    </row>
    <row r="138" spans="1:65" s="2" customFormat="1" ht="19.5">
      <c r="A138" s="25"/>
      <c r="B138" s="26"/>
      <c r="C138" s="25"/>
      <c r="D138" s="140" t="s">
        <v>115</v>
      </c>
      <c r="E138" s="25"/>
      <c r="F138" s="141" t="s">
        <v>135</v>
      </c>
      <c r="G138" s="25"/>
      <c r="H138" s="25"/>
      <c r="I138" s="25"/>
      <c r="J138" s="25"/>
      <c r="K138" s="25"/>
      <c r="L138" s="26"/>
      <c r="M138" s="142"/>
      <c r="N138" s="143"/>
      <c r="O138" s="51"/>
      <c r="P138" s="51"/>
      <c r="Q138" s="51"/>
      <c r="R138" s="51"/>
      <c r="S138" s="51"/>
      <c r="T138" s="52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T138" s="13" t="s">
        <v>115</v>
      </c>
      <c r="AU138" s="13" t="s">
        <v>80</v>
      </c>
    </row>
    <row r="139" spans="1:65" s="2" customFormat="1" ht="24">
      <c r="A139" s="25"/>
      <c r="B139" s="126"/>
      <c r="C139" s="127" t="s">
        <v>153</v>
      </c>
      <c r="D139" s="127" t="s">
        <v>109</v>
      </c>
      <c r="E139" s="128" t="s">
        <v>154</v>
      </c>
      <c r="F139" s="129" t="s">
        <v>155</v>
      </c>
      <c r="G139" s="130" t="s">
        <v>112</v>
      </c>
      <c r="H139" s="131">
        <v>1</v>
      </c>
      <c r="I139" s="132">
        <v>0</v>
      </c>
      <c r="J139" s="132">
        <f>ROUND(I139*H139,2)</f>
        <v>0</v>
      </c>
      <c r="K139" s="129" t="s">
        <v>1</v>
      </c>
      <c r="L139" s="133"/>
      <c r="M139" s="134" t="s">
        <v>1</v>
      </c>
      <c r="N139" s="135" t="s">
        <v>37</v>
      </c>
      <c r="O139" s="136">
        <v>0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38" t="s">
        <v>113</v>
      </c>
      <c r="AT139" s="138" t="s">
        <v>109</v>
      </c>
      <c r="AU139" s="138" t="s">
        <v>80</v>
      </c>
      <c r="AY139" s="13" t="s">
        <v>108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3" t="s">
        <v>80</v>
      </c>
      <c r="BK139" s="139">
        <f>ROUND(I139*H139,2)</f>
        <v>0</v>
      </c>
      <c r="BL139" s="13" t="s">
        <v>114</v>
      </c>
      <c r="BM139" s="138" t="s">
        <v>156</v>
      </c>
    </row>
    <row r="140" spans="1:65" s="2" customFormat="1" ht="19.5">
      <c r="A140" s="25"/>
      <c r="B140" s="26"/>
      <c r="C140" s="25"/>
      <c r="D140" s="140" t="s">
        <v>115</v>
      </c>
      <c r="E140" s="25"/>
      <c r="F140" s="141" t="s">
        <v>135</v>
      </c>
      <c r="G140" s="25"/>
      <c r="H140" s="25"/>
      <c r="I140" s="25"/>
      <c r="J140" s="25"/>
      <c r="K140" s="25"/>
      <c r="L140" s="26"/>
      <c r="M140" s="142"/>
      <c r="N140" s="143"/>
      <c r="O140" s="51"/>
      <c r="P140" s="51"/>
      <c r="Q140" s="51"/>
      <c r="R140" s="51"/>
      <c r="S140" s="51"/>
      <c r="T140" s="52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T140" s="13" t="s">
        <v>115</v>
      </c>
      <c r="AU140" s="13" t="s">
        <v>80</v>
      </c>
    </row>
    <row r="141" spans="1:65" s="2" customFormat="1" ht="24">
      <c r="A141" s="25"/>
      <c r="B141" s="126"/>
      <c r="C141" s="127" t="s">
        <v>157</v>
      </c>
      <c r="D141" s="127" t="s">
        <v>109</v>
      </c>
      <c r="E141" s="128" t="s">
        <v>158</v>
      </c>
      <c r="F141" s="129" t="s">
        <v>159</v>
      </c>
      <c r="G141" s="130" t="s">
        <v>112</v>
      </c>
      <c r="H141" s="131">
        <v>2</v>
      </c>
      <c r="I141" s="132">
        <v>0</v>
      </c>
      <c r="J141" s="132">
        <f>ROUND(I141*H141,2)</f>
        <v>0</v>
      </c>
      <c r="K141" s="129" t="s">
        <v>1</v>
      </c>
      <c r="L141" s="133"/>
      <c r="M141" s="134" t="s">
        <v>1</v>
      </c>
      <c r="N141" s="135" t="s">
        <v>37</v>
      </c>
      <c r="O141" s="136">
        <v>0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38" t="s">
        <v>113</v>
      </c>
      <c r="AT141" s="138" t="s">
        <v>109</v>
      </c>
      <c r="AU141" s="138" t="s">
        <v>80</v>
      </c>
      <c r="AY141" s="13" t="s">
        <v>108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3" t="s">
        <v>80</v>
      </c>
      <c r="BK141" s="139">
        <f>ROUND(I141*H141,2)</f>
        <v>0</v>
      </c>
      <c r="BL141" s="13" t="s">
        <v>114</v>
      </c>
      <c r="BM141" s="138" t="s">
        <v>160</v>
      </c>
    </row>
    <row r="142" spans="1:65" s="2" customFormat="1" ht="19.5">
      <c r="A142" s="25"/>
      <c r="B142" s="26"/>
      <c r="C142" s="25"/>
      <c r="D142" s="140" t="s">
        <v>115</v>
      </c>
      <c r="E142" s="25"/>
      <c r="F142" s="141" t="s">
        <v>135</v>
      </c>
      <c r="G142" s="25"/>
      <c r="H142" s="25"/>
      <c r="I142" s="25"/>
      <c r="J142" s="25"/>
      <c r="K142" s="25"/>
      <c r="L142" s="26"/>
      <c r="M142" s="142"/>
      <c r="N142" s="143"/>
      <c r="O142" s="51"/>
      <c r="P142" s="51"/>
      <c r="Q142" s="51"/>
      <c r="R142" s="51"/>
      <c r="S142" s="51"/>
      <c r="T142" s="52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T142" s="13" t="s">
        <v>115</v>
      </c>
      <c r="AU142" s="13" t="s">
        <v>80</v>
      </c>
    </row>
    <row r="143" spans="1:65" s="2" customFormat="1" ht="24">
      <c r="A143" s="25"/>
      <c r="B143" s="126"/>
      <c r="C143" s="127" t="s">
        <v>161</v>
      </c>
      <c r="D143" s="127" t="s">
        <v>109</v>
      </c>
      <c r="E143" s="128" t="s">
        <v>162</v>
      </c>
      <c r="F143" s="129" t="s">
        <v>163</v>
      </c>
      <c r="G143" s="130" t="s">
        <v>112</v>
      </c>
      <c r="H143" s="131">
        <v>2</v>
      </c>
      <c r="I143" s="132">
        <v>0</v>
      </c>
      <c r="J143" s="132">
        <f>ROUND(I143*H143,2)</f>
        <v>0</v>
      </c>
      <c r="K143" s="129" t="s">
        <v>1</v>
      </c>
      <c r="L143" s="133"/>
      <c r="M143" s="134" t="s">
        <v>1</v>
      </c>
      <c r="N143" s="135" t="s">
        <v>37</v>
      </c>
      <c r="O143" s="136">
        <v>0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38" t="s">
        <v>113</v>
      </c>
      <c r="AT143" s="138" t="s">
        <v>109</v>
      </c>
      <c r="AU143" s="138" t="s">
        <v>80</v>
      </c>
      <c r="AY143" s="13" t="s">
        <v>108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3" t="s">
        <v>80</v>
      </c>
      <c r="BK143" s="139">
        <f>ROUND(I143*H143,2)</f>
        <v>0</v>
      </c>
      <c r="BL143" s="13" t="s">
        <v>114</v>
      </c>
      <c r="BM143" s="138" t="s">
        <v>164</v>
      </c>
    </row>
    <row r="144" spans="1:65" s="2" customFormat="1" ht="19.5">
      <c r="A144" s="25"/>
      <c r="B144" s="26"/>
      <c r="C144" s="25"/>
      <c r="D144" s="140" t="s">
        <v>115</v>
      </c>
      <c r="E144" s="25"/>
      <c r="F144" s="141" t="s">
        <v>135</v>
      </c>
      <c r="G144" s="25"/>
      <c r="H144" s="25"/>
      <c r="I144" s="25"/>
      <c r="J144" s="25"/>
      <c r="K144" s="25"/>
      <c r="L144" s="26"/>
      <c r="M144" s="142"/>
      <c r="N144" s="143"/>
      <c r="O144" s="51"/>
      <c r="P144" s="51"/>
      <c r="Q144" s="51"/>
      <c r="R144" s="51"/>
      <c r="S144" s="51"/>
      <c r="T144" s="52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T144" s="13" t="s">
        <v>115</v>
      </c>
      <c r="AU144" s="13" t="s">
        <v>80</v>
      </c>
    </row>
    <row r="145" spans="1:65" s="2" customFormat="1" ht="24">
      <c r="A145" s="25"/>
      <c r="B145" s="126"/>
      <c r="C145" s="127" t="s">
        <v>165</v>
      </c>
      <c r="D145" s="127" t="s">
        <v>109</v>
      </c>
      <c r="E145" s="128" t="s">
        <v>166</v>
      </c>
      <c r="F145" s="129" t="s">
        <v>167</v>
      </c>
      <c r="G145" s="130" t="s">
        <v>112</v>
      </c>
      <c r="H145" s="131">
        <v>1</v>
      </c>
      <c r="I145" s="132">
        <v>0</v>
      </c>
      <c r="J145" s="132">
        <f>ROUND(I145*H145,2)</f>
        <v>0</v>
      </c>
      <c r="K145" s="129" t="s">
        <v>1</v>
      </c>
      <c r="L145" s="133"/>
      <c r="M145" s="134" t="s">
        <v>1</v>
      </c>
      <c r="N145" s="135" t="s">
        <v>37</v>
      </c>
      <c r="O145" s="136">
        <v>0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38" t="s">
        <v>113</v>
      </c>
      <c r="AT145" s="138" t="s">
        <v>109</v>
      </c>
      <c r="AU145" s="138" t="s">
        <v>80</v>
      </c>
      <c r="AY145" s="13" t="s">
        <v>108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3" t="s">
        <v>80</v>
      </c>
      <c r="BK145" s="139">
        <f>ROUND(I145*H145,2)</f>
        <v>0</v>
      </c>
      <c r="BL145" s="13" t="s">
        <v>114</v>
      </c>
      <c r="BM145" s="138" t="s">
        <v>168</v>
      </c>
    </row>
    <row r="146" spans="1:65" s="2" customFormat="1" ht="19.5">
      <c r="A146" s="25"/>
      <c r="B146" s="26"/>
      <c r="C146" s="25"/>
      <c r="D146" s="140" t="s">
        <v>115</v>
      </c>
      <c r="E146" s="25"/>
      <c r="F146" s="141" t="s">
        <v>135</v>
      </c>
      <c r="G146" s="25"/>
      <c r="H146" s="25"/>
      <c r="I146" s="25"/>
      <c r="J146" s="25"/>
      <c r="K146" s="25"/>
      <c r="L146" s="26"/>
      <c r="M146" s="142"/>
      <c r="N146" s="143"/>
      <c r="O146" s="51"/>
      <c r="P146" s="51"/>
      <c r="Q146" s="51"/>
      <c r="R146" s="51"/>
      <c r="S146" s="51"/>
      <c r="T146" s="52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T146" s="13" t="s">
        <v>115</v>
      </c>
      <c r="AU146" s="13" t="s">
        <v>80</v>
      </c>
    </row>
    <row r="147" spans="1:65" s="2" customFormat="1" ht="24">
      <c r="A147" s="25"/>
      <c r="B147" s="126"/>
      <c r="C147" s="127" t="s">
        <v>8</v>
      </c>
      <c r="D147" s="127" t="s">
        <v>109</v>
      </c>
      <c r="E147" s="128" t="s">
        <v>169</v>
      </c>
      <c r="F147" s="129" t="s">
        <v>170</v>
      </c>
      <c r="G147" s="130" t="s">
        <v>112</v>
      </c>
      <c r="H147" s="131">
        <v>4</v>
      </c>
      <c r="I147" s="132">
        <v>0</v>
      </c>
      <c r="J147" s="132">
        <f>ROUND(I147*H147,2)</f>
        <v>0</v>
      </c>
      <c r="K147" s="129" t="s">
        <v>1</v>
      </c>
      <c r="L147" s="133"/>
      <c r="M147" s="134" t="s">
        <v>1</v>
      </c>
      <c r="N147" s="135" t="s">
        <v>37</v>
      </c>
      <c r="O147" s="136">
        <v>0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38" t="s">
        <v>113</v>
      </c>
      <c r="AT147" s="138" t="s">
        <v>109</v>
      </c>
      <c r="AU147" s="138" t="s">
        <v>80</v>
      </c>
      <c r="AY147" s="13" t="s">
        <v>108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3" t="s">
        <v>80</v>
      </c>
      <c r="BK147" s="139">
        <f>ROUND(I147*H147,2)</f>
        <v>0</v>
      </c>
      <c r="BL147" s="13" t="s">
        <v>114</v>
      </c>
      <c r="BM147" s="138" t="s">
        <v>171</v>
      </c>
    </row>
    <row r="148" spans="1:65" s="2" customFormat="1" ht="19.5">
      <c r="A148" s="25"/>
      <c r="B148" s="26"/>
      <c r="C148" s="25"/>
      <c r="D148" s="140" t="s">
        <v>115</v>
      </c>
      <c r="E148" s="25"/>
      <c r="F148" s="141" t="s">
        <v>135</v>
      </c>
      <c r="G148" s="25"/>
      <c r="H148" s="25"/>
      <c r="I148" s="25"/>
      <c r="J148" s="25"/>
      <c r="K148" s="25"/>
      <c r="L148" s="26"/>
      <c r="M148" s="142"/>
      <c r="N148" s="143"/>
      <c r="O148" s="51"/>
      <c r="P148" s="51"/>
      <c r="Q148" s="51"/>
      <c r="R148" s="51"/>
      <c r="S148" s="51"/>
      <c r="T148" s="52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T148" s="13" t="s">
        <v>115</v>
      </c>
      <c r="AU148" s="13" t="s">
        <v>80</v>
      </c>
    </row>
    <row r="149" spans="1:65" s="2" customFormat="1" ht="24">
      <c r="A149" s="25"/>
      <c r="B149" s="126"/>
      <c r="C149" s="127" t="s">
        <v>172</v>
      </c>
      <c r="D149" s="127" t="s">
        <v>109</v>
      </c>
      <c r="E149" s="128" t="s">
        <v>173</v>
      </c>
      <c r="F149" s="129" t="s">
        <v>174</v>
      </c>
      <c r="G149" s="130" t="s">
        <v>112</v>
      </c>
      <c r="H149" s="131">
        <v>5</v>
      </c>
      <c r="I149" s="132">
        <v>0</v>
      </c>
      <c r="J149" s="132">
        <f>ROUND(I149*H149,2)</f>
        <v>0</v>
      </c>
      <c r="K149" s="129" t="s">
        <v>1</v>
      </c>
      <c r="L149" s="133"/>
      <c r="M149" s="134" t="s">
        <v>1</v>
      </c>
      <c r="N149" s="135" t="s">
        <v>37</v>
      </c>
      <c r="O149" s="136">
        <v>0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38" t="s">
        <v>113</v>
      </c>
      <c r="AT149" s="138" t="s">
        <v>109</v>
      </c>
      <c r="AU149" s="138" t="s">
        <v>80</v>
      </c>
      <c r="AY149" s="13" t="s">
        <v>108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3" t="s">
        <v>80</v>
      </c>
      <c r="BK149" s="139">
        <f>ROUND(I149*H149,2)</f>
        <v>0</v>
      </c>
      <c r="BL149" s="13" t="s">
        <v>114</v>
      </c>
      <c r="BM149" s="138" t="s">
        <v>175</v>
      </c>
    </row>
    <row r="150" spans="1:65" s="2" customFormat="1" ht="19.5">
      <c r="A150" s="25"/>
      <c r="B150" s="26"/>
      <c r="C150" s="25"/>
      <c r="D150" s="140" t="s">
        <v>115</v>
      </c>
      <c r="E150" s="25"/>
      <c r="F150" s="141" t="s">
        <v>135</v>
      </c>
      <c r="G150" s="25"/>
      <c r="H150" s="25"/>
      <c r="I150" s="25"/>
      <c r="J150" s="25"/>
      <c r="K150" s="25"/>
      <c r="L150" s="26"/>
      <c r="M150" s="142"/>
      <c r="N150" s="143"/>
      <c r="O150" s="51"/>
      <c r="P150" s="51"/>
      <c r="Q150" s="51"/>
      <c r="R150" s="51"/>
      <c r="S150" s="51"/>
      <c r="T150" s="52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T150" s="13" t="s">
        <v>115</v>
      </c>
      <c r="AU150" s="13" t="s">
        <v>80</v>
      </c>
    </row>
    <row r="151" spans="1:65" s="2" customFormat="1" ht="24">
      <c r="A151" s="25"/>
      <c r="B151" s="126"/>
      <c r="C151" s="127" t="s">
        <v>176</v>
      </c>
      <c r="D151" s="127" t="s">
        <v>109</v>
      </c>
      <c r="E151" s="128" t="s">
        <v>177</v>
      </c>
      <c r="F151" s="129" t="s">
        <v>178</v>
      </c>
      <c r="G151" s="130" t="s">
        <v>124</v>
      </c>
      <c r="H151" s="131">
        <v>2</v>
      </c>
      <c r="I151" s="132">
        <v>0</v>
      </c>
      <c r="J151" s="132">
        <f>ROUND(I151*H151,2)</f>
        <v>0</v>
      </c>
      <c r="K151" s="129" t="s">
        <v>1</v>
      </c>
      <c r="L151" s="133"/>
      <c r="M151" s="134" t="s">
        <v>1</v>
      </c>
      <c r="N151" s="135" t="s">
        <v>37</v>
      </c>
      <c r="O151" s="136">
        <v>0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38" t="s">
        <v>113</v>
      </c>
      <c r="AT151" s="138" t="s">
        <v>109</v>
      </c>
      <c r="AU151" s="138" t="s">
        <v>80</v>
      </c>
      <c r="AY151" s="13" t="s">
        <v>108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3" t="s">
        <v>80</v>
      </c>
      <c r="BK151" s="139">
        <f>ROUND(I151*H151,2)</f>
        <v>0</v>
      </c>
      <c r="BL151" s="13" t="s">
        <v>114</v>
      </c>
      <c r="BM151" s="138" t="s">
        <v>179</v>
      </c>
    </row>
    <row r="152" spans="1:65" s="2" customFormat="1" ht="19.5">
      <c r="A152" s="25"/>
      <c r="B152" s="26"/>
      <c r="C152" s="25"/>
      <c r="D152" s="140" t="s">
        <v>115</v>
      </c>
      <c r="E152" s="25"/>
      <c r="F152" s="141" t="s">
        <v>135</v>
      </c>
      <c r="G152" s="25"/>
      <c r="H152" s="25"/>
      <c r="I152" s="25"/>
      <c r="J152" s="25"/>
      <c r="K152" s="25"/>
      <c r="L152" s="26"/>
      <c r="M152" s="142"/>
      <c r="N152" s="143"/>
      <c r="O152" s="51"/>
      <c r="P152" s="51"/>
      <c r="Q152" s="51"/>
      <c r="R152" s="51"/>
      <c r="S152" s="51"/>
      <c r="T152" s="52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T152" s="13" t="s">
        <v>115</v>
      </c>
      <c r="AU152" s="13" t="s">
        <v>80</v>
      </c>
    </row>
    <row r="153" spans="1:65" s="2" customFormat="1" ht="24">
      <c r="A153" s="25"/>
      <c r="B153" s="126"/>
      <c r="C153" s="127" t="s">
        <v>180</v>
      </c>
      <c r="D153" s="127" t="s">
        <v>109</v>
      </c>
      <c r="E153" s="128" t="s">
        <v>181</v>
      </c>
      <c r="F153" s="129" t="s">
        <v>178</v>
      </c>
      <c r="G153" s="130" t="s">
        <v>112</v>
      </c>
      <c r="H153" s="131">
        <v>1</v>
      </c>
      <c r="I153" s="132">
        <v>0</v>
      </c>
      <c r="J153" s="132">
        <f>ROUND(I153*H153,2)</f>
        <v>0</v>
      </c>
      <c r="K153" s="129" t="s">
        <v>1</v>
      </c>
      <c r="L153" s="133"/>
      <c r="M153" s="134" t="s">
        <v>1</v>
      </c>
      <c r="N153" s="135" t="s">
        <v>37</v>
      </c>
      <c r="O153" s="136">
        <v>0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38" t="s">
        <v>113</v>
      </c>
      <c r="AT153" s="138" t="s">
        <v>109</v>
      </c>
      <c r="AU153" s="138" t="s">
        <v>80</v>
      </c>
      <c r="AY153" s="13" t="s">
        <v>108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3" t="s">
        <v>80</v>
      </c>
      <c r="BK153" s="139">
        <f>ROUND(I153*H153,2)</f>
        <v>0</v>
      </c>
      <c r="BL153" s="13" t="s">
        <v>114</v>
      </c>
      <c r="BM153" s="138" t="s">
        <v>182</v>
      </c>
    </row>
    <row r="154" spans="1:65" s="2" customFormat="1" ht="19.5">
      <c r="A154" s="25"/>
      <c r="B154" s="26"/>
      <c r="C154" s="25"/>
      <c r="D154" s="140" t="s">
        <v>115</v>
      </c>
      <c r="E154" s="25"/>
      <c r="F154" s="141" t="s">
        <v>135</v>
      </c>
      <c r="G154" s="25"/>
      <c r="H154" s="25"/>
      <c r="I154" s="25"/>
      <c r="J154" s="25"/>
      <c r="K154" s="25"/>
      <c r="L154" s="26"/>
      <c r="M154" s="142"/>
      <c r="N154" s="143"/>
      <c r="O154" s="51"/>
      <c r="P154" s="51"/>
      <c r="Q154" s="51"/>
      <c r="R154" s="51"/>
      <c r="S154" s="51"/>
      <c r="T154" s="52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T154" s="13" t="s">
        <v>115</v>
      </c>
      <c r="AU154" s="13" t="s">
        <v>80</v>
      </c>
    </row>
    <row r="155" spans="1:65" s="2" customFormat="1" ht="24">
      <c r="A155" s="25"/>
      <c r="B155" s="126"/>
      <c r="C155" s="127" t="s">
        <v>183</v>
      </c>
      <c r="D155" s="127" t="s">
        <v>109</v>
      </c>
      <c r="E155" s="128" t="s">
        <v>184</v>
      </c>
      <c r="F155" s="129" t="s">
        <v>185</v>
      </c>
      <c r="G155" s="130" t="s">
        <v>112</v>
      </c>
      <c r="H155" s="131">
        <v>3</v>
      </c>
      <c r="I155" s="132">
        <v>0</v>
      </c>
      <c r="J155" s="132">
        <f>ROUND(I155*H155,2)</f>
        <v>0</v>
      </c>
      <c r="K155" s="129" t="s">
        <v>1</v>
      </c>
      <c r="L155" s="133"/>
      <c r="M155" s="134" t="s">
        <v>1</v>
      </c>
      <c r="N155" s="135" t="s">
        <v>37</v>
      </c>
      <c r="O155" s="136">
        <v>0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38" t="s">
        <v>113</v>
      </c>
      <c r="AT155" s="138" t="s">
        <v>109</v>
      </c>
      <c r="AU155" s="138" t="s">
        <v>80</v>
      </c>
      <c r="AY155" s="13" t="s">
        <v>108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3" t="s">
        <v>80</v>
      </c>
      <c r="BK155" s="139">
        <f>ROUND(I155*H155,2)</f>
        <v>0</v>
      </c>
      <c r="BL155" s="13" t="s">
        <v>114</v>
      </c>
      <c r="BM155" s="138" t="s">
        <v>186</v>
      </c>
    </row>
    <row r="156" spans="1:65" s="2" customFormat="1" ht="19.5">
      <c r="A156" s="25"/>
      <c r="B156" s="26"/>
      <c r="C156" s="25"/>
      <c r="D156" s="140" t="s">
        <v>115</v>
      </c>
      <c r="E156" s="25"/>
      <c r="F156" s="141" t="s">
        <v>135</v>
      </c>
      <c r="G156" s="25"/>
      <c r="H156" s="25"/>
      <c r="I156" s="25"/>
      <c r="J156" s="25"/>
      <c r="K156" s="25"/>
      <c r="L156" s="26"/>
      <c r="M156" s="142"/>
      <c r="N156" s="143"/>
      <c r="O156" s="51"/>
      <c r="P156" s="51"/>
      <c r="Q156" s="51"/>
      <c r="R156" s="51"/>
      <c r="S156" s="51"/>
      <c r="T156" s="52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T156" s="13" t="s">
        <v>115</v>
      </c>
      <c r="AU156" s="13" t="s">
        <v>80</v>
      </c>
    </row>
    <row r="157" spans="1:65" s="2" customFormat="1" ht="24">
      <c r="A157" s="25"/>
      <c r="B157" s="126"/>
      <c r="C157" s="127" t="s">
        <v>187</v>
      </c>
      <c r="D157" s="127" t="s">
        <v>109</v>
      </c>
      <c r="E157" s="128" t="s">
        <v>188</v>
      </c>
      <c r="F157" s="129" t="s">
        <v>189</v>
      </c>
      <c r="G157" s="130" t="s">
        <v>112</v>
      </c>
      <c r="H157" s="131">
        <v>5</v>
      </c>
      <c r="I157" s="132">
        <v>0</v>
      </c>
      <c r="J157" s="132">
        <f>ROUND(I157*H157,2)</f>
        <v>0</v>
      </c>
      <c r="K157" s="129" t="s">
        <v>1</v>
      </c>
      <c r="L157" s="133"/>
      <c r="M157" s="134" t="s">
        <v>1</v>
      </c>
      <c r="N157" s="135" t="s">
        <v>37</v>
      </c>
      <c r="O157" s="136">
        <v>0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38" t="s">
        <v>113</v>
      </c>
      <c r="AT157" s="138" t="s">
        <v>109</v>
      </c>
      <c r="AU157" s="138" t="s">
        <v>80</v>
      </c>
      <c r="AY157" s="13" t="s">
        <v>108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3" t="s">
        <v>80</v>
      </c>
      <c r="BK157" s="139">
        <f>ROUND(I157*H157,2)</f>
        <v>0</v>
      </c>
      <c r="BL157" s="13" t="s">
        <v>114</v>
      </c>
      <c r="BM157" s="138" t="s">
        <v>190</v>
      </c>
    </row>
    <row r="158" spans="1:65" s="2" customFormat="1" ht="19.5">
      <c r="A158" s="25"/>
      <c r="B158" s="26"/>
      <c r="C158" s="25"/>
      <c r="D158" s="140" t="s">
        <v>115</v>
      </c>
      <c r="E158" s="25"/>
      <c r="F158" s="141" t="s">
        <v>135</v>
      </c>
      <c r="G158" s="25"/>
      <c r="H158" s="25"/>
      <c r="I158" s="25"/>
      <c r="J158" s="25"/>
      <c r="K158" s="25"/>
      <c r="L158" s="26"/>
      <c r="M158" s="142"/>
      <c r="N158" s="143"/>
      <c r="O158" s="51"/>
      <c r="P158" s="51"/>
      <c r="Q158" s="51"/>
      <c r="R158" s="51"/>
      <c r="S158" s="51"/>
      <c r="T158" s="52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T158" s="13" t="s">
        <v>115</v>
      </c>
      <c r="AU158" s="13" t="s">
        <v>80</v>
      </c>
    </row>
    <row r="159" spans="1:65" s="2" customFormat="1" ht="24">
      <c r="A159" s="25"/>
      <c r="B159" s="126"/>
      <c r="C159" s="127" t="s">
        <v>7</v>
      </c>
      <c r="D159" s="127" t="s">
        <v>109</v>
      </c>
      <c r="E159" s="128" t="s">
        <v>191</v>
      </c>
      <c r="F159" s="129" t="s">
        <v>192</v>
      </c>
      <c r="G159" s="130" t="s">
        <v>112</v>
      </c>
      <c r="H159" s="131">
        <v>2</v>
      </c>
      <c r="I159" s="132">
        <v>0</v>
      </c>
      <c r="J159" s="132">
        <f>ROUND(I159*H159,2)</f>
        <v>0</v>
      </c>
      <c r="K159" s="129" t="s">
        <v>1</v>
      </c>
      <c r="L159" s="133"/>
      <c r="M159" s="134" t="s">
        <v>1</v>
      </c>
      <c r="N159" s="135" t="s">
        <v>37</v>
      </c>
      <c r="O159" s="136">
        <v>0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38" t="s">
        <v>113</v>
      </c>
      <c r="AT159" s="138" t="s">
        <v>109</v>
      </c>
      <c r="AU159" s="138" t="s">
        <v>80</v>
      </c>
      <c r="AY159" s="13" t="s">
        <v>108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3" t="s">
        <v>80</v>
      </c>
      <c r="BK159" s="139">
        <f>ROUND(I159*H159,2)</f>
        <v>0</v>
      </c>
      <c r="BL159" s="13" t="s">
        <v>114</v>
      </c>
      <c r="BM159" s="138" t="s">
        <v>193</v>
      </c>
    </row>
    <row r="160" spans="1:65" s="2" customFormat="1" ht="19.5">
      <c r="A160" s="25"/>
      <c r="B160" s="26"/>
      <c r="C160" s="25"/>
      <c r="D160" s="140" t="s">
        <v>115</v>
      </c>
      <c r="E160" s="25"/>
      <c r="F160" s="141" t="s">
        <v>135</v>
      </c>
      <c r="G160" s="25"/>
      <c r="H160" s="25"/>
      <c r="I160" s="25"/>
      <c r="J160" s="25"/>
      <c r="K160" s="25"/>
      <c r="L160" s="26"/>
      <c r="M160" s="142"/>
      <c r="N160" s="143"/>
      <c r="O160" s="51"/>
      <c r="P160" s="51"/>
      <c r="Q160" s="51"/>
      <c r="R160" s="51"/>
      <c r="S160" s="51"/>
      <c r="T160" s="52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T160" s="13" t="s">
        <v>115</v>
      </c>
      <c r="AU160" s="13" t="s">
        <v>80</v>
      </c>
    </row>
    <row r="161" spans="1:65" s="2" customFormat="1" ht="24">
      <c r="A161" s="25"/>
      <c r="B161" s="126"/>
      <c r="C161" s="127" t="s">
        <v>194</v>
      </c>
      <c r="D161" s="127" t="s">
        <v>109</v>
      </c>
      <c r="E161" s="128" t="s">
        <v>195</v>
      </c>
      <c r="F161" s="129" t="s">
        <v>196</v>
      </c>
      <c r="G161" s="130" t="s">
        <v>112</v>
      </c>
      <c r="H161" s="131">
        <v>3</v>
      </c>
      <c r="I161" s="132">
        <v>0</v>
      </c>
      <c r="J161" s="132">
        <f>ROUND(I161*H161,2)</f>
        <v>0</v>
      </c>
      <c r="K161" s="129" t="s">
        <v>1</v>
      </c>
      <c r="L161" s="133"/>
      <c r="M161" s="134" t="s">
        <v>1</v>
      </c>
      <c r="N161" s="135" t="s">
        <v>37</v>
      </c>
      <c r="O161" s="136">
        <v>0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38" t="s">
        <v>113</v>
      </c>
      <c r="AT161" s="138" t="s">
        <v>109</v>
      </c>
      <c r="AU161" s="138" t="s">
        <v>80</v>
      </c>
      <c r="AY161" s="13" t="s">
        <v>108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3" t="s">
        <v>80</v>
      </c>
      <c r="BK161" s="139">
        <f>ROUND(I161*H161,2)</f>
        <v>0</v>
      </c>
      <c r="BL161" s="13" t="s">
        <v>114</v>
      </c>
      <c r="BM161" s="138" t="s">
        <v>197</v>
      </c>
    </row>
    <row r="162" spans="1:65" s="2" customFormat="1" ht="19.5">
      <c r="A162" s="25"/>
      <c r="B162" s="26"/>
      <c r="C162" s="25"/>
      <c r="D162" s="140" t="s">
        <v>115</v>
      </c>
      <c r="E162" s="25"/>
      <c r="F162" s="141" t="s">
        <v>135</v>
      </c>
      <c r="G162" s="25"/>
      <c r="H162" s="25"/>
      <c r="I162" s="25"/>
      <c r="J162" s="25"/>
      <c r="K162" s="25"/>
      <c r="L162" s="26"/>
      <c r="M162" s="142"/>
      <c r="N162" s="143"/>
      <c r="O162" s="51"/>
      <c r="P162" s="51"/>
      <c r="Q162" s="51"/>
      <c r="R162" s="51"/>
      <c r="S162" s="51"/>
      <c r="T162" s="52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T162" s="13" t="s">
        <v>115</v>
      </c>
      <c r="AU162" s="13" t="s">
        <v>80</v>
      </c>
    </row>
    <row r="163" spans="1:65" s="2" customFormat="1" ht="24">
      <c r="A163" s="25"/>
      <c r="B163" s="126"/>
      <c r="C163" s="127" t="s">
        <v>198</v>
      </c>
      <c r="D163" s="127" t="s">
        <v>109</v>
      </c>
      <c r="E163" s="128" t="s">
        <v>199</v>
      </c>
      <c r="F163" s="129" t="s">
        <v>200</v>
      </c>
      <c r="G163" s="130" t="s">
        <v>112</v>
      </c>
      <c r="H163" s="131">
        <v>10</v>
      </c>
      <c r="I163" s="132">
        <v>0</v>
      </c>
      <c r="J163" s="132">
        <f>ROUND(I163*H163,2)</f>
        <v>0</v>
      </c>
      <c r="K163" s="129" t="s">
        <v>1</v>
      </c>
      <c r="L163" s="133"/>
      <c r="M163" s="134" t="s">
        <v>1</v>
      </c>
      <c r="N163" s="135" t="s">
        <v>37</v>
      </c>
      <c r="O163" s="136">
        <v>0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38" t="s">
        <v>113</v>
      </c>
      <c r="AT163" s="138" t="s">
        <v>109</v>
      </c>
      <c r="AU163" s="138" t="s">
        <v>80</v>
      </c>
      <c r="AY163" s="13" t="s">
        <v>108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3" t="s">
        <v>80</v>
      </c>
      <c r="BK163" s="139">
        <f>ROUND(I163*H163,2)</f>
        <v>0</v>
      </c>
      <c r="BL163" s="13" t="s">
        <v>114</v>
      </c>
      <c r="BM163" s="138" t="s">
        <v>201</v>
      </c>
    </row>
    <row r="164" spans="1:65" s="2" customFormat="1" ht="19.5">
      <c r="A164" s="25"/>
      <c r="B164" s="26"/>
      <c r="C164" s="25"/>
      <c r="D164" s="140" t="s">
        <v>115</v>
      </c>
      <c r="E164" s="25"/>
      <c r="F164" s="141" t="s">
        <v>135</v>
      </c>
      <c r="G164" s="25"/>
      <c r="H164" s="25"/>
      <c r="I164" s="25"/>
      <c r="J164" s="25"/>
      <c r="K164" s="25"/>
      <c r="L164" s="26"/>
      <c r="M164" s="142"/>
      <c r="N164" s="143"/>
      <c r="O164" s="51"/>
      <c r="P164" s="51"/>
      <c r="Q164" s="51"/>
      <c r="R164" s="51"/>
      <c r="S164" s="51"/>
      <c r="T164" s="52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T164" s="13" t="s">
        <v>115</v>
      </c>
      <c r="AU164" s="13" t="s">
        <v>80</v>
      </c>
    </row>
    <row r="165" spans="1:65" s="2" customFormat="1" ht="21.75" customHeight="1">
      <c r="A165" s="25"/>
      <c r="B165" s="126"/>
      <c r="C165" s="127" t="s">
        <v>202</v>
      </c>
      <c r="D165" s="127" t="s">
        <v>109</v>
      </c>
      <c r="E165" s="128" t="s">
        <v>203</v>
      </c>
      <c r="F165" s="129" t="s">
        <v>204</v>
      </c>
      <c r="G165" s="130" t="s">
        <v>112</v>
      </c>
      <c r="H165" s="131">
        <v>4</v>
      </c>
      <c r="I165" s="132">
        <v>0</v>
      </c>
      <c r="J165" s="132">
        <f>ROUND(I165*H165,2)</f>
        <v>0</v>
      </c>
      <c r="K165" s="129" t="s">
        <v>1</v>
      </c>
      <c r="L165" s="133"/>
      <c r="M165" s="134" t="s">
        <v>1</v>
      </c>
      <c r="N165" s="135" t="s">
        <v>37</v>
      </c>
      <c r="O165" s="136">
        <v>0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38" t="s">
        <v>113</v>
      </c>
      <c r="AT165" s="138" t="s">
        <v>109</v>
      </c>
      <c r="AU165" s="138" t="s">
        <v>80</v>
      </c>
      <c r="AY165" s="13" t="s">
        <v>108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3" t="s">
        <v>80</v>
      </c>
      <c r="BK165" s="139">
        <f>ROUND(I165*H165,2)</f>
        <v>0</v>
      </c>
      <c r="BL165" s="13" t="s">
        <v>114</v>
      </c>
      <c r="BM165" s="138" t="s">
        <v>205</v>
      </c>
    </row>
    <row r="166" spans="1:65" s="2" customFormat="1" ht="19.5">
      <c r="A166" s="25"/>
      <c r="B166" s="26"/>
      <c r="C166" s="25"/>
      <c r="D166" s="140" t="s">
        <v>115</v>
      </c>
      <c r="E166" s="25"/>
      <c r="F166" s="141" t="s">
        <v>135</v>
      </c>
      <c r="G166" s="25"/>
      <c r="H166" s="25"/>
      <c r="I166" s="25"/>
      <c r="J166" s="25"/>
      <c r="K166" s="25"/>
      <c r="L166" s="26"/>
      <c r="M166" s="142"/>
      <c r="N166" s="143"/>
      <c r="O166" s="51"/>
      <c r="P166" s="51"/>
      <c r="Q166" s="51"/>
      <c r="R166" s="51"/>
      <c r="S166" s="51"/>
      <c r="T166" s="52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T166" s="13" t="s">
        <v>115</v>
      </c>
      <c r="AU166" s="13" t="s">
        <v>80</v>
      </c>
    </row>
    <row r="167" spans="1:65" s="2" customFormat="1" ht="21.75" customHeight="1">
      <c r="A167" s="25"/>
      <c r="B167" s="126"/>
      <c r="C167" s="127" t="s">
        <v>206</v>
      </c>
      <c r="D167" s="127" t="s">
        <v>109</v>
      </c>
      <c r="E167" s="128" t="s">
        <v>207</v>
      </c>
      <c r="F167" s="129" t="s">
        <v>204</v>
      </c>
      <c r="G167" s="130" t="s">
        <v>112</v>
      </c>
      <c r="H167" s="131">
        <v>1</v>
      </c>
      <c r="I167" s="132">
        <v>0</v>
      </c>
      <c r="J167" s="132">
        <f>ROUND(I167*H167,2)</f>
        <v>0</v>
      </c>
      <c r="K167" s="129" t="s">
        <v>1</v>
      </c>
      <c r="L167" s="133"/>
      <c r="M167" s="134" t="s">
        <v>1</v>
      </c>
      <c r="N167" s="135" t="s">
        <v>37</v>
      </c>
      <c r="O167" s="136">
        <v>0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38" t="s">
        <v>113</v>
      </c>
      <c r="AT167" s="138" t="s">
        <v>109</v>
      </c>
      <c r="AU167" s="138" t="s">
        <v>80</v>
      </c>
      <c r="AY167" s="13" t="s">
        <v>108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3" t="s">
        <v>80</v>
      </c>
      <c r="BK167" s="139">
        <f>ROUND(I167*H167,2)</f>
        <v>0</v>
      </c>
      <c r="BL167" s="13" t="s">
        <v>114</v>
      </c>
      <c r="BM167" s="138" t="s">
        <v>208</v>
      </c>
    </row>
    <row r="168" spans="1:65" s="2" customFormat="1" ht="19.5">
      <c r="A168" s="25"/>
      <c r="B168" s="26"/>
      <c r="C168" s="25"/>
      <c r="D168" s="140" t="s">
        <v>115</v>
      </c>
      <c r="E168" s="25"/>
      <c r="F168" s="141" t="s">
        <v>135</v>
      </c>
      <c r="G168" s="25"/>
      <c r="H168" s="25"/>
      <c r="I168" s="25"/>
      <c r="J168" s="25"/>
      <c r="K168" s="25"/>
      <c r="L168" s="26"/>
      <c r="M168" s="142"/>
      <c r="N168" s="143"/>
      <c r="O168" s="51"/>
      <c r="P168" s="51"/>
      <c r="Q168" s="51"/>
      <c r="R168" s="51"/>
      <c r="S168" s="51"/>
      <c r="T168" s="52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T168" s="13" t="s">
        <v>115</v>
      </c>
      <c r="AU168" s="13" t="s">
        <v>80</v>
      </c>
    </row>
    <row r="169" spans="1:65" s="2" customFormat="1" ht="21.75" customHeight="1">
      <c r="A169" s="25"/>
      <c r="B169" s="126"/>
      <c r="C169" s="127" t="s">
        <v>209</v>
      </c>
      <c r="D169" s="127" t="s">
        <v>109</v>
      </c>
      <c r="E169" s="128" t="s">
        <v>210</v>
      </c>
      <c r="F169" s="129" t="s">
        <v>204</v>
      </c>
      <c r="G169" s="130" t="s">
        <v>112</v>
      </c>
      <c r="H169" s="131">
        <v>2</v>
      </c>
      <c r="I169" s="132">
        <v>0</v>
      </c>
      <c r="J169" s="132">
        <f>ROUND(I169*H169,2)</f>
        <v>0</v>
      </c>
      <c r="K169" s="129" t="s">
        <v>1</v>
      </c>
      <c r="L169" s="133"/>
      <c r="M169" s="134" t="s">
        <v>1</v>
      </c>
      <c r="N169" s="135" t="s">
        <v>37</v>
      </c>
      <c r="O169" s="136">
        <v>0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38" t="s">
        <v>113</v>
      </c>
      <c r="AT169" s="138" t="s">
        <v>109</v>
      </c>
      <c r="AU169" s="138" t="s">
        <v>80</v>
      </c>
      <c r="AY169" s="13" t="s">
        <v>108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3" t="s">
        <v>80</v>
      </c>
      <c r="BK169" s="139">
        <f>ROUND(I169*H169,2)</f>
        <v>0</v>
      </c>
      <c r="BL169" s="13" t="s">
        <v>114</v>
      </c>
      <c r="BM169" s="138" t="s">
        <v>211</v>
      </c>
    </row>
    <row r="170" spans="1:65" s="2" customFormat="1" ht="19.5">
      <c r="A170" s="25"/>
      <c r="B170" s="26"/>
      <c r="C170" s="25"/>
      <c r="D170" s="140" t="s">
        <v>115</v>
      </c>
      <c r="E170" s="25"/>
      <c r="F170" s="141" t="s">
        <v>135</v>
      </c>
      <c r="G170" s="25"/>
      <c r="H170" s="25"/>
      <c r="I170" s="25"/>
      <c r="J170" s="25"/>
      <c r="K170" s="25"/>
      <c r="L170" s="26"/>
      <c r="M170" s="142"/>
      <c r="N170" s="143"/>
      <c r="O170" s="51"/>
      <c r="P170" s="51"/>
      <c r="Q170" s="51"/>
      <c r="R170" s="51"/>
      <c r="S170" s="51"/>
      <c r="T170" s="52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T170" s="13" t="s">
        <v>115</v>
      </c>
      <c r="AU170" s="13" t="s">
        <v>80</v>
      </c>
    </row>
    <row r="171" spans="1:65" s="2" customFormat="1" ht="21.75" customHeight="1">
      <c r="A171" s="25"/>
      <c r="B171" s="126"/>
      <c r="C171" s="127" t="s">
        <v>212</v>
      </c>
      <c r="D171" s="127" t="s">
        <v>109</v>
      </c>
      <c r="E171" s="128" t="s">
        <v>213</v>
      </c>
      <c r="F171" s="129" t="s">
        <v>214</v>
      </c>
      <c r="G171" s="130" t="s">
        <v>112</v>
      </c>
      <c r="H171" s="131">
        <v>3</v>
      </c>
      <c r="I171" s="132">
        <v>0</v>
      </c>
      <c r="J171" s="132">
        <f>ROUND(I171*H171,2)</f>
        <v>0</v>
      </c>
      <c r="K171" s="129" t="s">
        <v>1</v>
      </c>
      <c r="L171" s="133"/>
      <c r="M171" s="134" t="s">
        <v>1</v>
      </c>
      <c r="N171" s="135" t="s">
        <v>37</v>
      </c>
      <c r="O171" s="136">
        <v>0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38" t="s">
        <v>113</v>
      </c>
      <c r="AT171" s="138" t="s">
        <v>109</v>
      </c>
      <c r="AU171" s="138" t="s">
        <v>80</v>
      </c>
      <c r="AY171" s="13" t="s">
        <v>108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3" t="s">
        <v>80</v>
      </c>
      <c r="BK171" s="139">
        <f>ROUND(I171*H171,2)</f>
        <v>0</v>
      </c>
      <c r="BL171" s="13" t="s">
        <v>114</v>
      </c>
      <c r="BM171" s="138" t="s">
        <v>215</v>
      </c>
    </row>
    <row r="172" spans="1:65" s="2" customFormat="1" ht="19.5">
      <c r="A172" s="25"/>
      <c r="B172" s="26"/>
      <c r="C172" s="25"/>
      <c r="D172" s="140" t="s">
        <v>115</v>
      </c>
      <c r="E172" s="25"/>
      <c r="F172" s="141" t="s">
        <v>135</v>
      </c>
      <c r="G172" s="25"/>
      <c r="H172" s="25"/>
      <c r="I172" s="25"/>
      <c r="J172" s="25"/>
      <c r="K172" s="25"/>
      <c r="L172" s="26"/>
      <c r="M172" s="144"/>
      <c r="N172" s="145"/>
      <c r="O172" s="146"/>
      <c r="P172" s="146"/>
      <c r="Q172" s="146"/>
      <c r="R172" s="146"/>
      <c r="S172" s="146"/>
      <c r="T172" s="147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T172" s="13" t="s">
        <v>115</v>
      </c>
      <c r="AU172" s="13" t="s">
        <v>80</v>
      </c>
    </row>
    <row r="173" spans="1:65" s="2" customFormat="1" ht="6.95" customHeight="1">
      <c r="A173" s="25"/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26"/>
      <c r="M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autoFilter ref="C116:K172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Objekt 01.6 - Budova návš...</vt:lpstr>
      <vt:lpstr>'Objekt 01.6 - Budova návš...'!Názvy_tisku</vt:lpstr>
      <vt:lpstr>'Rekapitulace stavby'!Názvy_tisku</vt:lpstr>
      <vt:lpstr>'Objekt 01.6 - Budova návš...'!Oblast_tisku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KUCERA-NB\Miroslav Kučera</dc:creator>
  <cp:lastModifiedBy>Mgr. Zdeněk Tomáš</cp:lastModifiedBy>
  <dcterms:created xsi:type="dcterms:W3CDTF">2021-06-29T14:15:10Z</dcterms:created>
  <dcterms:modified xsi:type="dcterms:W3CDTF">2021-09-30T10:11:21Z</dcterms:modified>
</cp:coreProperties>
</file>