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p211.dom\pub\OIS\Verejne_zakazky\Vyberova_rizeni\2025\2025_VZMR_Intranet\"/>
    </mc:Choice>
  </mc:AlternateContent>
  <xr:revisionPtr revIDLastSave="0" documentId="13_ncr:1_{7191CB56-7730-455F-B8EF-60AA959B789A}" xr6:coauthVersionLast="47" xr6:coauthVersionMax="47" xr10:uidLastSave="{00000000-0000-0000-0000-000000000000}"/>
  <bookViews>
    <workbookView xWindow="28680" yWindow="-120" windowWidth="29040" windowHeight="15720" xr2:uid="{D4119492-75E5-410F-8FA4-A1F4147A7162}"/>
  </bookViews>
  <sheets>
    <sheet name="Kalkulace ceny" sheetId="1" r:id="rId1"/>
    <sheet name="Příloha č. 4 Smlouv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D5" i="2" l="1"/>
  <c r="C3" i="2"/>
  <c r="B27" i="2"/>
  <c r="B28" i="2"/>
  <c r="B29" i="2"/>
  <c r="B30" i="2"/>
  <c r="H4" i="2"/>
  <c r="N23" i="2"/>
  <c r="L23" i="2"/>
  <c r="M23" i="2"/>
  <c r="K23" i="2"/>
  <c r="J23" i="2"/>
  <c r="I23" i="2"/>
  <c r="H23" i="2"/>
  <c r="E23" i="2"/>
  <c r="D23" i="2"/>
  <c r="O23" i="1"/>
  <c r="O23" i="2" s="1"/>
  <c r="H24" i="2"/>
  <c r="H22" i="2"/>
  <c r="H21" i="2"/>
  <c r="H20" i="2"/>
  <c r="H19" i="2"/>
  <c r="H17" i="2"/>
  <c r="H16" i="2"/>
  <c r="H15" i="2"/>
  <c r="H14" i="2"/>
  <c r="H13" i="2"/>
  <c r="H12" i="2"/>
  <c r="H10" i="2"/>
  <c r="H9" i="2"/>
  <c r="H8" i="2"/>
  <c r="H7" i="2"/>
  <c r="H6" i="2"/>
  <c r="N24" i="2"/>
  <c r="N22" i="2"/>
  <c r="N21" i="2"/>
  <c r="N20" i="2"/>
  <c r="N19" i="2"/>
  <c r="M18" i="2"/>
  <c r="M11" i="2"/>
  <c r="M5" i="2"/>
  <c r="M4" i="2"/>
  <c r="M3" i="2"/>
  <c r="M17" i="2"/>
  <c r="M16" i="2"/>
  <c r="M15" i="2"/>
  <c r="M14" i="2"/>
  <c r="M13" i="2"/>
  <c r="M12" i="2"/>
  <c r="M24" i="2"/>
  <c r="M22" i="2"/>
  <c r="M21" i="2"/>
  <c r="M20" i="2"/>
  <c r="M19" i="2"/>
  <c r="O24" i="1" l="1"/>
  <c r="O22" i="1"/>
  <c r="O21" i="1"/>
  <c r="O20" i="1"/>
  <c r="O19" i="1"/>
  <c r="N16" i="1"/>
  <c r="N15" i="1"/>
  <c r="N14" i="1"/>
  <c r="N13" i="1"/>
  <c r="N12" i="1"/>
  <c r="N17" i="1"/>
  <c r="G18" i="1"/>
  <c r="G11" i="1"/>
  <c r="G10" i="1"/>
  <c r="G9" i="1"/>
  <c r="G8" i="1"/>
  <c r="G7" i="1"/>
  <c r="G6" i="1"/>
  <c r="G5" i="1"/>
  <c r="P25" i="2"/>
  <c r="O25" i="2"/>
  <c r="N25" i="2"/>
  <c r="L25" i="2"/>
  <c r="K25" i="2"/>
  <c r="J25" i="2"/>
  <c r="I25" i="2"/>
  <c r="P18" i="2"/>
  <c r="P17" i="2"/>
  <c r="P11" i="2"/>
  <c r="P3" i="2"/>
  <c r="P2" i="2"/>
  <c r="Q2" i="2"/>
  <c r="L24" i="2"/>
  <c r="K24" i="2"/>
  <c r="J24" i="2"/>
  <c r="L22" i="2"/>
  <c r="K22" i="2"/>
  <c r="J22" i="2"/>
  <c r="L21" i="2"/>
  <c r="K21" i="2"/>
  <c r="J21" i="2"/>
  <c r="L20" i="2"/>
  <c r="K20" i="2"/>
  <c r="J20" i="2"/>
  <c r="L19" i="2"/>
  <c r="K19" i="2"/>
  <c r="J19" i="2"/>
  <c r="N18" i="2"/>
  <c r="L18" i="2"/>
  <c r="K18" i="2"/>
  <c r="J18" i="2"/>
  <c r="L17" i="2"/>
  <c r="K17" i="2"/>
  <c r="J17" i="2"/>
  <c r="L16" i="2"/>
  <c r="K16" i="2"/>
  <c r="L15" i="2"/>
  <c r="K15" i="2"/>
  <c r="L14" i="2"/>
  <c r="K14" i="2"/>
  <c r="L13" i="2"/>
  <c r="K13" i="2"/>
  <c r="L12" i="2"/>
  <c r="K12" i="2"/>
  <c r="N11" i="2"/>
  <c r="L11" i="2"/>
  <c r="K11" i="2"/>
  <c r="J11" i="2"/>
  <c r="J10" i="2"/>
  <c r="J9" i="2"/>
  <c r="J8" i="2"/>
  <c r="J7" i="2"/>
  <c r="J6" i="2"/>
  <c r="N5" i="2"/>
  <c r="L5" i="2"/>
  <c r="K5" i="2"/>
  <c r="J5" i="2"/>
  <c r="N4" i="2"/>
  <c r="L4" i="2"/>
  <c r="K4" i="2"/>
  <c r="J4" i="2"/>
  <c r="N3" i="2"/>
  <c r="L3" i="2"/>
  <c r="K3" i="2"/>
  <c r="J3" i="2"/>
  <c r="I24" i="2"/>
  <c r="I22" i="2"/>
  <c r="I21" i="2"/>
  <c r="I20" i="2"/>
  <c r="I19" i="2"/>
  <c r="I18" i="2"/>
  <c r="I17" i="2"/>
  <c r="I16" i="2"/>
  <c r="I15" i="2"/>
  <c r="I14" i="2"/>
  <c r="I13" i="2"/>
  <c r="I12" i="2"/>
  <c r="I11" i="2"/>
  <c r="I10" i="2"/>
  <c r="I9" i="2"/>
  <c r="I8" i="2"/>
  <c r="I7" i="2"/>
  <c r="I6" i="2"/>
  <c r="I5" i="2"/>
  <c r="I4" i="2"/>
  <c r="I3" i="2"/>
  <c r="D24" i="2"/>
  <c r="D22" i="2"/>
  <c r="D21" i="2"/>
  <c r="D20" i="2"/>
  <c r="D19" i="2"/>
  <c r="E24" i="2"/>
  <c r="E22" i="2"/>
  <c r="E21" i="2"/>
  <c r="E20" i="2"/>
  <c r="E19" i="2"/>
  <c r="C18" i="2"/>
  <c r="C17" i="2"/>
  <c r="B18" i="2"/>
  <c r="B17" i="2"/>
  <c r="B11" i="2"/>
  <c r="B3" i="2"/>
  <c r="D16" i="2"/>
  <c r="D15" i="2"/>
  <c r="D14" i="2"/>
  <c r="D13" i="2"/>
  <c r="D12" i="2"/>
  <c r="D10" i="2"/>
  <c r="D9" i="2"/>
  <c r="D8" i="2"/>
  <c r="D7" i="2"/>
  <c r="D6" i="2"/>
  <c r="D4" i="2"/>
  <c r="C4" i="2"/>
  <c r="O2" i="2"/>
  <c r="N2" i="2"/>
  <c r="L2" i="2"/>
  <c r="K2" i="2"/>
  <c r="J2" i="2"/>
  <c r="I2" i="2"/>
  <c r="H2" i="2"/>
  <c r="B2" i="2"/>
  <c r="H18" i="1" l="1"/>
  <c r="O21" i="2"/>
  <c r="O10" i="1"/>
  <c r="O10" i="2" s="1"/>
  <c r="O9" i="1"/>
  <c r="O9" i="2" s="1"/>
  <c r="O8" i="1"/>
  <c r="O8" i="2" s="1"/>
  <c r="J16" i="1"/>
  <c r="J15" i="1"/>
  <c r="J14" i="1"/>
  <c r="J13" i="1"/>
  <c r="F16" i="1"/>
  <c r="F16" i="2" s="1"/>
  <c r="F15" i="1"/>
  <c r="F15" i="2" s="1"/>
  <c r="F14" i="1"/>
  <c r="F14" i="2" s="1"/>
  <c r="F13" i="1"/>
  <c r="F13" i="2" s="1"/>
  <c r="F12" i="1"/>
  <c r="F12" i="2" s="1"/>
  <c r="O13" i="1" l="1"/>
  <c r="O13" i="2" s="1"/>
  <c r="J13" i="2"/>
  <c r="O14" i="1"/>
  <c r="O14" i="2" s="1"/>
  <c r="J14" i="2"/>
  <c r="O15" i="1"/>
  <c r="O15" i="2" s="1"/>
  <c r="J15" i="2"/>
  <c r="O16" i="1"/>
  <c r="O16" i="2" s="1"/>
  <c r="J16" i="2"/>
  <c r="J12" i="1"/>
  <c r="O17" i="1"/>
  <c r="O17" i="2" s="1"/>
  <c r="O7" i="1"/>
  <c r="O7" i="2" s="1"/>
  <c r="O6" i="1"/>
  <c r="O6" i="2" s="1"/>
  <c r="O4" i="1"/>
  <c r="O4" i="2" s="1"/>
  <c r="O12" i="1" l="1"/>
  <c r="O12" i="2" s="1"/>
  <c r="J12" i="2"/>
  <c r="H11" i="1" l="1"/>
  <c r="Q17" i="1"/>
  <c r="Q17" i="2" s="1"/>
  <c r="Q11" i="1" l="1"/>
  <c r="Q11" i="2" s="1"/>
  <c r="H11" i="2"/>
  <c r="O11" i="1"/>
  <c r="O11" i="2" s="1"/>
  <c r="H5" i="1"/>
  <c r="O19" i="2"/>
  <c r="O20" i="2"/>
  <c r="O22" i="2"/>
  <c r="O24" i="2"/>
  <c r="O5" i="1" l="1"/>
  <c r="O5" i="2" s="1"/>
  <c r="H5" i="2"/>
  <c r="H18" i="2"/>
  <c r="H3" i="1"/>
  <c r="B26" i="1"/>
  <c r="B25" i="2" s="1"/>
  <c r="O3" i="1" l="1"/>
  <c r="O3" i="2" s="1"/>
  <c r="H3" i="2"/>
  <c r="O18" i="1"/>
  <c r="Q18" i="1"/>
  <c r="Q18" i="2" s="1"/>
  <c r="Q3" i="1"/>
  <c r="Q3" i="2" s="1"/>
  <c r="O25" i="1" l="1"/>
  <c r="O18" i="2"/>
  <c r="Q26" i="1"/>
  <c r="Q25" i="2" s="1"/>
</calcChain>
</file>

<file path=xl/sharedStrings.xml><?xml version="1.0" encoding="utf-8"?>
<sst xmlns="http://schemas.openxmlformats.org/spreadsheetml/2006/main" count="97" uniqueCount="62">
  <si>
    <t>1.</t>
  </si>
  <si>
    <t>2.</t>
  </si>
  <si>
    <t>3.</t>
  </si>
  <si>
    <t>4.</t>
  </si>
  <si>
    <t>4.1</t>
  </si>
  <si>
    <t>4.2</t>
  </si>
  <si>
    <t>Senior programátor / vývojář</t>
  </si>
  <si>
    <t>4.3</t>
  </si>
  <si>
    <t>Senior designer webového prostředí a stránek</t>
  </si>
  <si>
    <t>4.4</t>
  </si>
  <si>
    <t>Váha celková</t>
  </si>
  <si>
    <t>Výsledná hodnota (body)</t>
  </si>
  <si>
    <t>4.5</t>
  </si>
  <si>
    <t>m.j.</t>
  </si>
  <si>
    <t>1 měsíc</t>
  </si>
  <si>
    <t>A.</t>
  </si>
  <si>
    <t>B.</t>
  </si>
  <si>
    <t>Senior projektový manager</t>
  </si>
  <si>
    <t>Senior SharePoint Specialista</t>
  </si>
  <si>
    <t>licence</t>
  </si>
  <si>
    <t>2)</t>
  </si>
  <si>
    <t>Název licence II - krátký popis</t>
  </si>
  <si>
    <t>Název licence III - krátký popis</t>
  </si>
  <si>
    <t>Název licence IV - krátký popis</t>
  </si>
  <si>
    <t>dílo</t>
  </si>
  <si>
    <t>dílo + licence</t>
  </si>
  <si>
    <t>maintenance</t>
  </si>
  <si>
    <t>člověkohodina</t>
  </si>
  <si>
    <t>CELKEM</t>
  </si>
  <si>
    <t>licencí</t>
  </si>
  <si>
    <t>1 licence</t>
  </si>
  <si>
    <t>Položka - popis</t>
  </si>
  <si>
    <t>1)</t>
  </si>
  <si>
    <t>3)</t>
  </si>
  <si>
    <t>5)</t>
  </si>
  <si>
    <t>měsíců</t>
  </si>
  <si>
    <t>4)</t>
  </si>
  <si>
    <t xml:space="preserve"> (předpokládaná)</t>
  </si>
  <si>
    <t>maintenance 1 licence za 1 měsíc</t>
  </si>
  <si>
    <t>Název licence V - krátký popis</t>
  </si>
  <si>
    <t>4.6</t>
  </si>
  <si>
    <t>Služby exitu</t>
  </si>
  <si>
    <t>Podpora</t>
  </si>
  <si>
    <t>Rozvoj, Školení a Služby Exitu</t>
  </si>
  <si>
    <t>Celková nabídková cena</t>
  </si>
  <si>
    <t xml:space="preserve">Jedná se o předpokládaný počet člověkohodin pro účely hodnocení nabídek v souladu s § 16 odst. 5 ZZVZ, kdy Zadavatel je oprávněn čerpat služby Rozvoje, Školení (nad rámec uživatelského školení) a Exitu dle svých aktuálních potřeb. Uvedený počet člověkohodin může být za dobu trvání Smlouvy přečerpán, nedočerpán nebo vůbec nečerpán.  </t>
  </si>
  <si>
    <t>Předpokládaný počet měrných jednotek (m.j.) je 39 měsíců, neboť Zadavatel bude čerpat služby Podpory k Dílu od Akceptace Díla (dle harmonogramu do 9 měsíců od účinnosti Smlouvy).</t>
  </si>
  <si>
    <t>Cena za položku
(Kč bez DPH)</t>
  </si>
  <si>
    <t>Předpokládaný počet m.j.</t>
  </si>
  <si>
    <t xml:space="preserve"> Cena celkem za předpokládný počet m.j.</t>
  </si>
  <si>
    <t>Vytvoření Díla
(cena za návrh, tvorbu, dodávku, implementaci Díla do prostředí ZP MV ČR, uživatelské školení, dokumentace)</t>
  </si>
  <si>
    <t>Předpokládaný počet měrných jednotek (m.j.) je 39 měsíců, neboť Objednatel bude čerpat služby Maintenance od Akceptace Díla (dle harmonogramu do 9 měsíců od účinnosti Smlouvy).</t>
  </si>
  <si>
    <t>Předpokládaný počet měrných jednotek (m.j.) je 39 měsíců, neboť Objednatel bude čerpat služby Podpory k Dílu od Akceptace Díla (dle harmonogramu do 9 měsíců od účinnosti Smlouvy).</t>
  </si>
  <si>
    <t xml:space="preserve">Jedná se o předpokládaný počet člověkohodin pro účely hodnocení nabídek v souladu s § 16 odst. 5 ZZVZ, kdy Objednatel je oprávněn čerpat služby Rozvoje, Školení (nad rámec uživatelského školení) a Exitu dle svých aktuálních potřeb. Uvedený počet člověkohodin může být za dobu trvání Smlouvy přečerpán, nedočerpán nebo vůbec nečerpán.  </t>
  </si>
  <si>
    <t xml:space="preserve">Školitel </t>
  </si>
  <si>
    <t>V případě, že Objednatel některé z uvedených licencí neodebere, bude Cena Díla o příslušnou hodnotu této licence ponížena, a to v souladu s čl. IV odst. 8 písm. c) Návrhu smlouvy</t>
  </si>
  <si>
    <t>Cena Díla (součet položek A. + B.)</t>
  </si>
  <si>
    <t xml:space="preserve"> Celková cena za licence nezbytné pro plnění Díla - celkem</t>
  </si>
  <si>
    <t>Celková cena za Maintenance k licencím nezbytným pro plnění Díla (39 měsíců)</t>
  </si>
  <si>
    <r>
      <t xml:space="preserve">Účastník do tabulky u položek v části 1. písm. B. doplní názvy jednotlivých licencí, jejich ceny a následně i počty (viz sloupec "Předpokládaný počet m.j."), které hodlá použít pro plnění Díla (vytvoření Intranetu). Uvedené licence </t>
    </r>
    <r>
      <rPr>
        <b/>
        <sz val="11"/>
        <color theme="1"/>
        <rFont val="Arial"/>
        <family val="2"/>
        <charset val="238"/>
      </rPr>
      <t>již nebude započítávat do položky "Vytvoření Díla" (část 1 písm. A.)</t>
    </r>
    <r>
      <rPr>
        <sz val="11"/>
        <color theme="1"/>
        <rFont val="Arial"/>
        <family val="2"/>
        <charset val="238"/>
      </rPr>
      <t xml:space="preserve">. Ceny položek A. a B. uvedené účastníkem v části 1 se následně automaticky sečtou v buňce H3 „Celková cena Díla /součet položek A. + B.)“, která je Cenou Díla dle odst. 1 čl. IV. Návrhu smlouvy (včetně cen za licence nezbytné pro vytvoření Díla). </t>
    </r>
    <r>
      <rPr>
        <u/>
        <sz val="11"/>
        <color theme="1"/>
        <rFont val="Arial"/>
        <family val="2"/>
        <charset val="238"/>
      </rPr>
      <t>V případě, že Zadavatel některé z těchto licencí neodebere, bude Cena Díla o příslušnou hodnotu této licence ponížena, a to v souladu s čl. IV odst. 8 písm. c) Návrhu smlouvy</t>
    </r>
    <r>
      <rPr>
        <sz val="11"/>
        <color theme="1"/>
        <rFont val="Arial"/>
        <family val="2"/>
        <charset val="238"/>
      </rPr>
      <t>. Pokud účastník nehodlá použít žádné licence – ponechá u položek v části 1. písm. B. částku 0 Kč.</t>
    </r>
  </si>
  <si>
    <t>Po doplnění názvu licence, ceny licence a počtu [viz část 1. písm B)] se automaticky podbarví pole pro nacenění Maintenance a v takovém případě, bude účastník povinen doplnit cenu Maintenance do sloupce H "Cena za položku (Kč bez DPH)" pro danou licenci. Všechny další údaje (výjma cena Maintenance) se načítají automaticky.
Předpokládaný počet měrných jednotek (m.j.) je 39 měsíců, neboť Zadavatel bude čerpat služby Maintenance od Akceptace Díla (dle harmonogramu do 9 měsíců od účinnosti Smlouvy).</t>
  </si>
  <si>
    <r>
      <t xml:space="preserve">Účastník je oprávněn doplnit libovolný počet řádků (viz Název licence - krátký popis) - VŽDY je však povinen uvést název licence, její cenu v Kč bez DPH a doplnit počet ks dané licence do sloupce "Předpokládaný počet m.j.". Účastník může Zadavatele požádat o doplnění dalších řádku, a to formou žádosti o poskytnutí vysvětlení. </t>
    </r>
    <r>
      <rPr>
        <b/>
        <sz val="11"/>
        <color theme="1"/>
        <rFont val="Arial"/>
        <family val="2"/>
        <charset val="238"/>
      </rPr>
      <t>V takovém případě Zadavatel provede úpravu Přílohy č. 1 Výzvy bez prodloužení lhůty pro podání nabídky</t>
    </r>
    <r>
      <rPr>
        <sz val="11"/>
        <color theme="1"/>
        <rFont val="Arial"/>
        <family val="2"/>
        <charset val="238"/>
      </rPr>
      <t xml:space="preserve">. </t>
    </r>
    <r>
      <rPr>
        <u/>
        <sz val="11"/>
        <color theme="1"/>
        <rFont val="Arial"/>
        <family val="2"/>
        <charset val="238"/>
      </rPr>
      <t>Zadavatel doporučuje účastníku, aby o úpravu tabulky požádal co nejdříve</t>
    </r>
    <r>
      <rPr>
        <sz val="11"/>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</si>
</sst>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00\ &quot;Kč&quot;"/>
  </numFmts>
  <fonts count="22" x14ac:knownFonts="1">
    <font>
      <sz val="10"/>
      <color theme="1"/>
      <name val="Arial"/>
      <family val="2"/>
      <charset val="238"/>
    </font>
    <font>
      <b/>
      <sz val="10"/>
      <color theme="1"/>
      <name val="Arial"/>
      <family val="2"/>
      <charset val="238"/>
    </font>
    <font>
      <sz val="11"/>
      <color theme="1"/>
      <name val="Arial"/>
      <family val="2"/>
      <charset val="238"/>
    </font>
    <font>
      <b/>
      <i/>
      <sz val="10"/>
      <color theme="1"/>
      <name val="Arial"/>
      <family val="2"/>
      <charset val="238"/>
    </font>
    <font>
      <i/>
      <sz val="10"/>
      <color theme="1"/>
      <name val="Arial"/>
      <family val="2"/>
      <charset val="238"/>
    </font>
    <font>
      <sz val="8"/>
      <color theme="1"/>
      <name val="Arial"/>
      <family val="2"/>
      <charset val="238"/>
    </font>
    <font>
      <b/>
      <sz val="10"/>
      <name val="Arial"/>
      <family val="2"/>
      <charset val="238"/>
    </font>
    <font>
      <b/>
      <vertAlign val="superscript"/>
      <sz val="10"/>
      <color theme="1"/>
      <name val="Arial"/>
      <family val="2"/>
      <charset val="238"/>
    </font>
    <font>
      <vertAlign val="superscript"/>
      <sz val="10"/>
      <color theme="1"/>
      <name val="Arial"/>
      <family val="2"/>
      <charset val="238"/>
    </font>
    <font>
      <b/>
      <sz val="11"/>
      <color theme="1"/>
      <name val="Arial"/>
      <family val="2"/>
      <charset val="238"/>
    </font>
    <font>
      <i/>
      <vertAlign val="superscript"/>
      <sz val="10"/>
      <color theme="1"/>
      <name val="Arial"/>
      <family val="2"/>
      <charset val="238"/>
    </font>
    <font>
      <b/>
      <sz val="14"/>
      <color theme="1"/>
      <name val="Arial"/>
      <family val="2"/>
      <charset val="238"/>
    </font>
    <font>
      <b/>
      <sz val="12"/>
      <color theme="1"/>
      <name val="Arial"/>
      <family val="2"/>
      <charset val="238"/>
    </font>
    <font>
      <sz val="10"/>
      <color theme="0" tint="-0.14999847407452621"/>
      <name val="Arial"/>
      <family val="2"/>
      <charset val="238"/>
    </font>
    <font>
      <b/>
      <sz val="14"/>
      <color rgb="FFFFFF00"/>
      <name val="Arial"/>
      <family val="2"/>
      <charset val="238"/>
    </font>
    <font>
      <sz val="10"/>
      <name val="Arial"/>
      <family val="2"/>
      <charset val="238"/>
    </font>
    <font>
      <sz val="8"/>
      <color theme="0" tint="-0.14999847407452621"/>
      <name val="Arial"/>
      <family val="2"/>
      <charset val="238"/>
    </font>
    <font>
      <sz val="6.5"/>
      <color theme="0" tint="-0.14999847407452621"/>
      <name val="Arial"/>
      <family val="2"/>
      <charset val="238"/>
    </font>
    <font>
      <sz val="6.5"/>
      <color theme="1"/>
      <name val="Arial"/>
      <family val="2"/>
      <charset val="238"/>
    </font>
    <font>
      <sz val="6"/>
      <color theme="1"/>
      <name val="Arial"/>
      <family val="2"/>
      <charset val="238"/>
    </font>
    <font>
      <vertAlign val="subscript"/>
      <sz val="8"/>
      <color theme="1"/>
      <name val="Arial"/>
      <family val="2"/>
      <charset val="238"/>
    </font>
    <font>
      <u/>
      <sz val="11"/>
      <color theme="1"/>
      <name val="Arial"/>
      <family val="2"/>
      <charset val="238"/>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106">
    <border>
      <left/>
      <right/>
      <top/>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diagonal/>
    </border>
    <border>
      <left style="medium">
        <color auto="1"/>
      </left>
      <right/>
      <top style="thin">
        <color auto="1"/>
      </top>
      <bottom style="thin">
        <color auto="1"/>
      </bottom>
      <diagonal/>
    </border>
    <border>
      <left style="thin">
        <color indexed="64"/>
      </left>
      <right style="thin">
        <color auto="1"/>
      </right>
      <top style="medium">
        <color indexed="64"/>
      </top>
      <bottom style="medium">
        <color indexed="64"/>
      </bottom>
      <diagonal/>
    </border>
    <border>
      <left style="thin">
        <color indexed="64"/>
      </left>
      <right style="thin">
        <color auto="1"/>
      </right>
      <top style="medium">
        <color indexed="64"/>
      </top>
      <bottom style="thin">
        <color indexed="64"/>
      </bottom>
      <diagonal/>
    </border>
    <border>
      <left style="thin">
        <color auto="1"/>
      </left>
      <right style="thin">
        <color indexed="64"/>
      </right>
      <top style="thin">
        <color auto="1"/>
      </top>
      <bottom/>
      <diagonal/>
    </border>
    <border>
      <left style="medium">
        <color auto="1"/>
      </left>
      <right style="thin">
        <color indexed="64"/>
      </right>
      <top style="thin">
        <color auto="1"/>
      </top>
      <bottom/>
      <diagonal/>
    </border>
    <border>
      <left/>
      <right style="medium">
        <color auto="1"/>
      </right>
      <top style="thin">
        <color auto="1"/>
      </top>
      <bottom/>
      <diagonal/>
    </border>
    <border>
      <left style="thin">
        <color indexed="64"/>
      </left>
      <right style="thin">
        <color auto="1"/>
      </right>
      <top/>
      <bottom/>
      <diagonal/>
    </border>
    <border>
      <left style="medium">
        <color indexed="64"/>
      </left>
      <right style="medium">
        <color auto="1"/>
      </right>
      <top style="medium">
        <color auto="1"/>
      </top>
      <bottom style="medium">
        <color auto="1"/>
      </bottom>
      <diagonal/>
    </border>
    <border>
      <left style="thin">
        <color auto="1"/>
      </left>
      <right/>
      <top style="thin">
        <color indexed="64"/>
      </top>
      <bottom style="thin">
        <color indexed="64"/>
      </bottom>
      <diagonal/>
    </border>
    <border>
      <left/>
      <right style="thin">
        <color auto="1"/>
      </right>
      <top/>
      <bottom/>
      <diagonal/>
    </border>
    <border>
      <left style="thin">
        <color auto="1"/>
      </left>
      <right/>
      <top/>
      <bottom/>
      <diagonal/>
    </border>
    <border>
      <left style="thin">
        <color auto="1"/>
      </left>
      <right style="medium">
        <color indexed="64"/>
      </right>
      <top style="thin">
        <color indexed="64"/>
      </top>
      <bottom style="thin">
        <color indexed="64"/>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medium">
        <color indexed="64"/>
      </left>
      <right/>
      <top style="thin">
        <color auto="1"/>
      </top>
      <bottom/>
      <diagonal/>
    </border>
    <border>
      <left style="thin">
        <color auto="1"/>
      </left>
      <right/>
      <top style="thin">
        <color auto="1"/>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thin">
        <color indexed="64"/>
      </top>
      <bottom style="medium">
        <color indexed="64"/>
      </bottom>
      <diagonal/>
    </border>
    <border>
      <left style="medium">
        <color auto="1"/>
      </left>
      <right/>
      <top/>
      <bottom style="thin">
        <color indexed="64"/>
      </bottom>
      <diagonal/>
    </border>
    <border>
      <left/>
      <right/>
      <top/>
      <bottom style="thin">
        <color auto="1"/>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auto="1"/>
      </bottom>
      <diagonal/>
    </border>
    <border>
      <left style="double">
        <color indexed="64"/>
      </left>
      <right style="medium">
        <color auto="1"/>
      </right>
      <top style="medium">
        <color auto="1"/>
      </top>
      <bottom style="medium">
        <color auto="1"/>
      </bottom>
      <diagonal/>
    </border>
    <border>
      <left style="medium">
        <color indexed="64"/>
      </left>
      <right style="double">
        <color indexed="64"/>
      </right>
      <top style="medium">
        <color auto="1"/>
      </top>
      <bottom style="medium">
        <color auto="1"/>
      </bottom>
      <diagonal/>
    </border>
    <border>
      <left style="double">
        <color indexed="64"/>
      </left>
      <right/>
      <top style="double">
        <color auto="1"/>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ck">
        <color indexed="64"/>
      </bottom>
      <diagonal/>
    </border>
    <border>
      <left/>
      <right/>
      <top style="double">
        <color indexed="64"/>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double">
        <color indexed="64"/>
      </right>
      <top style="double">
        <color indexed="64"/>
      </top>
      <bottom style="thick">
        <color indexed="64"/>
      </bottom>
      <diagonal/>
    </border>
    <border>
      <left style="medium">
        <color indexed="64"/>
      </left>
      <right style="double">
        <color indexed="64"/>
      </right>
      <top/>
      <bottom/>
      <diagonal/>
    </border>
    <border>
      <left/>
      <right style="thin">
        <color auto="1"/>
      </right>
      <top style="medium">
        <color indexed="64"/>
      </top>
      <bottom style="medium">
        <color indexed="64"/>
      </bottom>
      <diagonal/>
    </border>
    <border>
      <left style="medium">
        <color indexed="64"/>
      </left>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top style="medium">
        <color auto="1"/>
      </top>
      <bottom style="thin">
        <color indexed="64"/>
      </bottom>
      <diagonal/>
    </border>
    <border>
      <left/>
      <right style="thin">
        <color auto="1"/>
      </right>
      <top style="medium">
        <color auto="1"/>
      </top>
      <bottom style="thin">
        <color indexed="64"/>
      </bottom>
      <diagonal/>
    </border>
    <border>
      <left style="medium">
        <color indexed="64"/>
      </left>
      <right style="medium">
        <color auto="1"/>
      </right>
      <top style="medium">
        <color auto="1"/>
      </top>
      <bottom/>
      <diagonal/>
    </border>
    <border>
      <left style="medium">
        <color indexed="64"/>
      </left>
      <right style="medium">
        <color auto="1"/>
      </right>
      <top/>
      <bottom style="medium">
        <color indexed="64"/>
      </bottom>
      <diagonal/>
    </border>
    <border>
      <left style="medium">
        <color indexed="64"/>
      </left>
      <right style="double">
        <color indexed="64"/>
      </right>
      <top style="medium">
        <color auto="1"/>
      </top>
      <bottom/>
      <diagonal/>
    </border>
    <border>
      <left style="medium">
        <color indexed="64"/>
      </left>
      <right style="double">
        <color indexed="64"/>
      </right>
      <top/>
      <bottom style="medium">
        <color indexed="64"/>
      </bottom>
      <diagonal/>
    </border>
    <border>
      <left/>
      <right style="thin">
        <color auto="1"/>
      </right>
      <top/>
      <bottom style="thin">
        <color indexed="64"/>
      </bottom>
      <diagonal/>
    </border>
    <border>
      <left style="medium">
        <color indexed="64"/>
      </left>
      <right/>
      <top/>
      <bottom/>
      <diagonal/>
    </border>
    <border>
      <left style="medium">
        <color auto="1"/>
      </left>
      <right/>
      <top/>
      <bottom style="medium">
        <color indexed="64"/>
      </bottom>
      <diagonal/>
    </border>
    <border>
      <left/>
      <right style="medium">
        <color indexed="64"/>
      </right>
      <top style="medium">
        <color auto="1"/>
      </top>
      <bottom style="thin">
        <color indexed="64"/>
      </bottom>
      <diagonal/>
    </border>
    <border>
      <left/>
      <right style="thin">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auto="1"/>
      </left>
      <right/>
      <top style="thin">
        <color auto="1"/>
      </top>
      <bottom style="double">
        <color indexed="64"/>
      </bottom>
      <diagonal/>
    </border>
    <border>
      <left/>
      <right/>
      <top style="medium">
        <color auto="1"/>
      </top>
      <bottom style="thin">
        <color indexed="64"/>
      </bottom>
      <diagonal/>
    </border>
    <border>
      <left/>
      <right/>
      <top style="medium">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thin">
        <color indexed="64"/>
      </top>
      <bottom style="thin">
        <color indexed="64"/>
      </bottom>
      <diagonal/>
    </border>
    <border>
      <left/>
      <right style="medium">
        <color indexed="64"/>
      </right>
      <top style="medium">
        <color auto="1"/>
      </top>
      <bottom/>
      <diagonal/>
    </border>
    <border>
      <left style="double">
        <color indexed="64"/>
      </left>
      <right style="medium">
        <color auto="1"/>
      </right>
      <top/>
      <bottom style="double">
        <color auto="1"/>
      </bottom>
      <diagonal/>
    </border>
    <border>
      <left style="medium">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medium">
        <color indexed="64"/>
      </right>
      <top style="double">
        <color indexed="64"/>
      </top>
      <bottom style="thick">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thick">
        <color indexed="64"/>
      </top>
      <bottom/>
      <diagonal/>
    </border>
    <border>
      <left/>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medium">
        <color auto="1"/>
      </top>
      <bottom style="medium">
        <color auto="1"/>
      </bottom>
      <diagonal/>
    </border>
    <border>
      <left/>
      <right style="medium">
        <color auto="1"/>
      </right>
      <top style="thin">
        <color indexed="64"/>
      </top>
      <bottom style="medium">
        <color auto="1"/>
      </bottom>
      <diagonal/>
    </border>
    <border>
      <left/>
      <right style="medium">
        <color indexed="64"/>
      </right>
      <top style="thick">
        <color indexed="64"/>
      </top>
      <bottom/>
      <diagonal/>
    </border>
    <border>
      <left/>
      <right style="medium">
        <color indexed="64"/>
      </right>
      <top/>
      <bottom/>
      <diagonal/>
    </border>
    <border>
      <left/>
      <right style="medium">
        <color auto="1"/>
      </right>
      <top/>
      <bottom style="medium">
        <color indexed="64"/>
      </bottom>
      <diagonal/>
    </border>
    <border>
      <left/>
      <right style="medium">
        <color indexed="64"/>
      </right>
      <top/>
      <bottom style="double">
        <color indexed="64"/>
      </bottom>
      <diagonal/>
    </border>
    <border>
      <left style="thin">
        <color indexed="64"/>
      </left>
      <right style="double">
        <color indexed="64"/>
      </right>
      <top style="double">
        <color indexed="64"/>
      </top>
      <bottom style="thick">
        <color indexed="64"/>
      </bottom>
      <diagonal/>
    </border>
    <border>
      <left style="thin">
        <color auto="1"/>
      </left>
      <right style="double">
        <color indexed="64"/>
      </right>
      <top/>
      <bottom/>
      <diagonal/>
    </border>
    <border>
      <left style="thin">
        <color auto="1"/>
      </left>
      <right style="double">
        <color indexed="64"/>
      </right>
      <top style="thin">
        <color indexed="64"/>
      </top>
      <bottom style="thin">
        <color indexed="64"/>
      </bottom>
      <diagonal/>
    </border>
    <border>
      <left style="thin">
        <color auto="1"/>
      </left>
      <right style="double">
        <color indexed="64"/>
      </right>
      <top style="thin">
        <color indexed="64"/>
      </top>
      <bottom/>
      <diagonal/>
    </border>
    <border>
      <left/>
      <right style="double">
        <color indexed="64"/>
      </right>
      <top style="medium">
        <color auto="1"/>
      </top>
      <bottom style="thin">
        <color indexed="64"/>
      </bottom>
      <diagonal/>
    </border>
    <border>
      <left/>
      <right style="double">
        <color indexed="64"/>
      </right>
      <top style="thin">
        <color auto="1"/>
      </top>
      <bottom style="thin">
        <color auto="1"/>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top/>
      <bottom style="double">
        <color indexed="64"/>
      </bottom>
      <diagonal/>
    </border>
    <border>
      <left style="thin">
        <color indexed="64"/>
      </left>
      <right style="double">
        <color indexed="64"/>
      </right>
      <top style="medium">
        <color indexed="64"/>
      </top>
      <bottom style="thin">
        <color indexed="64"/>
      </bottom>
      <diagonal/>
    </border>
    <border>
      <left/>
      <right/>
      <top style="thin">
        <color auto="1"/>
      </top>
      <bottom style="double">
        <color indexed="64"/>
      </bottom>
      <diagonal/>
    </border>
    <border>
      <left/>
      <right style="medium">
        <color auto="1"/>
      </right>
      <top style="thin">
        <color auto="1"/>
      </top>
      <bottom style="double">
        <color indexed="64"/>
      </bottom>
      <diagonal/>
    </border>
    <border>
      <left style="medium">
        <color auto="1"/>
      </left>
      <right style="thin">
        <color indexed="64"/>
      </right>
      <top style="thin">
        <color auto="1"/>
      </top>
      <bottom style="double">
        <color indexed="64"/>
      </bottom>
      <diagonal/>
    </border>
    <border>
      <left style="thin">
        <color indexed="64"/>
      </left>
      <right style="thin">
        <color auto="1"/>
      </right>
      <top/>
      <bottom style="double">
        <color indexed="64"/>
      </bottom>
      <diagonal/>
    </border>
    <border>
      <left style="thin">
        <color auto="1"/>
      </left>
      <right/>
      <top/>
      <bottom style="double">
        <color indexed="64"/>
      </bottom>
      <diagonal/>
    </border>
    <border>
      <left/>
      <right style="thin">
        <color indexed="64"/>
      </right>
      <top style="thin">
        <color indexed="64"/>
      </top>
      <bottom style="double">
        <color indexed="64"/>
      </bottom>
      <diagonal/>
    </border>
    <border>
      <left style="thin">
        <color auto="1"/>
      </left>
      <right style="double">
        <color indexed="64"/>
      </right>
      <top style="thin">
        <color indexed="64"/>
      </top>
      <bottom style="double">
        <color indexed="64"/>
      </bottom>
      <diagonal/>
    </border>
    <border>
      <left/>
      <right style="medium">
        <color auto="1"/>
      </right>
      <top/>
      <bottom style="thin">
        <color auto="1"/>
      </bottom>
      <diagonal/>
    </border>
  </borders>
  <cellStyleXfs count="1">
    <xf numFmtId="0" fontId="0" fillId="0" borderId="0"/>
  </cellStyleXfs>
  <cellXfs count="318">
    <xf numFmtId="0" fontId="0" fillId="0" borderId="0" xfId="0"/>
    <xf numFmtId="0" fontId="2" fillId="0" borderId="0" xfId="0" applyFont="1" applyAlignment="1">
      <alignment vertical="center" wrapText="1"/>
    </xf>
    <xf numFmtId="9" fontId="2" fillId="0" borderId="0" xfId="0" applyNumberFormat="1" applyFont="1" applyAlignment="1">
      <alignment vertical="center" wrapText="1"/>
    </xf>
    <xf numFmtId="164" fontId="4" fillId="4" borderId="16" xfId="0" applyNumberFormat="1" applyFont="1" applyFill="1" applyBorder="1" applyAlignment="1">
      <alignment horizontal="right" vertical="center" wrapText="1" indent="1"/>
    </xf>
    <xf numFmtId="164" fontId="4" fillId="4" borderId="30" xfId="0" applyNumberFormat="1" applyFont="1" applyFill="1" applyBorder="1" applyAlignment="1">
      <alignment horizontal="right" vertical="center" wrapText="1" indent="1"/>
    </xf>
    <xf numFmtId="0" fontId="0" fillId="0" borderId="0" xfId="0" applyFont="1" applyAlignment="1">
      <alignment vertical="center" wrapText="1"/>
    </xf>
    <xf numFmtId="0" fontId="0" fillId="4" borderId="29" xfId="0" applyFont="1" applyFill="1" applyBorder="1" applyAlignment="1">
      <alignment horizontal="right" vertical="center" wrapText="1" inden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1" fontId="0" fillId="4" borderId="16" xfId="0" applyNumberFormat="1" applyFont="1" applyFill="1" applyBorder="1" applyAlignment="1">
      <alignment horizontal="right" vertical="center" wrapText="1" indent="1"/>
    </xf>
    <xf numFmtId="0" fontId="0" fillId="4" borderId="57" xfId="0" applyFill="1" applyBorder="1" applyAlignment="1">
      <alignment horizontal="right" vertical="center" wrapText="1" indent="1"/>
    </xf>
    <xf numFmtId="0" fontId="0" fillId="4" borderId="6" xfId="0" applyFill="1" applyBorder="1" applyAlignment="1">
      <alignment horizontal="right" vertical="center" wrapText="1" indent="1"/>
    </xf>
    <xf numFmtId="0" fontId="0" fillId="4" borderId="11" xfId="0" applyNumberFormat="1" applyFont="1" applyFill="1" applyBorder="1" applyAlignment="1">
      <alignment horizontal="right" vertical="center" wrapText="1" indent="1"/>
    </xf>
    <xf numFmtId="164" fontId="0" fillId="4" borderId="5" xfId="0" applyNumberFormat="1" applyFont="1" applyFill="1" applyBorder="1" applyAlignment="1">
      <alignment horizontal="right" vertical="center" wrapText="1" indent="1"/>
    </xf>
    <xf numFmtId="164" fontId="0" fillId="4" borderId="22" xfId="0" applyNumberFormat="1" applyFont="1" applyFill="1" applyBorder="1" applyAlignment="1">
      <alignment horizontal="right" vertical="center" wrapText="1" indent="1"/>
    </xf>
    <xf numFmtId="164" fontId="0" fillId="4" borderId="9" xfId="0" applyNumberFormat="1" applyFont="1" applyFill="1" applyBorder="1" applyAlignment="1">
      <alignment horizontal="right" vertical="center" wrapText="1" indent="1"/>
    </xf>
    <xf numFmtId="164" fontId="1" fillId="4" borderId="18" xfId="0" applyNumberFormat="1" applyFont="1" applyFill="1" applyBorder="1" applyAlignment="1">
      <alignment horizontal="right" vertical="center" wrapText="1" indent="1"/>
    </xf>
    <xf numFmtId="164" fontId="4" fillId="4" borderId="19" xfId="0" applyNumberFormat="1" applyFont="1" applyFill="1" applyBorder="1" applyAlignment="1">
      <alignment horizontal="right" vertical="center" wrapText="1" indent="1"/>
    </xf>
    <xf numFmtId="164" fontId="4" fillId="4" borderId="7" xfId="0" applyNumberFormat="1" applyFont="1" applyFill="1" applyBorder="1" applyAlignment="1">
      <alignment horizontal="right" vertical="center" wrapText="1" indent="1"/>
    </xf>
    <xf numFmtId="164" fontId="1" fillId="4" borderId="25" xfId="0" applyNumberFormat="1" applyFont="1" applyFill="1" applyBorder="1" applyAlignment="1">
      <alignment horizontal="right" vertical="center" wrapText="1" indent="1"/>
    </xf>
    <xf numFmtId="1" fontId="0" fillId="4" borderId="24" xfId="0" applyNumberFormat="1" applyFont="1" applyFill="1" applyBorder="1" applyAlignment="1">
      <alignment horizontal="right" vertical="center" wrapText="1" indent="1"/>
    </xf>
    <xf numFmtId="0" fontId="0" fillId="4" borderId="14" xfId="0" applyFont="1" applyFill="1" applyBorder="1" applyAlignment="1">
      <alignment horizontal="right" vertical="center" wrapText="1" indent="1"/>
    </xf>
    <xf numFmtId="0" fontId="0" fillId="4" borderId="61" xfId="0" applyFill="1" applyBorder="1" applyAlignment="1">
      <alignment horizontal="right" vertical="center" wrapText="1" indent="1"/>
    </xf>
    <xf numFmtId="164" fontId="1" fillId="4" borderId="30" xfId="0" applyNumberFormat="1" applyFont="1" applyFill="1" applyBorder="1" applyAlignment="1">
      <alignment horizontal="right" vertical="center" wrapText="1" indent="1"/>
    </xf>
    <xf numFmtId="164" fontId="1" fillId="4" borderId="60" xfId="0" applyNumberFormat="1" applyFont="1" applyFill="1" applyBorder="1" applyAlignment="1">
      <alignment horizontal="right" vertical="center" wrapText="1" indent="1"/>
    </xf>
    <xf numFmtId="0" fontId="11" fillId="3" borderId="41" xfId="0" applyFont="1" applyFill="1" applyBorder="1" applyAlignment="1">
      <alignment horizontal="right" vertical="center" wrapText="1"/>
    </xf>
    <xf numFmtId="2" fontId="11" fillId="3" borderId="42" xfId="0" applyNumberFormat="1" applyFont="1" applyFill="1" applyBorder="1" applyAlignment="1">
      <alignment horizontal="center" vertical="center" wrapText="1"/>
    </xf>
    <xf numFmtId="0" fontId="12" fillId="5" borderId="62" xfId="0" applyFont="1" applyFill="1" applyBorder="1" applyAlignment="1">
      <alignment horizontal="right" vertical="center" wrapText="1"/>
    </xf>
    <xf numFmtId="164" fontId="12" fillId="5" borderId="62" xfId="0" applyNumberFormat="1" applyFont="1" applyFill="1" applyBorder="1" applyAlignment="1">
      <alignment vertical="center" wrapText="1"/>
    </xf>
    <xf numFmtId="0" fontId="12" fillId="5" borderId="62" xfId="0" applyFont="1" applyFill="1" applyBorder="1" applyAlignment="1">
      <alignment vertical="center" wrapText="1"/>
    </xf>
    <xf numFmtId="2" fontId="12" fillId="5" borderId="63" xfId="0" applyNumberFormat="1" applyFont="1" applyFill="1" applyBorder="1" applyAlignment="1">
      <alignment horizontal="center" vertical="center" wrapText="1"/>
    </xf>
    <xf numFmtId="0" fontId="12" fillId="5" borderId="62" xfId="0" applyFont="1" applyFill="1" applyBorder="1" applyAlignment="1">
      <alignment horizontal="right" vertical="center" wrapText="1"/>
    </xf>
    <xf numFmtId="0" fontId="11" fillId="3" borderId="41" xfId="0" applyFont="1" applyFill="1" applyBorder="1" applyAlignment="1">
      <alignment horizontal="right" vertical="center" wrapText="1"/>
    </xf>
    <xf numFmtId="164" fontId="13" fillId="4" borderId="29" xfId="0" applyNumberFormat="1" applyFont="1" applyFill="1" applyBorder="1" applyAlignment="1">
      <alignment horizontal="right" vertical="center" wrapText="1" indent="1"/>
    </xf>
    <xf numFmtId="3" fontId="13" fillId="4" borderId="6" xfId="0" applyNumberFormat="1" applyFont="1" applyFill="1" applyBorder="1" applyAlignment="1">
      <alignment horizontal="right" vertical="center" wrapText="1" indent="1"/>
    </xf>
    <xf numFmtId="164" fontId="13" fillId="4" borderId="14" xfId="0" applyNumberFormat="1" applyFont="1" applyFill="1" applyBorder="1" applyAlignment="1">
      <alignment horizontal="right" vertical="center" wrapText="1" indent="1"/>
    </xf>
    <xf numFmtId="0" fontId="13" fillId="4" borderId="5" xfId="0" applyNumberFormat="1" applyFont="1" applyFill="1" applyBorder="1" applyAlignment="1">
      <alignment horizontal="right" vertical="center" wrapText="1" indent="1"/>
    </xf>
    <xf numFmtId="164" fontId="13" fillId="4" borderId="10" xfId="0" applyNumberFormat="1" applyFont="1" applyFill="1" applyBorder="1" applyAlignment="1">
      <alignment horizontal="right" vertical="center" wrapText="1" indent="1"/>
    </xf>
    <xf numFmtId="1" fontId="13" fillId="4" borderId="52" xfId="0" applyNumberFormat="1" applyFont="1" applyFill="1" applyBorder="1" applyAlignment="1">
      <alignment horizontal="right" vertical="center" wrapText="1" indent="1"/>
    </xf>
    <xf numFmtId="3" fontId="13" fillId="4" borderId="57" xfId="0" applyNumberFormat="1" applyFont="1" applyFill="1" applyBorder="1" applyAlignment="1">
      <alignment horizontal="right" vertical="center" wrapText="1" indent="1"/>
    </xf>
    <xf numFmtId="0" fontId="11" fillId="3" borderId="41" xfId="0" applyFont="1" applyFill="1" applyBorder="1" applyAlignment="1">
      <alignment horizontal="right" vertical="center" wrapText="1"/>
    </xf>
    <xf numFmtId="0" fontId="12" fillId="5" borderId="62" xfId="0" applyFont="1" applyFill="1" applyBorder="1" applyAlignment="1">
      <alignment horizontal="right" vertical="center" wrapText="1"/>
    </xf>
    <xf numFmtId="3" fontId="13" fillId="4" borderId="2" xfId="0" applyNumberFormat="1" applyFont="1" applyFill="1" applyBorder="1" applyAlignment="1">
      <alignment vertical="center" wrapText="1"/>
    </xf>
    <xf numFmtId="1" fontId="13" fillId="4" borderId="65" xfId="0" applyNumberFormat="1" applyFont="1" applyFill="1" applyBorder="1" applyAlignment="1">
      <alignment vertical="center" wrapText="1"/>
    </xf>
    <xf numFmtId="1" fontId="0" fillId="4" borderId="2" xfId="0" applyNumberFormat="1" applyFont="1" applyFill="1" applyBorder="1" applyAlignment="1">
      <alignment horizontal="right" vertical="center" wrapText="1" indent="1"/>
    </xf>
    <xf numFmtId="1" fontId="0" fillId="4" borderId="66" xfId="0" applyNumberFormat="1" applyFont="1" applyFill="1" applyBorder="1" applyAlignment="1">
      <alignment horizontal="right" vertical="center" wrapText="1" indent="1"/>
    </xf>
    <xf numFmtId="1" fontId="13" fillId="4" borderId="28" xfId="0" applyNumberFormat="1" applyFont="1" applyFill="1" applyBorder="1" applyAlignment="1">
      <alignment horizontal="right" vertical="center" wrapText="1" indent="1"/>
    </xf>
    <xf numFmtId="1" fontId="0" fillId="4" borderId="28" xfId="0" applyNumberFormat="1" applyFont="1" applyFill="1" applyBorder="1" applyAlignment="1">
      <alignment horizontal="right" vertical="center" wrapText="1" indent="1"/>
    </xf>
    <xf numFmtId="1" fontId="0" fillId="4" borderId="4" xfId="0" applyNumberFormat="1" applyFont="1" applyFill="1" applyBorder="1" applyAlignment="1">
      <alignment horizontal="right" vertical="center" wrapText="1" indent="1"/>
    </xf>
    <xf numFmtId="164" fontId="13" fillId="4" borderId="30" xfId="0" applyNumberFormat="1" applyFont="1" applyFill="1" applyBorder="1" applyAlignment="1">
      <alignment horizontal="right" vertical="center" wrapText="1" indent="1"/>
    </xf>
    <xf numFmtId="164" fontId="13" fillId="4" borderId="18" xfId="0" applyNumberFormat="1" applyFont="1" applyFill="1" applyBorder="1" applyAlignment="1">
      <alignment horizontal="right" vertical="center" wrapText="1" indent="1"/>
    </xf>
    <xf numFmtId="0" fontId="13" fillId="4" borderId="16" xfId="0" applyNumberFormat="1" applyFont="1" applyFill="1" applyBorder="1" applyAlignment="1">
      <alignment horizontal="right" vertical="center" wrapText="1" indent="1"/>
    </xf>
    <xf numFmtId="164" fontId="13" fillId="4" borderId="51" xfId="0" applyNumberFormat="1" applyFont="1" applyFill="1" applyBorder="1" applyAlignment="1">
      <alignment horizontal="right" vertical="center" wrapText="1" indent="1"/>
    </xf>
    <xf numFmtId="164" fontId="0" fillId="4" borderId="25" xfId="0" applyNumberFormat="1" applyFont="1" applyFill="1" applyBorder="1" applyAlignment="1">
      <alignment horizontal="right" vertical="center" wrapText="1" indent="1"/>
    </xf>
    <xf numFmtId="0" fontId="0" fillId="4" borderId="30" xfId="0" applyFont="1" applyFill="1" applyBorder="1" applyAlignment="1">
      <alignment horizontal="right" vertical="center" wrapText="1" indent="1"/>
    </xf>
    <xf numFmtId="0" fontId="0" fillId="4" borderId="18" xfId="0" applyFont="1" applyFill="1" applyBorder="1" applyAlignment="1">
      <alignment horizontal="right" vertical="center" wrapText="1" indent="1"/>
    </xf>
    <xf numFmtId="164" fontId="13" fillId="4" borderId="67" xfId="0" applyNumberFormat="1" applyFont="1" applyFill="1" applyBorder="1" applyAlignment="1">
      <alignment horizontal="right" vertical="center" wrapText="1" indent="1"/>
    </xf>
    <xf numFmtId="164" fontId="13" fillId="4" borderId="68" xfId="0" applyNumberFormat="1" applyFont="1" applyFill="1" applyBorder="1" applyAlignment="1">
      <alignment horizontal="right" vertical="center" wrapText="1" indent="1"/>
    </xf>
    <xf numFmtId="164" fontId="13" fillId="4" borderId="0" xfId="0" applyNumberFormat="1" applyFont="1" applyFill="1" applyBorder="1" applyAlignment="1">
      <alignment horizontal="right" vertical="center" wrapText="1" indent="1"/>
    </xf>
    <xf numFmtId="0" fontId="13" fillId="4" borderId="2" xfId="0" applyNumberFormat="1" applyFont="1" applyFill="1" applyBorder="1" applyAlignment="1">
      <alignment horizontal="right" vertical="center" wrapText="1" indent="1"/>
    </xf>
    <xf numFmtId="3" fontId="0" fillId="4" borderId="2" xfId="0" applyNumberFormat="1" applyFill="1" applyBorder="1" applyAlignment="1">
      <alignment horizontal="right" vertical="center" wrapText="1" indent="1"/>
    </xf>
    <xf numFmtId="164" fontId="0" fillId="4" borderId="6" xfId="0" applyNumberFormat="1" applyFont="1" applyFill="1" applyBorder="1" applyAlignment="1">
      <alignment horizontal="left" vertical="center" wrapText="1"/>
    </xf>
    <xf numFmtId="164" fontId="13" fillId="4" borderId="65" xfId="0" applyNumberFormat="1" applyFont="1" applyFill="1" applyBorder="1" applyAlignment="1">
      <alignment horizontal="right" vertical="center" wrapText="1" indent="1"/>
    </xf>
    <xf numFmtId="164" fontId="0" fillId="4" borderId="66" xfId="0" applyNumberFormat="1" applyFont="1" applyFill="1" applyBorder="1" applyAlignment="1">
      <alignment horizontal="right" vertical="center" wrapText="1" indent="1"/>
    </xf>
    <xf numFmtId="0" fontId="0" fillId="4" borderId="28" xfId="0" applyFont="1" applyFill="1" applyBorder="1" applyAlignment="1">
      <alignment horizontal="right" vertical="center" wrapText="1" indent="1"/>
    </xf>
    <xf numFmtId="0" fontId="0" fillId="4" borderId="41" xfId="0" applyFont="1" applyFill="1" applyBorder="1" applyAlignment="1">
      <alignment horizontal="right" vertical="center" wrapText="1" indent="1"/>
    </xf>
    <xf numFmtId="0" fontId="1" fillId="6" borderId="8" xfId="0" applyFont="1" applyFill="1" applyBorder="1" applyAlignment="1">
      <alignment horizontal="center" vertical="center" wrapText="1"/>
    </xf>
    <xf numFmtId="0" fontId="6" fillId="6" borderId="58" xfId="0" applyFont="1" applyFill="1" applyBorder="1" applyAlignment="1">
      <alignment horizontal="justify" vertical="center" wrapText="1"/>
    </xf>
    <xf numFmtId="0" fontId="1" fillId="6" borderId="2" xfId="0" applyFont="1" applyFill="1" applyBorder="1" applyAlignment="1">
      <alignment vertical="center" wrapText="1"/>
    </xf>
    <xf numFmtId="0" fontId="1" fillId="6" borderId="1" xfId="0" applyFont="1" applyFill="1" applyBorder="1" applyAlignment="1">
      <alignment vertical="center" wrapText="1"/>
    </xf>
    <xf numFmtId="0" fontId="6" fillId="6" borderId="59" xfId="0" applyFont="1" applyFill="1" applyBorder="1" applyAlignment="1">
      <alignment horizontal="justify" vertical="center" wrapText="1"/>
    </xf>
    <xf numFmtId="164" fontId="9" fillId="6" borderId="21" xfId="0" applyNumberFormat="1" applyFont="1" applyFill="1" applyBorder="1" applyAlignment="1">
      <alignment horizontal="right" vertical="center" wrapText="1" indent="1"/>
    </xf>
    <xf numFmtId="0" fontId="10" fillId="6" borderId="2" xfId="0" applyFont="1" applyFill="1" applyBorder="1" applyAlignment="1">
      <alignment vertical="center" wrapText="1"/>
    </xf>
    <xf numFmtId="0" fontId="10" fillId="6" borderId="4" xfId="0" applyFont="1" applyFill="1" applyBorder="1" applyAlignment="1">
      <alignment vertical="center" wrapText="1"/>
    </xf>
    <xf numFmtId="164" fontId="9" fillId="6" borderId="3" xfId="0" applyNumberFormat="1" applyFont="1" applyFill="1" applyBorder="1" applyAlignment="1">
      <alignment horizontal="right" vertical="center" wrapText="1" indent="1"/>
    </xf>
    <xf numFmtId="164" fontId="9" fillId="6" borderId="20" xfId="0" applyNumberFormat="1" applyFont="1" applyFill="1" applyBorder="1" applyAlignment="1">
      <alignment horizontal="right" vertical="center" wrapText="1" indent="1"/>
    </xf>
    <xf numFmtId="9" fontId="3" fillId="6" borderId="15" xfId="0" applyNumberFormat="1" applyFont="1" applyFill="1" applyBorder="1" applyAlignment="1">
      <alignment horizontal="right" vertical="center" wrapText="1" indent="1"/>
    </xf>
    <xf numFmtId="2" fontId="1" fillId="6" borderId="39" xfId="0" applyNumberFormat="1" applyFont="1" applyFill="1" applyBorder="1" applyAlignment="1">
      <alignment horizontal="right" vertical="center" wrapText="1" indent="1"/>
    </xf>
    <xf numFmtId="49" fontId="5" fillId="6" borderId="2"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0" fontId="1" fillId="6" borderId="38" xfId="0" applyFont="1" applyFill="1" applyBorder="1" applyAlignment="1">
      <alignment horizontal="center" vertical="center" wrapText="1"/>
    </xf>
    <xf numFmtId="164" fontId="9" fillId="3" borderId="32" xfId="0" applyNumberFormat="1" applyFont="1" applyFill="1" applyBorder="1" applyAlignment="1" applyProtection="1">
      <alignment horizontal="right" vertical="center" wrapText="1" indent="1"/>
      <protection locked="0"/>
    </xf>
    <xf numFmtId="164" fontId="9" fillId="3" borderId="12" xfId="0" applyNumberFormat="1" applyFont="1" applyFill="1" applyBorder="1" applyAlignment="1" applyProtection="1">
      <alignment horizontal="right" vertical="center" wrapText="1" indent="1"/>
      <protection locked="0"/>
    </xf>
    <xf numFmtId="164" fontId="9" fillId="3" borderId="3" xfId="0" applyNumberFormat="1" applyFont="1" applyFill="1" applyBorder="1" applyAlignment="1" applyProtection="1">
      <alignment horizontal="right" vertical="center" wrapText="1" indent="1"/>
      <protection locked="0"/>
    </xf>
    <xf numFmtId="164" fontId="9" fillId="3" borderId="26" xfId="0" applyNumberFormat="1" applyFont="1" applyFill="1" applyBorder="1" applyAlignment="1" applyProtection="1">
      <alignment horizontal="right" vertical="center" wrapText="1" indent="1"/>
      <protection locked="0"/>
    </xf>
    <xf numFmtId="164" fontId="9" fillId="3" borderId="33" xfId="0" applyNumberFormat="1" applyFont="1" applyFill="1" applyBorder="1" applyAlignment="1" applyProtection="1">
      <alignment horizontal="right" vertical="center" wrapText="1" indent="1"/>
      <protection locked="0"/>
    </xf>
    <xf numFmtId="164" fontId="9" fillId="3" borderId="20" xfId="0" applyNumberFormat="1" applyFont="1" applyFill="1" applyBorder="1" applyAlignment="1" applyProtection="1">
      <alignment horizontal="right" vertical="center" wrapText="1" indent="1"/>
      <protection locked="0"/>
    </xf>
    <xf numFmtId="164" fontId="9" fillId="6" borderId="20" xfId="0" applyNumberFormat="1" applyFont="1" applyFill="1" applyBorder="1" applyAlignment="1" applyProtection="1">
      <alignment horizontal="right" vertical="center" wrapText="1" indent="1"/>
    </xf>
    <xf numFmtId="164" fontId="2" fillId="0" borderId="0" xfId="0" applyNumberFormat="1" applyFont="1" applyAlignment="1">
      <alignment vertical="center" wrapText="1"/>
    </xf>
    <xf numFmtId="165" fontId="4" fillId="4" borderId="2" xfId="0" applyNumberFormat="1" applyFont="1" applyFill="1" applyBorder="1" applyAlignment="1">
      <alignment horizontal="right" vertical="center" wrapText="1" indent="1"/>
    </xf>
    <xf numFmtId="0" fontId="7" fillId="6" borderId="2" xfId="0" applyFont="1" applyFill="1" applyBorder="1" applyAlignment="1">
      <alignment vertical="center" wrapText="1"/>
    </xf>
    <xf numFmtId="16" fontId="7" fillId="6" borderId="60" xfId="0" applyNumberFormat="1" applyFont="1" applyFill="1" applyBorder="1" applyAlignment="1">
      <alignment vertical="center" wrapText="1"/>
    </xf>
    <xf numFmtId="0" fontId="1" fillId="2" borderId="74" xfId="0" applyFont="1" applyFill="1" applyBorder="1" applyAlignment="1">
      <alignment horizontal="center" vertical="center" wrapText="1"/>
    </xf>
    <xf numFmtId="0" fontId="1" fillId="2" borderId="76" xfId="0" applyFont="1" applyFill="1" applyBorder="1" applyAlignment="1">
      <alignment horizontal="center" vertical="center" wrapText="1"/>
    </xf>
    <xf numFmtId="164" fontId="8" fillId="4" borderId="6" xfId="0" applyNumberFormat="1" applyFont="1" applyFill="1" applyBorder="1" applyAlignment="1">
      <alignment horizontal="left" vertical="center" wrapText="1"/>
    </xf>
    <xf numFmtId="1" fontId="0" fillId="4" borderId="2" xfId="0" applyNumberFormat="1" applyFont="1" applyFill="1" applyBorder="1" applyAlignment="1">
      <alignment horizontal="right" vertical="center" wrapText="1"/>
    </xf>
    <xf numFmtId="1" fontId="0" fillId="4" borderId="79" xfId="0" applyNumberFormat="1" applyFont="1" applyFill="1" applyBorder="1" applyAlignment="1">
      <alignment horizontal="right" vertical="center" wrapText="1"/>
    </xf>
    <xf numFmtId="164" fontId="8" fillId="4" borderId="31" xfId="0" applyNumberFormat="1" applyFont="1" applyFill="1" applyBorder="1" applyAlignment="1">
      <alignment horizontal="left" vertical="center" wrapText="1"/>
    </xf>
    <xf numFmtId="164" fontId="8" fillId="4" borderId="48" xfId="0" applyNumberFormat="1" applyFont="1" applyFill="1" applyBorder="1" applyAlignment="1">
      <alignment horizontal="left" vertical="center" wrapText="1"/>
    </xf>
    <xf numFmtId="0" fontId="9" fillId="0" borderId="80" xfId="0" applyFont="1" applyBorder="1" applyAlignment="1">
      <alignment horizontal="center" vertical="top" wrapText="1"/>
    </xf>
    <xf numFmtId="0" fontId="9" fillId="0" borderId="8" xfId="0" applyFont="1" applyBorder="1" applyAlignment="1">
      <alignment horizontal="center" vertical="top" wrapText="1"/>
    </xf>
    <xf numFmtId="0" fontId="9" fillId="0" borderId="81" xfId="0" applyFont="1" applyBorder="1" applyAlignment="1">
      <alignment horizontal="center" vertical="top" wrapText="1"/>
    </xf>
    <xf numFmtId="0" fontId="2" fillId="0" borderId="0" xfId="0" applyFont="1" applyAlignment="1" applyProtection="1">
      <alignment vertical="center" wrapText="1"/>
    </xf>
    <xf numFmtId="0" fontId="0" fillId="0" borderId="0" xfId="0" applyFont="1" applyAlignment="1" applyProtection="1">
      <alignment vertical="center" wrapText="1"/>
    </xf>
    <xf numFmtId="0" fontId="1" fillId="2" borderId="49" xfId="0" applyFont="1" applyFill="1" applyBorder="1" applyAlignment="1" applyProtection="1">
      <alignment horizontal="center" vertical="center" wrapText="1"/>
    </xf>
    <xf numFmtId="0" fontId="1" fillId="2" borderId="46" xfId="0" applyFont="1" applyFill="1" applyBorder="1" applyAlignment="1" applyProtection="1">
      <alignment horizontal="center" vertical="center" wrapText="1"/>
    </xf>
    <xf numFmtId="164" fontId="13" fillId="4" borderId="67" xfId="0" applyNumberFormat="1" applyFont="1" applyFill="1" applyBorder="1" applyAlignment="1" applyProtection="1">
      <alignment horizontal="right" vertical="center" wrapText="1" indent="1"/>
    </xf>
    <xf numFmtId="164" fontId="13" fillId="4" borderId="68" xfId="0" applyNumberFormat="1" applyFont="1" applyFill="1" applyBorder="1" applyAlignment="1" applyProtection="1">
      <alignment horizontal="right" vertical="center" wrapText="1" indent="1"/>
    </xf>
    <xf numFmtId="3" fontId="13" fillId="4" borderId="2" xfId="0" applyNumberFormat="1" applyFont="1" applyFill="1" applyBorder="1" applyAlignment="1" applyProtection="1">
      <alignment vertical="center" wrapText="1"/>
    </xf>
    <xf numFmtId="3" fontId="13" fillId="4" borderId="6" xfId="0" applyNumberFormat="1" applyFont="1" applyFill="1" applyBorder="1" applyAlignment="1" applyProtection="1">
      <alignment horizontal="right" vertical="center" wrapText="1" indent="1"/>
    </xf>
    <xf numFmtId="0" fontId="1" fillId="6" borderId="8" xfId="0" applyFont="1" applyFill="1" applyBorder="1" applyAlignment="1" applyProtection="1">
      <alignment horizontal="center" vertical="center" wrapText="1"/>
    </xf>
    <xf numFmtId="164" fontId="13" fillId="4" borderId="18" xfId="0" applyNumberFormat="1" applyFont="1" applyFill="1" applyBorder="1" applyAlignment="1" applyProtection="1">
      <alignment horizontal="right" vertical="center" wrapText="1" indent="1"/>
    </xf>
    <xf numFmtId="164" fontId="13" fillId="4" borderId="0" xfId="0" applyNumberFormat="1" applyFont="1" applyFill="1" applyBorder="1" applyAlignment="1" applyProtection="1">
      <alignment horizontal="right" vertical="center" wrapText="1" indent="1"/>
    </xf>
    <xf numFmtId="0" fontId="13" fillId="4" borderId="16" xfId="0" applyNumberFormat="1" applyFont="1" applyFill="1" applyBorder="1" applyAlignment="1" applyProtection="1">
      <alignment horizontal="right" vertical="center" wrapText="1" indent="1"/>
    </xf>
    <xf numFmtId="0" fontId="13" fillId="4" borderId="2" xfId="0" applyNumberFormat="1" applyFont="1" applyFill="1" applyBorder="1" applyAlignment="1" applyProtection="1">
      <alignment horizontal="right" vertical="center" wrapText="1" indent="1"/>
    </xf>
    <xf numFmtId="0" fontId="10" fillId="6" borderId="2" xfId="0" applyFont="1" applyFill="1" applyBorder="1" applyAlignment="1" applyProtection="1">
      <alignment vertical="center" wrapText="1"/>
    </xf>
    <xf numFmtId="0" fontId="10" fillId="6" borderId="4" xfId="0" applyFont="1" applyFill="1" applyBorder="1" applyAlignment="1" applyProtection="1">
      <alignment vertical="center" wrapText="1"/>
    </xf>
    <xf numFmtId="16" fontId="7" fillId="6" borderId="60" xfId="0" applyNumberFormat="1" applyFont="1" applyFill="1" applyBorder="1" applyAlignment="1" applyProtection="1">
      <alignment vertical="center" wrapText="1"/>
    </xf>
    <xf numFmtId="164" fontId="13" fillId="4" borderId="51" xfId="0" applyNumberFormat="1" applyFont="1" applyFill="1" applyBorder="1" applyAlignment="1" applyProtection="1">
      <alignment horizontal="right" vertical="center" wrapText="1" indent="1"/>
    </xf>
    <xf numFmtId="164" fontId="13" fillId="4" borderId="65" xfId="0" applyNumberFormat="1" applyFont="1" applyFill="1" applyBorder="1" applyAlignment="1" applyProtection="1">
      <alignment horizontal="right" vertical="center" wrapText="1" indent="1"/>
    </xf>
    <xf numFmtId="1" fontId="13" fillId="4" borderId="65" xfId="0" applyNumberFormat="1" applyFont="1" applyFill="1" applyBorder="1" applyAlignment="1" applyProtection="1">
      <alignment vertical="center" wrapText="1"/>
    </xf>
    <xf numFmtId="1" fontId="13" fillId="4" borderId="52" xfId="0" applyNumberFormat="1" applyFont="1" applyFill="1" applyBorder="1" applyAlignment="1" applyProtection="1">
      <alignment horizontal="right" vertical="center" wrapText="1" indent="1"/>
    </xf>
    <xf numFmtId="0" fontId="6" fillId="6" borderId="58" xfId="0" applyFont="1" applyFill="1" applyBorder="1" applyAlignment="1" applyProtection="1">
      <alignment horizontal="justify" vertical="center" wrapText="1"/>
    </xf>
    <xf numFmtId="0" fontId="1" fillId="6" borderId="2" xfId="0" applyFont="1" applyFill="1" applyBorder="1" applyAlignment="1" applyProtection="1">
      <alignment vertical="center" wrapText="1"/>
    </xf>
    <xf numFmtId="0" fontId="1" fillId="6" borderId="1" xfId="0" applyFont="1" applyFill="1" applyBorder="1" applyAlignment="1" applyProtection="1">
      <alignment vertical="center" wrapText="1"/>
    </xf>
    <xf numFmtId="3" fontId="0" fillId="4" borderId="2" xfId="0" applyNumberFormat="1" applyFill="1" applyBorder="1" applyAlignment="1" applyProtection="1">
      <alignment horizontal="right" vertical="center" wrapText="1" indent="1"/>
    </xf>
    <xf numFmtId="1" fontId="0" fillId="4" borderId="16" xfId="0" applyNumberFormat="1" applyFont="1" applyFill="1" applyBorder="1" applyAlignment="1" applyProtection="1">
      <alignment horizontal="right" vertical="center" wrapText="1" indent="1"/>
    </xf>
    <xf numFmtId="164" fontId="2" fillId="0" borderId="0" xfId="0" applyNumberFormat="1" applyFont="1" applyAlignment="1" applyProtection="1">
      <alignment vertical="center" wrapText="1"/>
    </xf>
    <xf numFmtId="0" fontId="6" fillId="6" borderId="59" xfId="0" applyFont="1" applyFill="1" applyBorder="1" applyAlignment="1" applyProtection="1">
      <alignment horizontal="justify" vertical="center" wrapText="1"/>
    </xf>
    <xf numFmtId="1" fontId="0" fillId="4" borderId="24" xfId="0" applyNumberFormat="1" applyFont="1" applyFill="1" applyBorder="1" applyAlignment="1" applyProtection="1">
      <alignment horizontal="right" vertical="center" wrapText="1" indent="1"/>
    </xf>
    <xf numFmtId="0" fontId="1" fillId="6" borderId="38" xfId="0" applyFont="1" applyFill="1" applyBorder="1" applyAlignment="1" applyProtection="1">
      <alignment horizontal="center" vertical="center" wrapText="1"/>
    </xf>
    <xf numFmtId="164" fontId="13" fillId="4" borderId="25" xfId="0" applyNumberFormat="1" applyFont="1" applyFill="1" applyBorder="1" applyAlignment="1" applyProtection="1">
      <alignment horizontal="right" vertical="center" wrapText="1" indent="1"/>
    </xf>
    <xf numFmtId="2" fontId="1" fillId="6" borderId="39" xfId="0" applyNumberFormat="1" applyFont="1" applyFill="1" applyBorder="1" applyAlignment="1" applyProtection="1">
      <alignment horizontal="right" vertical="center" wrapText="1" indent="1"/>
    </xf>
    <xf numFmtId="16" fontId="7" fillId="6" borderId="72" xfId="0" applyNumberFormat="1" applyFont="1" applyFill="1" applyBorder="1" applyAlignment="1" applyProtection="1">
      <alignment vertical="center" wrapText="1"/>
    </xf>
    <xf numFmtId="1" fontId="13" fillId="4" borderId="28" xfId="0" applyNumberFormat="1" applyFont="1" applyFill="1" applyBorder="1" applyAlignment="1" applyProtection="1">
      <alignment horizontal="right" vertical="center" wrapText="1" indent="1"/>
    </xf>
    <xf numFmtId="49" fontId="5" fillId="6" borderId="2" xfId="0" applyNumberFormat="1" applyFont="1" applyFill="1" applyBorder="1" applyAlignment="1" applyProtection="1">
      <alignment horizontal="center" vertical="center" wrapText="1"/>
    </xf>
    <xf numFmtId="0" fontId="13" fillId="4" borderId="30" xfId="0" applyFont="1" applyFill="1" applyBorder="1" applyAlignment="1" applyProtection="1">
      <alignment horizontal="right" vertical="center" wrapText="1" indent="1"/>
    </xf>
    <xf numFmtId="0" fontId="13" fillId="4" borderId="28" xfId="0" applyFont="1" applyFill="1" applyBorder="1" applyAlignment="1" applyProtection="1">
      <alignment horizontal="right" vertical="center" wrapText="1" indent="1"/>
    </xf>
    <xf numFmtId="1" fontId="15" fillId="4" borderId="28" xfId="0" applyNumberFormat="1" applyFont="1" applyFill="1" applyBorder="1" applyAlignment="1" applyProtection="1">
      <alignment horizontal="right" vertical="center" wrapText="1" indent="1"/>
    </xf>
    <xf numFmtId="0" fontId="13" fillId="4" borderId="57" xfId="0" applyFont="1" applyFill="1" applyBorder="1" applyAlignment="1" applyProtection="1">
      <alignment horizontal="right" vertical="center" wrapText="1" indent="1"/>
    </xf>
    <xf numFmtId="1" fontId="13" fillId="4" borderId="2" xfId="0" applyNumberFormat="1" applyFont="1" applyFill="1" applyBorder="1" applyAlignment="1" applyProtection="1">
      <alignment horizontal="right" vertical="center" wrapText="1" indent="1"/>
    </xf>
    <xf numFmtId="1" fontId="15" fillId="4" borderId="2" xfId="0" applyNumberFormat="1" applyFont="1" applyFill="1" applyBorder="1" applyAlignment="1" applyProtection="1">
      <alignment horizontal="right" vertical="center" wrapText="1" indent="1"/>
    </xf>
    <xf numFmtId="0" fontId="13" fillId="4" borderId="6" xfId="0" applyFont="1" applyFill="1" applyBorder="1" applyAlignment="1" applyProtection="1">
      <alignment horizontal="right" vertical="center" wrapText="1" indent="1"/>
    </xf>
    <xf numFmtId="49" fontId="5" fillId="6" borderId="4" xfId="0" applyNumberFormat="1" applyFont="1" applyFill="1" applyBorder="1" applyAlignment="1" applyProtection="1">
      <alignment horizontal="center" vertical="center" wrapText="1"/>
    </xf>
    <xf numFmtId="0" fontId="13" fillId="4" borderId="41" xfId="0" applyFont="1" applyFill="1" applyBorder="1" applyAlignment="1" applyProtection="1">
      <alignment horizontal="right" vertical="center" wrapText="1" indent="1"/>
    </xf>
    <xf numFmtId="0" fontId="11" fillId="3" borderId="41" xfId="0" applyFont="1" applyFill="1" applyBorder="1" applyAlignment="1" applyProtection="1">
      <alignment horizontal="right" vertical="center" wrapText="1"/>
    </xf>
    <xf numFmtId="0" fontId="14" fillId="3" borderId="41" xfId="0" applyFont="1" applyFill="1" applyBorder="1" applyAlignment="1" applyProtection="1">
      <alignment horizontal="right" vertical="center" wrapText="1"/>
    </xf>
    <xf numFmtId="2" fontId="11" fillId="3" borderId="42" xfId="0" applyNumberFormat="1" applyFont="1" applyFill="1" applyBorder="1" applyAlignment="1" applyProtection="1">
      <alignment horizontal="center" vertical="center" wrapText="1"/>
    </xf>
    <xf numFmtId="9" fontId="2" fillId="0" borderId="0" xfId="0" applyNumberFormat="1" applyFont="1" applyAlignment="1" applyProtection="1">
      <alignment vertical="center" wrapText="1"/>
    </xf>
    <xf numFmtId="0" fontId="1" fillId="2" borderId="50" xfId="0" applyFont="1" applyFill="1" applyBorder="1" applyAlignment="1" applyProtection="1">
      <alignment horizontal="center" vertical="center" wrapText="1"/>
    </xf>
    <xf numFmtId="9" fontId="3" fillId="6" borderId="82" xfId="0" applyNumberFormat="1" applyFont="1" applyFill="1" applyBorder="1" applyAlignment="1" applyProtection="1">
      <alignment horizontal="right" vertical="center" wrapText="1" indent="1"/>
    </xf>
    <xf numFmtId="0" fontId="1" fillId="2" borderId="88" xfId="0" applyFont="1" applyFill="1" applyBorder="1" applyAlignment="1" applyProtection="1">
      <alignment horizontal="center" vertical="center" wrapText="1"/>
    </xf>
    <xf numFmtId="164" fontId="1" fillId="4" borderId="89" xfId="0" applyNumberFormat="1" applyFont="1" applyFill="1" applyBorder="1" applyAlignment="1" applyProtection="1">
      <alignment horizontal="right" vertical="center" wrapText="1" indent="1"/>
    </xf>
    <xf numFmtId="164" fontId="4" fillId="4" borderId="90" xfId="0" applyNumberFormat="1" applyFont="1" applyFill="1" applyBorder="1" applyAlignment="1" applyProtection="1">
      <alignment horizontal="right" vertical="center" wrapText="1" indent="1"/>
    </xf>
    <xf numFmtId="164" fontId="4" fillId="4" borderId="91" xfId="0" applyNumberFormat="1" applyFont="1" applyFill="1" applyBorder="1" applyAlignment="1" applyProtection="1">
      <alignment horizontal="right" vertical="center" wrapText="1" indent="1"/>
    </xf>
    <xf numFmtId="164" fontId="1" fillId="4" borderId="92" xfId="0" applyNumberFormat="1" applyFont="1" applyFill="1" applyBorder="1" applyAlignment="1" applyProtection="1">
      <alignment horizontal="right" vertical="center" wrapText="1" indent="1"/>
    </xf>
    <xf numFmtId="165" fontId="4" fillId="4" borderId="93" xfId="0" applyNumberFormat="1" applyFont="1" applyFill="1" applyBorder="1" applyAlignment="1" applyProtection="1">
      <alignment horizontal="right" vertical="center" wrapText="1" indent="1"/>
    </xf>
    <xf numFmtId="164" fontId="1" fillId="4" borderId="94" xfId="0" applyNumberFormat="1" applyFont="1" applyFill="1" applyBorder="1" applyAlignment="1" applyProtection="1">
      <alignment horizontal="right" vertical="center" wrapText="1" indent="1"/>
    </xf>
    <xf numFmtId="164" fontId="4" fillId="4" borderId="95" xfId="0" applyNumberFormat="1" applyFont="1" applyFill="1" applyBorder="1" applyAlignment="1" applyProtection="1">
      <alignment horizontal="right" vertical="center" wrapText="1" indent="1"/>
    </xf>
    <xf numFmtId="0" fontId="2" fillId="0" borderId="58" xfId="0" applyFont="1" applyBorder="1" applyAlignment="1" applyProtection="1">
      <alignment vertical="center" wrapText="1"/>
    </xf>
    <xf numFmtId="0" fontId="2" fillId="0" borderId="0" xfId="0" applyFont="1" applyBorder="1" applyAlignment="1" applyProtection="1">
      <alignment vertical="center" wrapText="1"/>
    </xf>
    <xf numFmtId="0" fontId="12" fillId="5" borderId="62" xfId="0" applyFont="1" applyFill="1" applyBorder="1" applyAlignment="1">
      <alignment horizontal="left" vertical="center" wrapText="1"/>
    </xf>
    <xf numFmtId="164" fontId="17" fillId="4" borderId="29" xfId="0" applyNumberFormat="1" applyFont="1" applyFill="1" applyBorder="1" applyAlignment="1" applyProtection="1">
      <alignment horizontal="right" vertical="center" wrapText="1" indent="1"/>
    </xf>
    <xf numFmtId="164" fontId="17" fillId="4" borderId="14" xfId="0" applyNumberFormat="1" applyFont="1" applyFill="1" applyBorder="1" applyAlignment="1" applyProtection="1">
      <alignment horizontal="right" vertical="center" wrapText="1" indent="1"/>
    </xf>
    <xf numFmtId="0" fontId="17" fillId="4" borderId="5" xfId="0" applyNumberFormat="1" applyFont="1" applyFill="1" applyBorder="1" applyAlignment="1" applyProtection="1">
      <alignment horizontal="right" vertical="center" wrapText="1" indent="1"/>
    </xf>
    <xf numFmtId="0" fontId="18" fillId="4" borderId="11" xfId="0" applyNumberFormat="1" applyFont="1" applyFill="1" applyBorder="1" applyAlignment="1" applyProtection="1">
      <alignment horizontal="right" vertical="center" wrapText="1" indent="1"/>
    </xf>
    <xf numFmtId="164" fontId="17" fillId="4" borderId="10" xfId="0" applyNumberFormat="1" applyFont="1" applyFill="1" applyBorder="1" applyAlignment="1" applyProtection="1">
      <alignment horizontal="right" vertical="center" wrapText="1" indent="1"/>
    </xf>
    <xf numFmtId="164" fontId="18" fillId="4" borderId="5" xfId="0" applyNumberFormat="1" applyFont="1" applyFill="1" applyBorder="1" applyAlignment="1" applyProtection="1">
      <alignment horizontal="right" vertical="center" wrapText="1" indent="1"/>
    </xf>
    <xf numFmtId="164" fontId="18" fillId="4" borderId="22" xfId="0" applyNumberFormat="1" applyFont="1" applyFill="1" applyBorder="1" applyAlignment="1" applyProtection="1">
      <alignment horizontal="right" vertical="center" wrapText="1" indent="1"/>
    </xf>
    <xf numFmtId="164" fontId="18" fillId="4" borderId="9" xfId="0" applyNumberFormat="1" applyFont="1" applyFill="1" applyBorder="1" applyAlignment="1" applyProtection="1">
      <alignment horizontal="right" vertical="center" wrapText="1" indent="1"/>
    </xf>
    <xf numFmtId="0" fontId="19" fillId="4" borderId="29" xfId="0" applyFont="1" applyFill="1" applyBorder="1" applyAlignment="1" applyProtection="1">
      <alignment horizontal="right" vertical="center" wrapText="1" indent="1"/>
    </xf>
    <xf numFmtId="164" fontId="1" fillId="6" borderId="20" xfId="0" applyNumberFormat="1" applyFont="1" applyFill="1" applyBorder="1" applyAlignment="1" applyProtection="1">
      <alignment horizontal="right" vertical="center" wrapText="1" indent="1"/>
    </xf>
    <xf numFmtId="164" fontId="1" fillId="6" borderId="3" xfId="0" applyNumberFormat="1" applyFont="1" applyFill="1" applyBorder="1" applyAlignment="1" applyProtection="1">
      <alignment horizontal="right" vertical="center" wrapText="1" indent="1"/>
    </xf>
    <xf numFmtId="164" fontId="1" fillId="6" borderId="21" xfId="0" applyNumberFormat="1" applyFont="1" applyFill="1" applyBorder="1" applyAlignment="1" applyProtection="1">
      <alignment horizontal="right" vertical="center" wrapText="1" indent="1"/>
    </xf>
    <xf numFmtId="164" fontId="5" fillId="4" borderId="6" xfId="0" applyNumberFormat="1" applyFont="1" applyFill="1" applyBorder="1" applyAlignment="1" applyProtection="1">
      <alignment horizontal="left" vertical="center" wrapText="1"/>
    </xf>
    <xf numFmtId="1" fontId="5" fillId="4" borderId="2" xfId="0" applyNumberFormat="1" applyFont="1" applyFill="1" applyBorder="1" applyAlignment="1" applyProtection="1">
      <alignment horizontal="right" vertical="center" wrapText="1" indent="1"/>
    </xf>
    <xf numFmtId="164" fontId="20" fillId="4" borderId="6" xfId="0" applyNumberFormat="1" applyFont="1" applyFill="1" applyBorder="1" applyAlignment="1" applyProtection="1">
      <alignment horizontal="left" vertical="top" wrapText="1"/>
    </xf>
    <xf numFmtId="1" fontId="5" fillId="4" borderId="79" xfId="0" applyNumberFormat="1" applyFont="1" applyFill="1" applyBorder="1" applyAlignment="1" applyProtection="1">
      <alignment horizontal="right" vertical="center" wrapText="1" indent="1"/>
    </xf>
    <xf numFmtId="164" fontId="20" fillId="4" borderId="31" xfId="0" applyNumberFormat="1" applyFont="1" applyFill="1" applyBorder="1" applyAlignment="1" applyProtection="1">
      <alignment horizontal="left" vertical="top" wrapText="1"/>
    </xf>
    <xf numFmtId="164" fontId="16" fillId="4" borderId="66" xfId="0" applyNumberFormat="1" applyFont="1" applyFill="1" applyBorder="1" applyAlignment="1" applyProtection="1">
      <alignment horizontal="right" vertical="center" wrapText="1" indent="1"/>
    </xf>
    <xf numFmtId="1" fontId="5" fillId="4" borderId="66" xfId="0" applyNumberFormat="1" applyFont="1" applyFill="1" applyBorder="1" applyAlignment="1" applyProtection="1">
      <alignment horizontal="right" vertical="center" wrapText="1" indent="1"/>
    </xf>
    <xf numFmtId="164" fontId="20" fillId="4" borderId="48" xfId="0" applyNumberFormat="1" applyFont="1" applyFill="1" applyBorder="1" applyAlignment="1" applyProtection="1">
      <alignment horizontal="left" vertical="top" wrapText="1"/>
    </xf>
    <xf numFmtId="0" fontId="1" fillId="2" borderId="75" xfId="0" applyFont="1" applyFill="1" applyBorder="1" applyAlignment="1" applyProtection="1">
      <alignment horizontal="center" vertical="center" wrapText="1"/>
    </xf>
    <xf numFmtId="1" fontId="13" fillId="4" borderId="65" xfId="0" applyNumberFormat="1" applyFont="1" applyFill="1" applyBorder="1" applyAlignment="1" applyProtection="1">
      <alignment horizontal="right" vertical="center" wrapText="1" indent="1"/>
    </xf>
    <xf numFmtId="3" fontId="13" fillId="4" borderId="52" xfId="0" applyNumberFormat="1" applyFont="1" applyFill="1" applyBorder="1" applyAlignment="1" applyProtection="1">
      <alignment horizontal="right" vertical="center" wrapText="1" indent="1"/>
    </xf>
    <xf numFmtId="164" fontId="1" fillId="4" borderId="97" xfId="0" applyNumberFormat="1" applyFont="1" applyFill="1" applyBorder="1" applyAlignment="1" applyProtection="1">
      <alignment horizontal="right" vertical="center" wrapText="1" indent="1"/>
    </xf>
    <xf numFmtId="49" fontId="5" fillId="6" borderId="98" xfId="0" applyNumberFormat="1" applyFont="1" applyFill="1" applyBorder="1" applyAlignment="1" applyProtection="1">
      <alignment horizontal="center" vertical="center" wrapText="1"/>
    </xf>
    <xf numFmtId="0" fontId="19" fillId="4" borderId="101" xfId="0" applyFont="1" applyFill="1" applyBorder="1" applyAlignment="1" applyProtection="1">
      <alignment horizontal="right" vertical="center" wrapText="1" indent="1"/>
    </xf>
    <xf numFmtId="0" fontId="13" fillId="4" borderId="102" xfId="0" applyFont="1" applyFill="1" applyBorder="1" applyAlignment="1" applyProtection="1">
      <alignment horizontal="right" vertical="center" wrapText="1" indent="1"/>
    </xf>
    <xf numFmtId="1" fontId="13" fillId="4" borderId="98" xfId="0" applyNumberFormat="1" applyFont="1" applyFill="1" applyBorder="1" applyAlignment="1" applyProtection="1">
      <alignment horizontal="right" vertical="center" wrapText="1" indent="1"/>
    </xf>
    <xf numFmtId="1" fontId="15" fillId="4" borderId="98" xfId="0" applyNumberFormat="1" applyFont="1" applyFill="1" applyBorder="1" applyAlignment="1" applyProtection="1">
      <alignment horizontal="right" vertical="center" wrapText="1" indent="1"/>
    </xf>
    <xf numFmtId="0" fontId="13" fillId="4" borderId="103" xfId="0" applyFont="1" applyFill="1" applyBorder="1" applyAlignment="1" applyProtection="1">
      <alignment horizontal="right" vertical="center" wrapText="1" indent="1"/>
    </xf>
    <xf numFmtId="164" fontId="4" fillId="4" borderId="104" xfId="0" applyNumberFormat="1" applyFont="1" applyFill="1" applyBorder="1" applyAlignment="1" applyProtection="1">
      <alignment horizontal="right" vertical="center" wrapText="1" indent="1"/>
    </xf>
    <xf numFmtId="164" fontId="1" fillId="7" borderId="32" xfId="0" applyNumberFormat="1" applyFont="1" applyFill="1" applyBorder="1" applyAlignment="1" applyProtection="1">
      <alignment horizontal="right" vertical="center" wrapText="1" indent="1"/>
    </xf>
    <xf numFmtId="164" fontId="1" fillId="7" borderId="12" xfId="0" applyNumberFormat="1" applyFont="1" applyFill="1" applyBorder="1" applyAlignment="1" applyProtection="1">
      <alignment horizontal="right" vertical="center" wrapText="1" indent="1"/>
    </xf>
    <xf numFmtId="164" fontId="1" fillId="7" borderId="3" xfId="0" applyNumberFormat="1" applyFont="1" applyFill="1" applyBorder="1" applyAlignment="1" applyProtection="1">
      <alignment horizontal="right" vertical="center" wrapText="1" indent="1"/>
    </xf>
    <xf numFmtId="164" fontId="1" fillId="7" borderId="26" xfId="0" applyNumberFormat="1" applyFont="1" applyFill="1" applyBorder="1" applyAlignment="1" applyProtection="1">
      <alignment horizontal="right" vertical="center" wrapText="1" indent="1"/>
    </xf>
    <xf numFmtId="164" fontId="1" fillId="7" borderId="33" xfId="0" applyNumberFormat="1" applyFont="1" applyFill="1" applyBorder="1" applyAlignment="1" applyProtection="1">
      <alignment horizontal="right" vertical="center" wrapText="1" indent="1"/>
    </xf>
    <xf numFmtId="164" fontId="1" fillId="7" borderId="20" xfId="0" applyNumberFormat="1" applyFont="1" applyFill="1" applyBorder="1" applyAlignment="1" applyProtection="1">
      <alignment horizontal="right" vertical="center" wrapText="1" indent="1"/>
    </xf>
    <xf numFmtId="164" fontId="1" fillId="7" borderId="100" xfId="0" applyNumberFormat="1" applyFont="1" applyFill="1" applyBorder="1" applyAlignment="1" applyProtection="1">
      <alignment horizontal="right" vertical="center" wrapText="1" indent="1"/>
    </xf>
    <xf numFmtId="16" fontId="9" fillId="0" borderId="8" xfId="0" applyNumberFormat="1" applyFont="1" applyBorder="1" applyAlignment="1" applyProtection="1">
      <alignment horizontal="center" vertical="top" wrapText="1"/>
    </xf>
    <xf numFmtId="16" fontId="7" fillId="6" borderId="105" xfId="0" applyNumberFormat="1" applyFont="1" applyFill="1" applyBorder="1" applyAlignment="1" applyProtection="1">
      <alignment vertical="center" wrapText="1"/>
    </xf>
    <xf numFmtId="3" fontId="0" fillId="3" borderId="16" xfId="0" applyNumberFormat="1" applyFill="1" applyBorder="1" applyAlignment="1" applyProtection="1">
      <alignment horizontal="right" vertical="center" wrapText="1" indent="1"/>
      <protection locked="0"/>
    </xf>
    <xf numFmtId="3" fontId="0" fillId="3" borderId="2" xfId="0" applyNumberFormat="1" applyFill="1" applyBorder="1" applyAlignment="1" applyProtection="1">
      <alignment horizontal="right" vertical="center" wrapText="1" indent="1"/>
      <protection locked="0"/>
    </xf>
    <xf numFmtId="3" fontId="0" fillId="3" borderId="6" xfId="0" applyNumberFormat="1" applyFill="1" applyBorder="1" applyAlignment="1" applyProtection="1">
      <alignment horizontal="right" vertical="center" wrapText="1" indent="1"/>
      <protection locked="0"/>
    </xf>
    <xf numFmtId="0" fontId="1" fillId="6" borderId="17" xfId="0" applyFont="1" applyFill="1" applyBorder="1" applyAlignment="1">
      <alignment horizontal="left" vertical="center" wrapText="1" indent="1"/>
    </xf>
    <xf numFmtId="0" fontId="1" fillId="6" borderId="14" xfId="0" applyFont="1" applyFill="1" applyBorder="1" applyAlignment="1">
      <alignment horizontal="left" vertical="center" wrapText="1" indent="1"/>
    </xf>
    <xf numFmtId="0" fontId="1" fillId="6" borderId="18" xfId="0" applyFont="1" applyFill="1" applyBorder="1" applyAlignment="1">
      <alignment horizontal="left" vertical="center" wrapText="1" inden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75" xfId="0" applyFont="1" applyFill="1" applyBorder="1" applyAlignment="1">
      <alignment horizontal="center" vertical="center" wrapText="1"/>
    </xf>
    <xf numFmtId="0" fontId="0" fillId="6" borderId="1" xfId="0" applyFill="1" applyBorder="1" applyAlignment="1">
      <alignment horizontal="justify" vertical="center"/>
    </xf>
    <xf numFmtId="0" fontId="0" fillId="6" borderId="2" xfId="0" applyFill="1" applyBorder="1" applyAlignment="1">
      <alignment horizontal="justify" vertical="center"/>
    </xf>
    <xf numFmtId="0" fontId="0" fillId="6" borderId="8" xfId="0" applyFill="1" applyBorder="1" applyAlignment="1">
      <alignment horizontal="justify" vertical="center"/>
    </xf>
    <xf numFmtId="16" fontId="1" fillId="6" borderId="33" xfId="0" applyNumberFormat="1" applyFont="1" applyFill="1" applyBorder="1" applyAlignment="1">
      <alignment horizontal="left" vertical="center" wrapText="1" indent="1"/>
    </xf>
    <xf numFmtId="16" fontId="1" fillId="6" borderId="9" xfId="0" applyNumberFormat="1" applyFont="1" applyFill="1" applyBorder="1" applyAlignment="1">
      <alignment horizontal="left" vertical="center" wrapText="1" indent="1"/>
    </xf>
    <xf numFmtId="16" fontId="1" fillId="6" borderId="25" xfId="0" applyNumberFormat="1" applyFont="1" applyFill="1" applyBorder="1" applyAlignment="1">
      <alignment horizontal="left" vertical="center" wrapText="1" indent="1"/>
    </xf>
    <xf numFmtId="0" fontId="1" fillId="6" borderId="23" xfId="0" applyFont="1" applyFill="1" applyBorder="1" applyAlignment="1">
      <alignment horizontal="center" vertical="center" wrapText="1"/>
    </xf>
    <xf numFmtId="0" fontId="1" fillId="6" borderId="58"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1" fillId="6" borderId="2" xfId="0" applyFont="1" applyFill="1" applyBorder="1" applyAlignment="1">
      <alignment horizontal="right" vertical="center" wrapText="1" indent="1"/>
    </xf>
    <xf numFmtId="0" fontId="4" fillId="3" borderId="2" xfId="0" applyFont="1" applyFill="1" applyBorder="1" applyAlignment="1" applyProtection="1">
      <alignment horizontal="left" vertical="center" wrapText="1" indent="1"/>
      <protection locked="0"/>
    </xf>
    <xf numFmtId="9" fontId="3" fillId="6" borderId="34" xfId="0" applyNumberFormat="1" applyFont="1" applyFill="1" applyBorder="1" applyAlignment="1">
      <alignment horizontal="right" vertical="center" wrapText="1" indent="1"/>
    </xf>
    <xf numFmtId="2" fontId="1" fillId="6" borderId="47" xfId="0" applyNumberFormat="1" applyFont="1" applyFill="1" applyBorder="1" applyAlignment="1">
      <alignment horizontal="right" vertical="center" wrapText="1" indent="1"/>
    </xf>
    <xf numFmtId="0" fontId="1" fillId="6" borderId="36" xfId="0" applyFont="1" applyFill="1" applyBorder="1" applyAlignment="1">
      <alignment horizontal="center" vertical="center" wrapText="1"/>
    </xf>
    <xf numFmtId="9" fontId="3" fillId="6" borderId="34" xfId="0" applyNumberFormat="1" applyFont="1" applyFill="1" applyBorder="1" applyAlignment="1">
      <alignment horizontal="center" vertical="center" wrapText="1"/>
    </xf>
    <xf numFmtId="0" fontId="1" fillId="6" borderId="2" xfId="0" applyFont="1" applyFill="1" applyBorder="1" applyAlignment="1">
      <alignment horizontal="left" vertical="center" wrapText="1" indent="1"/>
    </xf>
    <xf numFmtId="16" fontId="1" fillId="6" borderId="69" xfId="0" applyNumberFormat="1" applyFont="1" applyFill="1" applyBorder="1" applyAlignment="1">
      <alignment horizontal="left" vertical="center" wrapText="1" indent="1"/>
    </xf>
    <xf numFmtId="16" fontId="1" fillId="6" borderId="70" xfId="0" applyNumberFormat="1" applyFont="1" applyFill="1" applyBorder="1" applyAlignment="1">
      <alignment horizontal="left" vertical="center" wrapText="1" indent="1"/>
    </xf>
    <xf numFmtId="0" fontId="1" fillId="6" borderId="35" xfId="0" applyFont="1" applyFill="1" applyBorder="1" applyAlignment="1">
      <alignment horizontal="center" vertical="center" wrapText="1"/>
    </xf>
    <xf numFmtId="0" fontId="1" fillId="6" borderId="37" xfId="0" applyFont="1" applyFill="1" applyBorder="1" applyAlignment="1">
      <alignment horizontal="center" vertical="center" wrapText="1"/>
    </xf>
    <xf numFmtId="9" fontId="3" fillId="6" borderId="53" xfId="0" applyNumberFormat="1" applyFont="1" applyFill="1" applyBorder="1" applyAlignment="1">
      <alignment horizontal="right" vertical="center" wrapText="1" indent="1"/>
    </xf>
    <xf numFmtId="9" fontId="3" fillId="6" borderId="54" xfId="0" applyNumberFormat="1" applyFont="1" applyFill="1" applyBorder="1" applyAlignment="1">
      <alignment horizontal="right" vertical="center" wrapText="1" indent="1"/>
    </xf>
    <xf numFmtId="2" fontId="1" fillId="6" borderId="55" xfId="0" applyNumberFormat="1" applyFont="1" applyFill="1" applyBorder="1" applyAlignment="1">
      <alignment horizontal="right" vertical="center" wrapText="1" indent="1"/>
    </xf>
    <xf numFmtId="2" fontId="1" fillId="6" borderId="56" xfId="0" applyNumberFormat="1" applyFont="1" applyFill="1" applyBorder="1" applyAlignment="1">
      <alignment horizontal="right" vertical="center" wrapText="1" indent="1"/>
    </xf>
    <xf numFmtId="16" fontId="1" fillId="6" borderId="20" xfId="0" applyNumberFormat="1" applyFont="1" applyFill="1" applyBorder="1" applyAlignment="1">
      <alignment horizontal="left" vertical="center" wrapText="1" indent="1"/>
    </xf>
    <xf numFmtId="16" fontId="1" fillId="6" borderId="29" xfId="0" applyNumberFormat="1" applyFont="1" applyFill="1" applyBorder="1" applyAlignment="1">
      <alignment horizontal="left" vertical="center" wrapText="1" indent="1"/>
    </xf>
    <xf numFmtId="16" fontId="1" fillId="6" borderId="30" xfId="0" applyNumberFormat="1" applyFont="1" applyFill="1" applyBorder="1" applyAlignment="1">
      <alignment horizontal="left" vertical="center" wrapText="1" indent="1"/>
    </xf>
    <xf numFmtId="0" fontId="0" fillId="6" borderId="71" xfId="0" applyFill="1" applyBorder="1" applyAlignment="1">
      <alignment horizontal="justify" vertical="center"/>
    </xf>
    <xf numFmtId="0" fontId="0" fillId="6" borderId="13" xfId="0" applyFill="1" applyBorder="1" applyAlignment="1">
      <alignment horizontal="justify" vertical="center"/>
    </xf>
    <xf numFmtId="0" fontId="0" fillId="6" borderId="4" xfId="0" applyFill="1" applyBorder="1" applyAlignment="1">
      <alignment horizontal="justify" vertical="center"/>
    </xf>
    <xf numFmtId="0" fontId="0" fillId="6" borderId="23" xfId="0" applyFill="1" applyBorder="1" applyAlignment="1">
      <alignment horizontal="justify" vertical="center"/>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79" xfId="0" applyFont="1" applyBorder="1" applyAlignment="1">
      <alignment vertical="center" wrapText="1"/>
    </xf>
    <xf numFmtId="0" fontId="2" fillId="0" borderId="83" xfId="0" applyFont="1" applyBorder="1" applyAlignment="1">
      <alignment vertical="center" wrapText="1"/>
    </xf>
    <xf numFmtId="0" fontId="12" fillId="5" borderId="40" xfId="0" applyFont="1" applyFill="1" applyBorder="1" applyAlignment="1">
      <alignment horizontal="right" vertical="center" wrapText="1"/>
    </xf>
    <xf numFmtId="0" fontId="12" fillId="5" borderId="62" xfId="0" applyFont="1" applyFill="1" applyBorder="1" applyAlignment="1">
      <alignment horizontal="right" vertical="center" wrapText="1"/>
    </xf>
    <xf numFmtId="0" fontId="1" fillId="6" borderId="73" xfId="0" applyFont="1" applyFill="1" applyBorder="1" applyAlignment="1">
      <alignment horizontal="center" vertical="center" wrapText="1"/>
    </xf>
    <xf numFmtId="0" fontId="2" fillId="0" borderId="65" xfId="0" applyFont="1" applyBorder="1" applyAlignment="1">
      <alignment vertical="top" wrapText="1"/>
    </xf>
    <xf numFmtId="0" fontId="2" fillId="0" borderId="60" xfId="0" applyFont="1" applyBorder="1" applyAlignment="1">
      <alignment vertical="top" wrapText="1"/>
    </xf>
    <xf numFmtId="0" fontId="1" fillId="6" borderId="27" xfId="0" applyFont="1" applyFill="1" applyBorder="1" applyAlignment="1">
      <alignment vertical="center" wrapText="1"/>
    </xf>
    <xf numFmtId="0" fontId="1" fillId="6" borderId="8" xfId="0" applyFont="1" applyFill="1" applyBorder="1" applyAlignment="1">
      <alignment vertical="center" wrapText="1"/>
    </xf>
    <xf numFmtId="0" fontId="1" fillId="6" borderId="23" xfId="0" applyFont="1" applyFill="1" applyBorder="1" applyAlignment="1">
      <alignment vertical="center" wrapText="1"/>
    </xf>
    <xf numFmtId="0" fontId="1" fillId="6" borderId="64" xfId="0" applyFont="1" applyFill="1" applyBorder="1" applyAlignment="1">
      <alignment vertical="center" wrapText="1"/>
    </xf>
    <xf numFmtId="0" fontId="0" fillId="6" borderId="2" xfId="0" applyFill="1" applyBorder="1" applyAlignment="1">
      <alignment horizontal="left" vertical="center"/>
    </xf>
    <xf numFmtId="0" fontId="11" fillId="3" borderId="41" xfId="0" applyFont="1" applyFill="1" applyBorder="1" applyAlignment="1">
      <alignment vertical="center" wrapText="1"/>
    </xf>
    <xf numFmtId="0" fontId="11" fillId="3" borderId="40" xfId="0" applyFont="1" applyFill="1" applyBorder="1" applyAlignment="1">
      <alignment horizontal="right" vertical="center" wrapText="1"/>
    </xf>
    <xf numFmtId="0" fontId="11" fillId="3" borderId="41" xfId="0" applyFont="1" applyFill="1" applyBorder="1" applyAlignment="1">
      <alignment horizontal="right" vertical="center" wrapText="1"/>
    </xf>
    <xf numFmtId="0" fontId="1" fillId="2" borderId="43" xfId="0" applyFont="1" applyFill="1" applyBorder="1" applyAlignment="1" applyProtection="1">
      <alignment horizontal="center" vertical="center" wrapText="1"/>
    </xf>
    <xf numFmtId="0" fontId="1" fillId="2" borderId="44" xfId="0" applyFont="1" applyFill="1" applyBorder="1" applyAlignment="1" applyProtection="1">
      <alignment horizontal="center" vertical="center" wrapText="1"/>
    </xf>
    <xf numFmtId="0" fontId="1" fillId="2" borderId="75" xfId="0" applyFont="1" applyFill="1" applyBorder="1" applyAlignment="1" applyProtection="1">
      <alignment horizontal="center" vertical="center" wrapText="1"/>
    </xf>
    <xf numFmtId="0" fontId="1" fillId="6" borderId="36" xfId="0" applyFont="1" applyFill="1" applyBorder="1" applyAlignment="1" applyProtection="1">
      <alignment horizontal="center" vertical="center" wrapText="1"/>
    </xf>
    <xf numFmtId="16" fontId="1" fillId="6" borderId="20" xfId="0" applyNumberFormat="1" applyFont="1" applyFill="1" applyBorder="1" applyAlignment="1" applyProtection="1">
      <alignment horizontal="left" vertical="center" wrapText="1" indent="1"/>
    </xf>
    <xf numFmtId="16" fontId="1" fillId="6" borderId="29" xfId="0" applyNumberFormat="1" applyFont="1" applyFill="1" applyBorder="1" applyAlignment="1" applyProtection="1">
      <alignment horizontal="left" vertical="center" wrapText="1" indent="1"/>
    </xf>
    <xf numFmtId="16" fontId="1" fillId="6" borderId="30" xfId="0" applyNumberFormat="1" applyFont="1" applyFill="1" applyBorder="1" applyAlignment="1" applyProtection="1">
      <alignment horizontal="left" vertical="center" wrapText="1" indent="1"/>
    </xf>
    <xf numFmtId="0" fontId="1" fillId="6" borderId="6" xfId="0" applyFont="1" applyFill="1" applyBorder="1" applyAlignment="1" applyProtection="1">
      <alignment horizontal="left" vertical="center" wrapText="1" indent="1"/>
    </xf>
    <xf numFmtId="0" fontId="1" fillId="6" borderId="5" xfId="0" applyFont="1" applyFill="1" applyBorder="1" applyAlignment="1" applyProtection="1">
      <alignment horizontal="left" vertical="center" wrapText="1" indent="1"/>
    </xf>
    <xf numFmtId="0" fontId="1" fillId="6" borderId="16" xfId="0" applyFont="1" applyFill="1" applyBorder="1" applyAlignment="1" applyProtection="1">
      <alignment horizontal="left" vertical="center" wrapText="1" indent="1"/>
    </xf>
    <xf numFmtId="0" fontId="1" fillId="6" borderId="19" xfId="0" applyFont="1" applyFill="1" applyBorder="1" applyAlignment="1" applyProtection="1">
      <alignment horizontal="left" vertical="center" wrapText="1" indent="1"/>
    </xf>
    <xf numFmtId="0" fontId="1" fillId="6" borderId="23" xfId="0" applyFont="1" applyFill="1" applyBorder="1" applyAlignment="1" applyProtection="1">
      <alignment horizontal="center" vertical="center" wrapText="1"/>
    </xf>
    <xf numFmtId="0" fontId="1" fillId="6" borderId="58" xfId="0" applyFont="1" applyFill="1" applyBorder="1" applyAlignment="1" applyProtection="1">
      <alignment horizontal="center" vertical="center" wrapText="1"/>
    </xf>
    <xf numFmtId="0" fontId="1" fillId="6" borderId="59" xfId="0" applyFont="1" applyFill="1" applyBorder="1" applyAlignment="1" applyProtection="1">
      <alignment horizontal="center" vertical="center" wrapText="1"/>
    </xf>
    <xf numFmtId="0" fontId="4" fillId="7" borderId="2" xfId="0" applyFont="1" applyFill="1" applyBorder="1" applyAlignment="1" applyProtection="1">
      <alignment horizontal="left" vertical="center" wrapText="1" indent="1"/>
    </xf>
    <xf numFmtId="3" fontId="0" fillId="7" borderId="16" xfId="0" applyNumberFormat="1" applyFill="1" applyBorder="1" applyAlignment="1" applyProtection="1">
      <alignment horizontal="right" vertical="center" wrapText="1" indent="1"/>
    </xf>
    <xf numFmtId="3" fontId="0" fillId="7" borderId="2" xfId="0" applyNumberFormat="1" applyFill="1" applyBorder="1" applyAlignment="1" applyProtection="1">
      <alignment horizontal="right" vertical="center" wrapText="1" indent="1"/>
    </xf>
    <xf numFmtId="3" fontId="0" fillId="7" borderId="6" xfId="0" applyNumberFormat="1" applyFill="1" applyBorder="1" applyAlignment="1" applyProtection="1">
      <alignment horizontal="right" vertical="center" wrapText="1" indent="1"/>
    </xf>
    <xf numFmtId="0" fontId="1" fillId="6" borderId="35" xfId="0" applyFont="1" applyFill="1" applyBorder="1" applyAlignment="1" applyProtection="1">
      <alignment horizontal="center" vertical="center" wrapText="1"/>
    </xf>
    <xf numFmtId="0" fontId="1" fillId="6" borderId="37" xfId="0" applyFont="1" applyFill="1" applyBorder="1" applyAlignment="1" applyProtection="1">
      <alignment horizontal="center" vertical="center" wrapText="1"/>
    </xf>
    <xf numFmtId="0" fontId="5" fillId="6" borderId="2" xfId="0" applyFont="1" applyFill="1" applyBorder="1" applyAlignment="1" applyProtection="1">
      <alignment horizontal="right" vertical="center" wrapText="1" indent="1"/>
    </xf>
    <xf numFmtId="2" fontId="1" fillId="6" borderId="55" xfId="0" applyNumberFormat="1" applyFont="1" applyFill="1" applyBorder="1" applyAlignment="1" applyProtection="1">
      <alignment horizontal="right" vertical="center" wrapText="1" indent="1"/>
    </xf>
    <xf numFmtId="2" fontId="1" fillId="6" borderId="47" xfId="0" applyNumberFormat="1" applyFont="1" applyFill="1" applyBorder="1" applyAlignment="1" applyProtection="1">
      <alignment horizontal="right" vertical="center" wrapText="1" indent="1"/>
    </xf>
    <xf numFmtId="2" fontId="1" fillId="6" borderId="77" xfId="0" applyNumberFormat="1" applyFont="1" applyFill="1" applyBorder="1" applyAlignment="1" applyProtection="1">
      <alignment horizontal="right" vertical="center" wrapText="1" indent="1"/>
    </xf>
    <xf numFmtId="9" fontId="3" fillId="6" borderId="72" xfId="0" applyNumberFormat="1" applyFont="1" applyFill="1" applyBorder="1" applyAlignment="1" applyProtection="1">
      <alignment horizontal="right" vertical="center" wrapText="1" indent="1"/>
    </xf>
    <xf numFmtId="9" fontId="3" fillId="6" borderId="85" xfId="0" applyNumberFormat="1" applyFont="1" applyFill="1" applyBorder="1" applyAlignment="1" applyProtection="1">
      <alignment horizontal="right" vertical="center" wrapText="1" indent="1"/>
    </xf>
    <xf numFmtId="9" fontId="3" fillId="6" borderId="87" xfId="0" applyNumberFormat="1" applyFont="1" applyFill="1" applyBorder="1" applyAlignment="1" applyProtection="1">
      <alignment horizontal="right" vertical="center" wrapText="1" indent="1"/>
    </xf>
    <xf numFmtId="0" fontId="1" fillId="6" borderId="27" xfId="0" applyFont="1" applyFill="1" applyBorder="1" applyAlignment="1" applyProtection="1">
      <alignment vertical="center" wrapText="1"/>
    </xf>
    <xf numFmtId="0" fontId="1" fillId="6" borderId="8" xfId="0" applyFont="1" applyFill="1" applyBorder="1" applyAlignment="1" applyProtection="1">
      <alignment vertical="center" wrapText="1"/>
    </xf>
    <xf numFmtId="0" fontId="1" fillId="6" borderId="23" xfId="0" applyFont="1" applyFill="1" applyBorder="1" applyAlignment="1" applyProtection="1">
      <alignment vertical="center" wrapText="1"/>
    </xf>
    <xf numFmtId="0" fontId="1" fillId="6" borderId="64" xfId="0" applyFont="1" applyFill="1" applyBorder="1" applyAlignment="1" applyProtection="1">
      <alignment vertical="center" wrapText="1"/>
    </xf>
    <xf numFmtId="0" fontId="0" fillId="6" borderId="1" xfId="0" applyFill="1" applyBorder="1" applyAlignment="1" applyProtection="1">
      <alignment horizontal="justify" vertical="center"/>
    </xf>
    <xf numFmtId="0" fontId="0" fillId="6" borderId="2" xfId="0" applyFill="1" applyBorder="1" applyAlignment="1" applyProtection="1">
      <alignment horizontal="justify" vertical="center"/>
    </xf>
    <xf numFmtId="0" fontId="0" fillId="6" borderId="71" xfId="0" applyFill="1" applyBorder="1" applyAlignment="1" applyProtection="1">
      <alignment horizontal="justify" vertical="center"/>
    </xf>
    <xf numFmtId="0" fontId="0" fillId="6" borderId="8" xfId="0" applyFill="1" applyBorder="1" applyAlignment="1" applyProtection="1">
      <alignment horizontal="justify" vertical="center"/>
    </xf>
    <xf numFmtId="16" fontId="1" fillId="6" borderId="69" xfId="0" applyNumberFormat="1" applyFont="1" applyFill="1" applyBorder="1" applyAlignment="1" applyProtection="1">
      <alignment horizontal="left" vertical="center" wrapText="1" indent="1"/>
    </xf>
    <xf numFmtId="16" fontId="1" fillId="6" borderId="70" xfId="0" applyNumberFormat="1" applyFont="1" applyFill="1" applyBorder="1" applyAlignment="1" applyProtection="1">
      <alignment horizontal="left" vertical="center" wrapText="1" indent="1"/>
    </xf>
    <xf numFmtId="0" fontId="0" fillId="6" borderId="2" xfId="0" applyFill="1" applyBorder="1" applyAlignment="1" applyProtection="1">
      <alignment horizontal="left" vertical="center"/>
    </xf>
    <xf numFmtId="2" fontId="1" fillId="6" borderId="78" xfId="0" applyNumberFormat="1" applyFont="1" applyFill="1" applyBorder="1" applyAlignment="1" applyProtection="1">
      <alignment horizontal="right" vertical="center" wrapText="1" indent="1"/>
    </xf>
    <xf numFmtId="2" fontId="1" fillId="6" borderId="56" xfId="0" applyNumberFormat="1" applyFont="1" applyFill="1" applyBorder="1" applyAlignment="1" applyProtection="1">
      <alignment horizontal="right" vertical="center" wrapText="1" indent="1"/>
    </xf>
    <xf numFmtId="9" fontId="3" fillId="6" borderId="84" xfId="0" applyNumberFormat="1" applyFont="1" applyFill="1" applyBorder="1" applyAlignment="1" applyProtection="1">
      <alignment horizontal="center" vertical="center" wrapText="1"/>
    </xf>
    <xf numFmtId="9" fontId="3" fillId="6" borderId="85" xfId="0" applyNumberFormat="1" applyFont="1" applyFill="1" applyBorder="1" applyAlignment="1" applyProtection="1">
      <alignment horizontal="center" vertical="center" wrapText="1"/>
    </xf>
    <xf numFmtId="9" fontId="3" fillId="6" borderId="86" xfId="0" applyNumberFormat="1" applyFont="1" applyFill="1" applyBorder="1" applyAlignment="1" applyProtection="1">
      <alignment horizontal="center" vertical="center" wrapText="1"/>
    </xf>
    <xf numFmtId="9" fontId="3" fillId="6" borderId="86" xfId="0" applyNumberFormat="1" applyFont="1" applyFill="1" applyBorder="1" applyAlignment="1" applyProtection="1">
      <alignment horizontal="right" vertical="center" wrapText="1" indent="1"/>
    </xf>
    <xf numFmtId="0" fontId="1" fillId="6" borderId="57" xfId="0" applyFont="1" applyFill="1" applyBorder="1" applyAlignment="1" applyProtection="1">
      <alignment horizontal="left" vertical="center" wrapText="1" indent="1"/>
    </xf>
    <xf numFmtId="0" fontId="1" fillId="6" borderId="29" xfId="0" applyFont="1" applyFill="1" applyBorder="1" applyAlignment="1" applyProtection="1">
      <alignment horizontal="left" vertical="center" wrapText="1" indent="1"/>
    </xf>
    <xf numFmtId="0" fontId="1" fillId="6" borderId="30" xfId="0" applyFont="1" applyFill="1" applyBorder="1" applyAlignment="1" applyProtection="1">
      <alignment horizontal="left" vertical="center" wrapText="1" indent="1"/>
    </xf>
    <xf numFmtId="0" fontId="14" fillId="3" borderId="41" xfId="0" applyFont="1" applyFill="1" applyBorder="1" applyAlignment="1" applyProtection="1">
      <alignment vertical="center" wrapText="1"/>
    </xf>
    <xf numFmtId="0" fontId="14" fillId="3" borderId="62" xfId="0" applyFont="1" applyFill="1" applyBorder="1" applyAlignment="1" applyProtection="1">
      <alignment vertical="center" wrapText="1"/>
    </xf>
    <xf numFmtId="0" fontId="2" fillId="0" borderId="2" xfId="0" applyFont="1" applyBorder="1" applyAlignment="1" applyProtection="1">
      <alignment vertical="center" wrapText="1"/>
    </xf>
    <xf numFmtId="0" fontId="2" fillId="0" borderId="1" xfId="0" applyFont="1" applyBorder="1" applyAlignment="1" applyProtection="1">
      <alignment vertical="center" wrapText="1"/>
    </xf>
    <xf numFmtId="0" fontId="2" fillId="0" borderId="28" xfId="0" applyFont="1" applyBorder="1" applyAlignment="1" applyProtection="1">
      <alignment vertical="center" wrapText="1"/>
    </xf>
    <xf numFmtId="0" fontId="2" fillId="0" borderId="105" xfId="0" applyFont="1" applyBorder="1" applyAlignment="1" applyProtection="1">
      <alignment vertical="center" wrapText="1"/>
    </xf>
    <xf numFmtId="0" fontId="1" fillId="6" borderId="73" xfId="0" applyFont="1" applyFill="1" applyBorder="1" applyAlignment="1" applyProtection="1">
      <alignment horizontal="center" vertical="center" wrapText="1"/>
    </xf>
    <xf numFmtId="0" fontId="0" fillId="6" borderId="99" xfId="0" applyFill="1" applyBorder="1" applyAlignment="1" applyProtection="1">
      <alignment horizontal="justify" vertical="center"/>
    </xf>
    <xf numFmtId="0" fontId="0" fillId="6" borderId="98" xfId="0" applyFill="1" applyBorder="1" applyAlignment="1" applyProtection="1">
      <alignment horizontal="justify" vertical="center"/>
    </xf>
    <xf numFmtId="0" fontId="0" fillId="6" borderId="64" xfId="0" applyFill="1" applyBorder="1" applyAlignment="1" applyProtection="1">
      <alignment horizontal="justify" vertical="center"/>
    </xf>
    <xf numFmtId="0" fontId="11" fillId="3" borderId="96" xfId="0" applyFont="1" applyFill="1" applyBorder="1" applyAlignment="1" applyProtection="1">
      <alignment horizontal="right" vertical="center" wrapText="1"/>
    </xf>
    <xf numFmtId="0" fontId="11" fillId="3" borderId="41" xfId="0" applyFont="1" applyFill="1" applyBorder="1" applyAlignment="1" applyProtection="1">
      <alignment horizontal="right" vertical="center" wrapText="1"/>
    </xf>
  </cellXfs>
  <cellStyles count="1">
    <cellStyle name="Normální" xfId="0" builtinId="0"/>
  </cellStyles>
  <dxfs count="2">
    <dxf>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0E57-2D34-4AE8-9003-0BBF7EC5AE8E}">
  <sheetPr>
    <tabColor rgb="FFFFFF00"/>
  </sheetPr>
  <dimension ref="B1:T32"/>
  <sheetViews>
    <sheetView showGridLines="0" tabSelected="1" zoomScaleNormal="100" workbookViewId="0">
      <pane xSplit="1" ySplit="2" topLeftCell="B8" activePane="bottomRight" state="frozen"/>
      <selection pane="topRight" activeCell="B1" sqref="B1"/>
      <selection pane="bottomLeft" activeCell="A3" sqref="A3"/>
      <selection pane="bottomRight" activeCell="H11" sqref="H11"/>
    </sheetView>
  </sheetViews>
  <sheetFormatPr defaultColWidth="9.140625" defaultRowHeight="14.25" x14ac:dyDescent="0.2"/>
  <cols>
    <col min="1" max="1" width="2.7109375" style="1" customWidth="1"/>
    <col min="2" max="2" width="4.7109375" style="1" customWidth="1"/>
    <col min="3" max="3" width="5.7109375" style="1" customWidth="1"/>
    <col min="4" max="4" width="3.7109375" style="1" customWidth="1"/>
    <col min="5" max="5" width="30.7109375" style="1" customWidth="1"/>
    <col min="6" max="6" width="40.7109375" style="1" customWidth="1"/>
    <col min="7" max="7" width="2.7109375" style="1" customWidth="1"/>
    <col min="8" max="8" width="20.7109375" style="1" customWidth="1"/>
    <col min="9" max="9" width="15.7109375" style="5" customWidth="1"/>
    <col min="10" max="10" width="7.7109375" style="5" customWidth="1"/>
    <col min="11" max="11" width="6.7109375" style="5" customWidth="1"/>
    <col min="12" max="12" width="4.7109375" style="5" customWidth="1"/>
    <col min="13" max="13" width="9.7109375" style="5" customWidth="1"/>
    <col min="14" max="14" width="2.7109375" style="1" customWidth="1"/>
    <col min="15" max="15" width="20.7109375" style="1" customWidth="1"/>
    <col min="16" max="16" width="10.7109375" style="1" customWidth="1"/>
    <col min="17" max="17" width="20.7109375" style="1" customWidth="1"/>
    <col min="18" max="16384" width="9.140625" style="1"/>
  </cols>
  <sheetData>
    <row r="1" spans="2:20" ht="15" thickBot="1" x14ac:dyDescent="0.25"/>
    <row r="2" spans="2:20" ht="69" customHeight="1" thickTop="1" thickBot="1" x14ac:dyDescent="0.25">
      <c r="B2" s="208" t="s">
        <v>31</v>
      </c>
      <c r="C2" s="209"/>
      <c r="D2" s="209"/>
      <c r="E2" s="209"/>
      <c r="F2" s="209"/>
      <c r="G2" s="209"/>
      <c r="H2" s="7" t="s">
        <v>47</v>
      </c>
      <c r="I2" s="92" t="s">
        <v>13</v>
      </c>
      <c r="J2" s="210" t="s">
        <v>48</v>
      </c>
      <c r="K2" s="210"/>
      <c r="L2" s="210"/>
      <c r="M2" s="210"/>
      <c r="N2" s="210"/>
      <c r="O2" s="93" t="s">
        <v>49</v>
      </c>
      <c r="P2" s="7" t="s">
        <v>10</v>
      </c>
      <c r="Q2" s="8" t="s">
        <v>11</v>
      </c>
    </row>
    <row r="3" spans="2:20" ht="30" customHeight="1" thickTop="1" x14ac:dyDescent="0.2">
      <c r="B3" s="224" t="s">
        <v>0</v>
      </c>
      <c r="C3" s="235" t="s">
        <v>56</v>
      </c>
      <c r="D3" s="236"/>
      <c r="E3" s="236"/>
      <c r="F3" s="237"/>
      <c r="G3" s="237"/>
      <c r="H3" s="75">
        <f>SUM(H4:H5)</f>
        <v>0</v>
      </c>
      <c r="I3" s="33" t="s">
        <v>25</v>
      </c>
      <c r="J3" s="56"/>
      <c r="K3" s="57"/>
      <c r="L3" s="42"/>
      <c r="M3" s="42"/>
      <c r="N3" s="34">
        <v>1</v>
      </c>
      <c r="O3" s="16">
        <f>H3*N3</f>
        <v>0</v>
      </c>
      <c r="P3" s="225">
        <v>0.28000000000000003</v>
      </c>
      <c r="Q3" s="223">
        <f>H3*P3/100</f>
        <v>0</v>
      </c>
    </row>
    <row r="4" spans="2:20" ht="48.75" customHeight="1" x14ac:dyDescent="0.2">
      <c r="B4" s="224"/>
      <c r="C4" s="66" t="s">
        <v>15</v>
      </c>
      <c r="D4" s="205" t="s">
        <v>50</v>
      </c>
      <c r="E4" s="206"/>
      <c r="F4" s="207"/>
      <c r="G4" s="207"/>
      <c r="H4" s="81">
        <v>0</v>
      </c>
      <c r="I4" s="35" t="s">
        <v>24</v>
      </c>
      <c r="J4" s="50"/>
      <c r="K4" s="58"/>
      <c r="L4" s="42"/>
      <c r="M4" s="42"/>
      <c r="N4" s="34">
        <v>1</v>
      </c>
      <c r="O4" s="17">
        <f>H4*N4</f>
        <v>0</v>
      </c>
      <c r="P4" s="225"/>
      <c r="Q4" s="223"/>
    </row>
    <row r="5" spans="2:20" ht="30" customHeight="1" x14ac:dyDescent="0.2">
      <c r="B5" s="224"/>
      <c r="C5" s="217" t="s">
        <v>16</v>
      </c>
      <c r="D5" s="226" t="s">
        <v>57</v>
      </c>
      <c r="E5" s="226"/>
      <c r="F5" s="226"/>
      <c r="G5" s="90" t="str">
        <f>B28</f>
        <v>1)</v>
      </c>
      <c r="H5" s="74">
        <f>SUM(O6:O10)</f>
        <v>0</v>
      </c>
      <c r="I5" s="36" t="s">
        <v>19</v>
      </c>
      <c r="J5" s="51"/>
      <c r="K5" s="59"/>
      <c r="L5" s="42"/>
      <c r="M5" s="42"/>
      <c r="N5" s="34">
        <v>1</v>
      </c>
      <c r="O5" s="3">
        <f>H5*N5</f>
        <v>0</v>
      </c>
      <c r="P5" s="225"/>
      <c r="Q5" s="223"/>
    </row>
    <row r="6" spans="2:20" ht="24.95" customHeight="1" x14ac:dyDescent="0.2">
      <c r="B6" s="224"/>
      <c r="C6" s="218"/>
      <c r="D6" s="221" t="s">
        <v>21</v>
      </c>
      <c r="E6" s="221"/>
      <c r="F6" s="221"/>
      <c r="G6" s="72" t="str">
        <f>B29</f>
        <v>2)</v>
      </c>
      <c r="H6" s="82">
        <v>0</v>
      </c>
      <c r="I6" s="12" t="s">
        <v>30</v>
      </c>
      <c r="J6" s="202"/>
      <c r="K6" s="203"/>
      <c r="L6" s="203"/>
      <c r="M6" s="203"/>
      <c r="N6" s="204"/>
      <c r="O6" s="18">
        <f>H6*J6</f>
        <v>0</v>
      </c>
      <c r="P6" s="225"/>
      <c r="Q6" s="223"/>
    </row>
    <row r="7" spans="2:20" ht="24.95" customHeight="1" x14ac:dyDescent="0.2">
      <c r="B7" s="224"/>
      <c r="C7" s="218"/>
      <c r="D7" s="221" t="s">
        <v>21</v>
      </c>
      <c r="E7" s="221"/>
      <c r="F7" s="221"/>
      <c r="G7" s="72" t="str">
        <f>B29</f>
        <v>2)</v>
      </c>
      <c r="H7" s="82">
        <v>0</v>
      </c>
      <c r="I7" s="12" t="s">
        <v>30</v>
      </c>
      <c r="J7" s="202"/>
      <c r="K7" s="203"/>
      <c r="L7" s="203"/>
      <c r="M7" s="203"/>
      <c r="N7" s="204"/>
      <c r="O7" s="18">
        <f>H7*J7</f>
        <v>0</v>
      </c>
      <c r="P7" s="225"/>
      <c r="Q7" s="223"/>
    </row>
    <row r="8" spans="2:20" ht="24.95" customHeight="1" x14ac:dyDescent="0.2">
      <c r="B8" s="224"/>
      <c r="C8" s="218"/>
      <c r="D8" s="221" t="s">
        <v>22</v>
      </c>
      <c r="E8" s="221"/>
      <c r="F8" s="221"/>
      <c r="G8" s="72" t="str">
        <f>B29</f>
        <v>2)</v>
      </c>
      <c r="H8" s="82">
        <v>0</v>
      </c>
      <c r="I8" s="12" t="s">
        <v>30</v>
      </c>
      <c r="J8" s="202"/>
      <c r="K8" s="203"/>
      <c r="L8" s="203"/>
      <c r="M8" s="203"/>
      <c r="N8" s="204"/>
      <c r="O8" s="18">
        <f t="shared" ref="O8:O10" si="0">H8*J8</f>
        <v>0</v>
      </c>
      <c r="P8" s="225"/>
      <c r="Q8" s="223"/>
    </row>
    <row r="9" spans="2:20" ht="24.95" customHeight="1" x14ac:dyDescent="0.2">
      <c r="B9" s="224"/>
      <c r="C9" s="218"/>
      <c r="D9" s="221" t="s">
        <v>23</v>
      </c>
      <c r="E9" s="221"/>
      <c r="F9" s="221"/>
      <c r="G9" s="72" t="str">
        <f>B29</f>
        <v>2)</v>
      </c>
      <c r="H9" s="82">
        <v>0</v>
      </c>
      <c r="I9" s="12" t="s">
        <v>30</v>
      </c>
      <c r="J9" s="202"/>
      <c r="K9" s="203"/>
      <c r="L9" s="203"/>
      <c r="M9" s="203"/>
      <c r="N9" s="204"/>
      <c r="O9" s="18">
        <f t="shared" si="0"/>
        <v>0</v>
      </c>
      <c r="P9" s="225"/>
      <c r="Q9" s="223"/>
    </row>
    <row r="10" spans="2:20" ht="24.95" customHeight="1" thickBot="1" x14ac:dyDescent="0.25">
      <c r="B10" s="224"/>
      <c r="C10" s="219"/>
      <c r="D10" s="221" t="s">
        <v>39</v>
      </c>
      <c r="E10" s="221"/>
      <c r="F10" s="221"/>
      <c r="G10" s="73" t="str">
        <f>B29</f>
        <v>2)</v>
      </c>
      <c r="H10" s="82">
        <v>0</v>
      </c>
      <c r="I10" s="12" t="s">
        <v>30</v>
      </c>
      <c r="J10" s="202"/>
      <c r="K10" s="203"/>
      <c r="L10" s="203"/>
      <c r="M10" s="203"/>
      <c r="N10" s="204"/>
      <c r="O10" s="18">
        <f t="shared" si="0"/>
        <v>0</v>
      </c>
      <c r="P10" s="225"/>
      <c r="Q10" s="223"/>
    </row>
    <row r="11" spans="2:20" ht="30" customHeight="1" x14ac:dyDescent="0.2">
      <c r="B11" s="229" t="s">
        <v>1</v>
      </c>
      <c r="C11" s="227" t="s">
        <v>58</v>
      </c>
      <c r="D11" s="228"/>
      <c r="E11" s="228"/>
      <c r="F11" s="228"/>
      <c r="G11" s="91" t="str">
        <f>B30</f>
        <v>3)</v>
      </c>
      <c r="H11" s="71">
        <f>SUM(O12:O16)</f>
        <v>0</v>
      </c>
      <c r="I11" s="37" t="s">
        <v>26</v>
      </c>
      <c r="J11" s="52">
        <v>1</v>
      </c>
      <c r="K11" s="62"/>
      <c r="L11" s="43"/>
      <c r="M11" s="43"/>
      <c r="N11" s="38">
        <v>1</v>
      </c>
      <c r="O11" s="24">
        <f>H11</f>
        <v>0</v>
      </c>
      <c r="P11" s="231">
        <v>0.2</v>
      </c>
      <c r="Q11" s="233">
        <f>H11*P11/100</f>
        <v>0</v>
      </c>
    </row>
    <row r="12" spans="2:20" ht="20.100000000000001" customHeight="1" x14ac:dyDescent="0.2">
      <c r="B12" s="224"/>
      <c r="C12" s="67"/>
      <c r="D12" s="220" t="s">
        <v>38</v>
      </c>
      <c r="E12" s="220"/>
      <c r="F12" s="68" t="str">
        <f>D6</f>
        <v>Název licence II - krátký popis</v>
      </c>
      <c r="G12" s="69"/>
      <c r="H12" s="83">
        <v>0</v>
      </c>
      <c r="I12" s="13" t="s">
        <v>14</v>
      </c>
      <c r="J12" s="60" t="str">
        <f>IF(J6="","",J6)</f>
        <v/>
      </c>
      <c r="K12" s="61" t="s">
        <v>29</v>
      </c>
      <c r="L12" s="9">
        <v>39</v>
      </c>
      <c r="M12" s="95" t="s">
        <v>35</v>
      </c>
      <c r="N12" s="94" t="str">
        <f>B30</f>
        <v>3)</v>
      </c>
      <c r="O12" s="89" t="str">
        <f>IF(J12="","",H12*J12*L12)</f>
        <v/>
      </c>
      <c r="P12" s="222"/>
      <c r="Q12" s="223"/>
      <c r="T12" s="88"/>
    </row>
    <row r="13" spans="2:20" ht="20.100000000000001" customHeight="1" x14ac:dyDescent="0.2">
      <c r="B13" s="224"/>
      <c r="C13" s="67"/>
      <c r="D13" s="220" t="s">
        <v>38</v>
      </c>
      <c r="E13" s="220"/>
      <c r="F13" s="68" t="str">
        <f t="shared" ref="F13:F16" si="1">D7</f>
        <v>Název licence II - krátký popis</v>
      </c>
      <c r="G13" s="69"/>
      <c r="H13" s="83">
        <v>0</v>
      </c>
      <c r="I13" s="13" t="s">
        <v>14</v>
      </c>
      <c r="J13" s="60" t="str">
        <f t="shared" ref="J13:J16" si="2">IF(J7="","",J7)</f>
        <v/>
      </c>
      <c r="K13" s="61" t="s">
        <v>29</v>
      </c>
      <c r="L13" s="9">
        <v>39</v>
      </c>
      <c r="M13" s="95" t="s">
        <v>35</v>
      </c>
      <c r="N13" s="94" t="str">
        <f>B30</f>
        <v>3)</v>
      </c>
      <c r="O13" s="89" t="str">
        <f t="shared" ref="O13:O16" si="3">IF(J13="","",H13*J13*L13)</f>
        <v/>
      </c>
      <c r="P13" s="222"/>
      <c r="Q13" s="223"/>
    </row>
    <row r="14" spans="2:20" ht="20.100000000000001" customHeight="1" x14ac:dyDescent="0.2">
      <c r="B14" s="224"/>
      <c r="C14" s="67"/>
      <c r="D14" s="220" t="s">
        <v>38</v>
      </c>
      <c r="E14" s="220"/>
      <c r="F14" s="68" t="str">
        <f t="shared" si="1"/>
        <v>Název licence III - krátký popis</v>
      </c>
      <c r="G14" s="69"/>
      <c r="H14" s="83">
        <v>0</v>
      </c>
      <c r="I14" s="13" t="s">
        <v>14</v>
      </c>
      <c r="J14" s="60" t="str">
        <f t="shared" si="2"/>
        <v/>
      </c>
      <c r="K14" s="61" t="s">
        <v>29</v>
      </c>
      <c r="L14" s="9">
        <v>39</v>
      </c>
      <c r="M14" s="95" t="s">
        <v>35</v>
      </c>
      <c r="N14" s="94" t="str">
        <f>B30</f>
        <v>3)</v>
      </c>
      <c r="O14" s="89" t="str">
        <f t="shared" si="3"/>
        <v/>
      </c>
      <c r="P14" s="222"/>
      <c r="Q14" s="223"/>
    </row>
    <row r="15" spans="2:20" ht="20.100000000000001" customHeight="1" x14ac:dyDescent="0.2">
      <c r="B15" s="224"/>
      <c r="C15" s="67"/>
      <c r="D15" s="220" t="s">
        <v>38</v>
      </c>
      <c r="E15" s="220"/>
      <c r="F15" s="68" t="str">
        <f t="shared" si="1"/>
        <v>Název licence IV - krátký popis</v>
      </c>
      <c r="G15" s="69"/>
      <c r="H15" s="83">
        <v>0</v>
      </c>
      <c r="I15" s="13" t="s">
        <v>14</v>
      </c>
      <c r="J15" s="60" t="str">
        <f t="shared" si="2"/>
        <v/>
      </c>
      <c r="K15" s="61" t="s">
        <v>29</v>
      </c>
      <c r="L15" s="9">
        <v>39</v>
      </c>
      <c r="M15" s="95" t="s">
        <v>35</v>
      </c>
      <c r="N15" s="94" t="str">
        <f>B30</f>
        <v>3)</v>
      </c>
      <c r="O15" s="89" t="str">
        <f t="shared" si="3"/>
        <v/>
      </c>
      <c r="P15" s="222"/>
      <c r="Q15" s="223"/>
    </row>
    <row r="16" spans="2:20" ht="20.100000000000001" customHeight="1" thickBot="1" x14ac:dyDescent="0.25">
      <c r="B16" s="230"/>
      <c r="C16" s="70"/>
      <c r="D16" s="220" t="s">
        <v>38</v>
      </c>
      <c r="E16" s="220"/>
      <c r="F16" s="68" t="str">
        <f t="shared" si="1"/>
        <v>Název licence V - krátký popis</v>
      </c>
      <c r="G16" s="69"/>
      <c r="H16" s="84">
        <v>0</v>
      </c>
      <c r="I16" s="14" t="s">
        <v>14</v>
      </c>
      <c r="J16" s="60" t="str">
        <f t="shared" si="2"/>
        <v/>
      </c>
      <c r="K16" s="61" t="s">
        <v>29</v>
      </c>
      <c r="L16" s="20">
        <v>39</v>
      </c>
      <c r="M16" s="96" t="s">
        <v>35</v>
      </c>
      <c r="N16" s="97" t="str">
        <f>B30</f>
        <v>3)</v>
      </c>
      <c r="O16" s="89" t="str">
        <f t="shared" si="3"/>
        <v/>
      </c>
      <c r="P16" s="232"/>
      <c r="Q16" s="234"/>
    </row>
    <row r="17" spans="2:17" ht="30" customHeight="1" thickBot="1" x14ac:dyDescent="0.25">
      <c r="B17" s="80" t="s">
        <v>2</v>
      </c>
      <c r="C17" s="214" t="s">
        <v>42</v>
      </c>
      <c r="D17" s="215"/>
      <c r="E17" s="215"/>
      <c r="F17" s="216"/>
      <c r="G17" s="216"/>
      <c r="H17" s="85">
        <v>0</v>
      </c>
      <c r="I17" s="15" t="s">
        <v>14</v>
      </c>
      <c r="J17" s="53"/>
      <c r="K17" s="63"/>
      <c r="L17" s="45">
        <v>39</v>
      </c>
      <c r="M17" s="45" t="s">
        <v>35</v>
      </c>
      <c r="N17" s="98" t="str">
        <f>B32</f>
        <v>5)</v>
      </c>
      <c r="O17" s="19">
        <f>H17*L17</f>
        <v>0</v>
      </c>
      <c r="P17" s="76">
        <v>0.27</v>
      </c>
      <c r="Q17" s="77">
        <f>O17*P17/100</f>
        <v>0</v>
      </c>
    </row>
    <row r="18" spans="2:17" ht="30" customHeight="1" x14ac:dyDescent="0.2">
      <c r="B18" s="229" t="s">
        <v>3</v>
      </c>
      <c r="C18" s="227" t="s">
        <v>43</v>
      </c>
      <c r="D18" s="228"/>
      <c r="E18" s="228"/>
      <c r="F18" s="228"/>
      <c r="G18" s="91" t="str">
        <f>B31</f>
        <v>4)</v>
      </c>
      <c r="H18" s="87">
        <f>SUM(O19:O24)</f>
        <v>0</v>
      </c>
      <c r="I18" s="33" t="s">
        <v>27</v>
      </c>
      <c r="J18" s="49"/>
      <c r="K18" s="62"/>
      <c r="L18" s="46"/>
      <c r="M18" s="46"/>
      <c r="N18" s="39">
        <v>1</v>
      </c>
      <c r="O18" s="23">
        <f>H18*N18</f>
        <v>0</v>
      </c>
      <c r="P18" s="222">
        <v>0.25</v>
      </c>
      <c r="Q18" s="223">
        <f>H18*P18/100</f>
        <v>0</v>
      </c>
    </row>
    <row r="19" spans="2:17" ht="20.100000000000001" customHeight="1" x14ac:dyDescent="0.2">
      <c r="B19" s="224"/>
      <c r="C19" s="251"/>
      <c r="D19" s="78" t="s">
        <v>4</v>
      </c>
      <c r="E19" s="211" t="s">
        <v>17</v>
      </c>
      <c r="F19" s="212"/>
      <c r="G19" s="238"/>
      <c r="H19" s="86">
        <v>0</v>
      </c>
      <c r="I19" s="6" t="s">
        <v>27</v>
      </c>
      <c r="J19" s="54"/>
      <c r="K19" s="64"/>
      <c r="L19" s="47"/>
      <c r="M19" s="47">
        <v>20</v>
      </c>
      <c r="N19" s="10"/>
      <c r="O19" s="4">
        <f>H19*M19</f>
        <v>0</v>
      </c>
      <c r="P19" s="222"/>
      <c r="Q19" s="223"/>
    </row>
    <row r="20" spans="2:17" ht="20.100000000000001" customHeight="1" x14ac:dyDescent="0.2">
      <c r="B20" s="224"/>
      <c r="C20" s="252"/>
      <c r="D20" s="78" t="s">
        <v>5</v>
      </c>
      <c r="E20" s="211" t="s">
        <v>6</v>
      </c>
      <c r="F20" s="212"/>
      <c r="G20" s="213"/>
      <c r="H20" s="83">
        <v>0</v>
      </c>
      <c r="I20" s="6" t="s">
        <v>27</v>
      </c>
      <c r="J20" s="54"/>
      <c r="K20" s="64"/>
      <c r="L20" s="44"/>
      <c r="M20" s="44">
        <v>160</v>
      </c>
      <c r="N20" s="11"/>
      <c r="O20" s="3">
        <f t="shared" ref="O20:O24" si="4">H20*M20</f>
        <v>0</v>
      </c>
      <c r="P20" s="222"/>
      <c r="Q20" s="223"/>
    </row>
    <row r="21" spans="2:17" ht="20.100000000000001" customHeight="1" x14ac:dyDescent="0.2">
      <c r="B21" s="224"/>
      <c r="C21" s="252"/>
      <c r="D21" s="78" t="s">
        <v>7</v>
      </c>
      <c r="E21" s="211" t="s">
        <v>8</v>
      </c>
      <c r="F21" s="212"/>
      <c r="G21" s="213"/>
      <c r="H21" s="83">
        <v>0</v>
      </c>
      <c r="I21" s="6" t="s">
        <v>27</v>
      </c>
      <c r="J21" s="54"/>
      <c r="K21" s="64"/>
      <c r="L21" s="44"/>
      <c r="M21" s="44">
        <v>80</v>
      </c>
      <c r="N21" s="11"/>
      <c r="O21" s="3">
        <f t="shared" si="4"/>
        <v>0</v>
      </c>
      <c r="P21" s="222"/>
      <c r="Q21" s="223"/>
    </row>
    <row r="22" spans="2:17" ht="20.100000000000001" customHeight="1" x14ac:dyDescent="0.2">
      <c r="B22" s="224"/>
      <c r="C22" s="253"/>
      <c r="D22" s="79" t="s">
        <v>9</v>
      </c>
      <c r="E22" s="255" t="s">
        <v>18</v>
      </c>
      <c r="F22" s="255"/>
      <c r="G22" s="255"/>
      <c r="H22" s="83">
        <v>0</v>
      </c>
      <c r="I22" s="6" t="s">
        <v>27</v>
      </c>
      <c r="J22" s="54"/>
      <c r="K22" s="64"/>
      <c r="L22" s="44"/>
      <c r="M22" s="44">
        <v>60</v>
      </c>
      <c r="N22" s="11"/>
      <c r="O22" s="3">
        <f t="shared" si="4"/>
        <v>0</v>
      </c>
      <c r="P22" s="222"/>
      <c r="Q22" s="223"/>
    </row>
    <row r="23" spans="2:17" ht="20.100000000000001" customHeight="1" x14ac:dyDescent="0.2">
      <c r="B23" s="224"/>
      <c r="C23" s="253"/>
      <c r="D23" s="79" t="s">
        <v>12</v>
      </c>
      <c r="E23" s="239" t="s">
        <v>54</v>
      </c>
      <c r="F23" s="240"/>
      <c r="G23" s="241"/>
      <c r="H23" s="82">
        <v>0</v>
      </c>
      <c r="I23" s="6" t="s">
        <v>27</v>
      </c>
      <c r="J23" s="54"/>
      <c r="K23" s="64"/>
      <c r="L23" s="48"/>
      <c r="M23" s="48">
        <v>20</v>
      </c>
      <c r="N23" s="22"/>
      <c r="O23" s="3">
        <f t="shared" si="4"/>
        <v>0</v>
      </c>
      <c r="P23" s="222"/>
      <c r="Q23" s="223"/>
    </row>
    <row r="24" spans="2:17" ht="20.100000000000001" customHeight="1" thickBot="1" x14ac:dyDescent="0.25">
      <c r="B24" s="248"/>
      <c r="C24" s="254"/>
      <c r="D24" s="79" t="s">
        <v>40</v>
      </c>
      <c r="E24" s="239" t="s">
        <v>41</v>
      </c>
      <c r="F24" s="240"/>
      <c r="G24" s="241"/>
      <c r="H24" s="82">
        <v>0</v>
      </c>
      <c r="I24" s="21" t="s">
        <v>27</v>
      </c>
      <c r="J24" s="55"/>
      <c r="K24" s="65"/>
      <c r="L24" s="48"/>
      <c r="M24" s="48">
        <v>60</v>
      </c>
      <c r="N24" s="22"/>
      <c r="O24" s="18">
        <f t="shared" si="4"/>
        <v>0</v>
      </c>
      <c r="P24" s="222"/>
      <c r="Q24" s="223"/>
    </row>
    <row r="25" spans="2:17" ht="39.950000000000003" customHeight="1" thickTop="1" thickBot="1" x14ac:dyDescent="0.25">
      <c r="B25" s="246" t="s">
        <v>44</v>
      </c>
      <c r="C25" s="247"/>
      <c r="D25" s="247"/>
      <c r="E25" s="247"/>
      <c r="F25" s="247"/>
      <c r="G25" s="247"/>
      <c r="H25" s="161" t="s">
        <v>37</v>
      </c>
      <c r="I25" s="27" t="s">
        <v>28</v>
      </c>
      <c r="J25" s="31"/>
      <c r="K25" s="31"/>
      <c r="L25" s="27"/>
      <c r="M25" s="41"/>
      <c r="N25" s="27"/>
      <c r="O25" s="28">
        <f>SUM(O3,O11,O17,O18)</f>
        <v>0</v>
      </c>
      <c r="P25" s="29"/>
      <c r="Q25" s="30"/>
    </row>
    <row r="26" spans="2:17" ht="39.950000000000003" customHeight="1" thickTop="1" thickBot="1" x14ac:dyDescent="0.25">
      <c r="B26" s="257" t="str">
        <f>Q2</f>
        <v>Výsledná hodnota (body)</v>
      </c>
      <c r="C26" s="258"/>
      <c r="D26" s="258"/>
      <c r="E26" s="258"/>
      <c r="F26" s="258"/>
      <c r="G26" s="258"/>
      <c r="H26" s="258"/>
      <c r="I26" s="25" t="s">
        <v>28</v>
      </c>
      <c r="J26" s="32"/>
      <c r="K26" s="32"/>
      <c r="L26" s="25"/>
      <c r="M26" s="40"/>
      <c r="N26" s="25"/>
      <c r="O26" s="256"/>
      <c r="P26" s="256"/>
      <c r="Q26" s="26">
        <f>SUM(Q3:Q24)</f>
        <v>0</v>
      </c>
    </row>
    <row r="27" spans="2:17" ht="15.75" thickTop="1" thickBot="1" x14ac:dyDescent="0.25">
      <c r="P27" s="2"/>
    </row>
    <row r="28" spans="2:17" ht="65.099999999999994" customHeight="1" x14ac:dyDescent="0.2">
      <c r="B28" s="99" t="s">
        <v>32</v>
      </c>
      <c r="C28" s="249" t="s">
        <v>59</v>
      </c>
      <c r="D28" s="249"/>
      <c r="E28" s="249"/>
      <c r="F28" s="249"/>
      <c r="G28" s="249"/>
      <c r="H28" s="249"/>
      <c r="I28" s="249"/>
      <c r="J28" s="249"/>
      <c r="K28" s="249"/>
      <c r="L28" s="249"/>
      <c r="M28" s="249"/>
      <c r="N28" s="249"/>
      <c r="O28" s="249"/>
      <c r="P28" s="249"/>
      <c r="Q28" s="250"/>
    </row>
    <row r="29" spans="2:17" ht="65.099999999999994" customHeight="1" x14ac:dyDescent="0.2">
      <c r="B29" s="100" t="s">
        <v>20</v>
      </c>
      <c r="C29" s="242" t="s">
        <v>61</v>
      </c>
      <c r="D29" s="242"/>
      <c r="E29" s="242"/>
      <c r="F29" s="242"/>
      <c r="G29" s="242"/>
      <c r="H29" s="242"/>
      <c r="I29" s="242"/>
      <c r="J29" s="242"/>
      <c r="K29" s="242"/>
      <c r="L29" s="242"/>
      <c r="M29" s="242"/>
      <c r="N29" s="242"/>
      <c r="O29" s="242"/>
      <c r="P29" s="242"/>
      <c r="Q29" s="243"/>
    </row>
    <row r="30" spans="2:17" ht="65.099999999999994" customHeight="1" x14ac:dyDescent="0.2">
      <c r="B30" s="100" t="s">
        <v>33</v>
      </c>
      <c r="C30" s="242" t="s">
        <v>60</v>
      </c>
      <c r="D30" s="242"/>
      <c r="E30" s="242"/>
      <c r="F30" s="242"/>
      <c r="G30" s="242"/>
      <c r="H30" s="242"/>
      <c r="I30" s="242"/>
      <c r="J30" s="242"/>
      <c r="K30" s="242"/>
      <c r="L30" s="242"/>
      <c r="M30" s="242"/>
      <c r="N30" s="242"/>
      <c r="O30" s="242"/>
      <c r="P30" s="242"/>
      <c r="Q30" s="243"/>
    </row>
    <row r="31" spans="2:17" ht="65.099999999999994" customHeight="1" x14ac:dyDescent="0.2">
      <c r="B31" s="100" t="s">
        <v>36</v>
      </c>
      <c r="C31" s="242" t="s">
        <v>45</v>
      </c>
      <c r="D31" s="242"/>
      <c r="E31" s="242"/>
      <c r="F31" s="242"/>
      <c r="G31" s="242"/>
      <c r="H31" s="242"/>
      <c r="I31" s="242"/>
      <c r="J31" s="242"/>
      <c r="K31" s="242"/>
      <c r="L31" s="242"/>
      <c r="M31" s="242"/>
      <c r="N31" s="242"/>
      <c r="O31" s="242"/>
      <c r="P31" s="242"/>
      <c r="Q31" s="243"/>
    </row>
    <row r="32" spans="2:17" ht="65.099999999999994" customHeight="1" thickBot="1" x14ac:dyDescent="0.25">
      <c r="B32" s="101" t="s">
        <v>34</v>
      </c>
      <c r="C32" s="244" t="s">
        <v>46</v>
      </c>
      <c r="D32" s="244"/>
      <c r="E32" s="244"/>
      <c r="F32" s="244"/>
      <c r="G32" s="244"/>
      <c r="H32" s="244"/>
      <c r="I32" s="244"/>
      <c r="J32" s="244"/>
      <c r="K32" s="244"/>
      <c r="L32" s="244"/>
      <c r="M32" s="244"/>
      <c r="N32" s="244"/>
      <c r="O32" s="244"/>
      <c r="P32" s="244"/>
      <c r="Q32" s="245"/>
    </row>
  </sheetData>
  <sheetProtection algorithmName="SHA-512" hashValue="9gmClpezUolPW+ROcxS1bc6ytirqpum5DYdfRULeRdVp7SoRFdJdfFynZ3El5P7kv8DBbA9qBJ0NJbTJEa8T0g==" saltValue="N3F+kLtVm9O93VuQ7RhX5A==" spinCount="100000" sheet="1" objects="1" scenarios="1"/>
  <mergeCells count="48">
    <mergeCell ref="E23:G23"/>
    <mergeCell ref="C31:Q31"/>
    <mergeCell ref="C32:Q32"/>
    <mergeCell ref="B25:G25"/>
    <mergeCell ref="J10:N10"/>
    <mergeCell ref="D10:F10"/>
    <mergeCell ref="C18:F18"/>
    <mergeCell ref="B18:B24"/>
    <mergeCell ref="C28:Q28"/>
    <mergeCell ref="C29:Q29"/>
    <mergeCell ref="C30:Q30"/>
    <mergeCell ref="C19:C24"/>
    <mergeCell ref="E24:G24"/>
    <mergeCell ref="E22:G22"/>
    <mergeCell ref="O26:P26"/>
    <mergeCell ref="B26:H26"/>
    <mergeCell ref="P18:P24"/>
    <mergeCell ref="Q18:Q24"/>
    <mergeCell ref="B3:B10"/>
    <mergeCell ref="P3:P10"/>
    <mergeCell ref="Q3:Q10"/>
    <mergeCell ref="D5:F5"/>
    <mergeCell ref="C11:F11"/>
    <mergeCell ref="B11:B16"/>
    <mergeCell ref="D14:E14"/>
    <mergeCell ref="D15:E15"/>
    <mergeCell ref="D16:E16"/>
    <mergeCell ref="P11:P16"/>
    <mergeCell ref="Q11:Q16"/>
    <mergeCell ref="J9:N9"/>
    <mergeCell ref="C3:G3"/>
    <mergeCell ref="E19:G19"/>
    <mergeCell ref="E20:G20"/>
    <mergeCell ref="E21:G21"/>
    <mergeCell ref="C17:G17"/>
    <mergeCell ref="C5:C10"/>
    <mergeCell ref="D12:E12"/>
    <mergeCell ref="D13:E13"/>
    <mergeCell ref="D6:F6"/>
    <mergeCell ref="D7:F7"/>
    <mergeCell ref="D8:F8"/>
    <mergeCell ref="D9:F9"/>
    <mergeCell ref="J8:N8"/>
    <mergeCell ref="D4:G4"/>
    <mergeCell ref="B2:G2"/>
    <mergeCell ref="J2:N2"/>
    <mergeCell ref="J6:N6"/>
    <mergeCell ref="J7:N7"/>
  </mergeCells>
  <conditionalFormatting sqref="D12:O16">
    <cfRule type="expression" dxfId="1" priority="4">
      <formula>$J6=""</formula>
    </cfRule>
  </conditionalFormatting>
  <conditionalFormatting sqref="J6:N10">
    <cfRule type="expression" dxfId="0" priority="1">
      <formula>$H6=""</formula>
    </cfRule>
  </conditionalFormatting>
  <pageMargins left="0.7" right="0.7" top="0.78740157499999996" bottom="0.78740157499999996" header="0.3" footer="0.3"/>
  <pageSetup paperSize="9" orientation="portrait" r:id="rId1"/>
  <ignoredErrors>
    <ignoredError sqref="N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24348-A8C8-4812-AA84-798F1DDB4137}">
  <dimension ref="B1:T30"/>
  <sheetViews>
    <sheetView showGridLines="0" zoomScaleNormal="100" workbookViewId="0">
      <pane xSplit="1" ySplit="2" topLeftCell="B7" activePane="bottomRight" state="frozen"/>
      <selection pane="topRight" activeCell="B1" sqref="B1"/>
      <selection pane="bottomLeft" activeCell="A3" sqref="A3"/>
      <selection pane="bottomRight" activeCell="U10" sqref="U10"/>
    </sheetView>
  </sheetViews>
  <sheetFormatPr defaultColWidth="9.140625" defaultRowHeight="14.25" x14ac:dyDescent="0.2"/>
  <cols>
    <col min="1" max="1" width="2.7109375" style="102" customWidth="1"/>
    <col min="2" max="2" width="4.7109375" style="102" customWidth="1"/>
    <col min="3" max="3" width="5.7109375" style="102" customWidth="1"/>
    <col min="4" max="4" width="3.7109375" style="102" customWidth="1"/>
    <col min="5" max="5" width="22.7109375" style="102" customWidth="1"/>
    <col min="6" max="6" width="30.7109375" style="102" customWidth="1"/>
    <col min="7" max="7" width="2.7109375" style="102" customWidth="1"/>
    <col min="8" max="8" width="15.7109375" style="102" customWidth="1"/>
    <col min="9" max="9" width="10.7109375" style="103" customWidth="1"/>
    <col min="10" max="10" width="7.7109375" style="103" customWidth="1"/>
    <col min="11" max="11" width="5.7109375" style="103" customWidth="1"/>
    <col min="12" max="12" width="4.7109375" style="103" customWidth="1"/>
    <col min="13" max="13" width="7.7109375" style="103" customWidth="1"/>
    <col min="14" max="14" width="2.7109375" style="102" customWidth="1"/>
    <col min="15" max="15" width="17.140625" style="102" customWidth="1"/>
    <col min="16" max="16" width="10.7109375" style="102" hidden="1" customWidth="1"/>
    <col min="17" max="17" width="20.7109375" style="102" hidden="1" customWidth="1"/>
    <col min="18" max="16384" width="9.140625" style="102"/>
  </cols>
  <sheetData>
    <row r="1" spans="2:20" ht="15" thickBot="1" x14ac:dyDescent="0.25"/>
    <row r="2" spans="2:20" ht="69" customHeight="1" thickTop="1" thickBot="1" x14ac:dyDescent="0.25">
      <c r="B2" s="259" t="str">
        <f>'Kalkulace ceny'!B2</f>
        <v>Položka - popis</v>
      </c>
      <c r="C2" s="260"/>
      <c r="D2" s="260"/>
      <c r="E2" s="260"/>
      <c r="F2" s="260"/>
      <c r="G2" s="260"/>
      <c r="H2" s="104" t="str">
        <f>'Kalkulace ceny'!H2</f>
        <v>Cena za položku
(Kč bez DPH)</v>
      </c>
      <c r="I2" s="182" t="str">
        <f>'Kalkulace ceny'!I2</f>
        <v>m.j.</v>
      </c>
      <c r="J2" s="261" t="str">
        <f>'Kalkulace ceny'!J2</f>
        <v>Předpokládaný počet m.j.</v>
      </c>
      <c r="K2" s="261">
        <f>'Kalkulace ceny'!K2</f>
        <v>0</v>
      </c>
      <c r="L2" s="261">
        <f>'Kalkulace ceny'!L2</f>
        <v>0</v>
      </c>
      <c r="M2" s="261"/>
      <c r="N2" s="261">
        <f>'Kalkulace ceny'!N2</f>
        <v>0</v>
      </c>
      <c r="O2" s="151" t="str">
        <f>'Kalkulace ceny'!O2</f>
        <v xml:space="preserve"> Cena celkem za předpokládný počet m.j.</v>
      </c>
      <c r="P2" s="149" t="str">
        <f>'Kalkulace ceny'!P2</f>
        <v>Váha celková</v>
      </c>
      <c r="Q2" s="105" t="str">
        <f>'Kalkulace ceny'!Q2</f>
        <v>Výsledná hodnota (body)</v>
      </c>
    </row>
    <row r="3" spans="2:20" ht="39.950000000000003" customHeight="1" thickTop="1" x14ac:dyDescent="0.2">
      <c r="B3" s="262" t="str">
        <f>'Kalkulace ceny'!B3</f>
        <v>1.</v>
      </c>
      <c r="C3" s="263" t="str">
        <f>'Kalkulace ceny'!C3</f>
        <v>Cena Díla (součet položek A. + B.)</v>
      </c>
      <c r="D3" s="264"/>
      <c r="E3" s="264"/>
      <c r="F3" s="265"/>
      <c r="G3" s="265"/>
      <c r="H3" s="171">
        <f>'Kalkulace ceny'!H3</f>
        <v>0</v>
      </c>
      <c r="I3" s="162" t="str">
        <f>'Kalkulace ceny'!I3</f>
        <v>dílo + licence</v>
      </c>
      <c r="J3" s="106">
        <f>'Kalkulace ceny'!J3</f>
        <v>0</v>
      </c>
      <c r="K3" s="107">
        <f>'Kalkulace ceny'!K3</f>
        <v>0</v>
      </c>
      <c r="L3" s="108">
        <f>'Kalkulace ceny'!L3</f>
        <v>0</v>
      </c>
      <c r="M3" s="108">
        <f>'Kalkulace ceny'!M3</f>
        <v>0</v>
      </c>
      <c r="N3" s="109">
        <f>'Kalkulace ceny'!N3</f>
        <v>1</v>
      </c>
      <c r="O3" s="152">
        <f>'Kalkulace ceny'!O3</f>
        <v>0</v>
      </c>
      <c r="P3" s="299">
        <f>'Kalkulace ceny'!P3</f>
        <v>0.28000000000000003</v>
      </c>
      <c r="Q3" s="297">
        <f>'Kalkulace ceny'!Q3</f>
        <v>0</v>
      </c>
    </row>
    <row r="4" spans="2:20" ht="49.5" customHeight="1" x14ac:dyDescent="0.2">
      <c r="B4" s="262"/>
      <c r="C4" s="110" t="str">
        <f>'Kalkulace ceny'!C4</f>
        <v>A.</v>
      </c>
      <c r="D4" s="266" t="str">
        <f>'Kalkulace ceny'!D4</f>
        <v>Vytvoření Díla
(cena za návrh, tvorbu, dodávku, implementaci Díla do prostředí ZP MV ČR, uživatelské školení, dokumentace)</v>
      </c>
      <c r="E4" s="267"/>
      <c r="F4" s="268"/>
      <c r="G4" s="269"/>
      <c r="H4" s="193">
        <f>'Kalkulace ceny'!H4</f>
        <v>0</v>
      </c>
      <c r="I4" s="163" t="str">
        <f>'Kalkulace ceny'!I4</f>
        <v>dílo</v>
      </c>
      <c r="J4" s="111">
        <f>'Kalkulace ceny'!J4</f>
        <v>0</v>
      </c>
      <c r="K4" s="112">
        <f>'Kalkulace ceny'!K4</f>
        <v>0</v>
      </c>
      <c r="L4" s="108">
        <f>'Kalkulace ceny'!L4</f>
        <v>0</v>
      </c>
      <c r="M4" s="108">
        <f>'Kalkulace ceny'!M4</f>
        <v>0</v>
      </c>
      <c r="N4" s="109">
        <f>'Kalkulace ceny'!N4</f>
        <v>1</v>
      </c>
      <c r="O4" s="153">
        <f>'Kalkulace ceny'!O4</f>
        <v>0</v>
      </c>
      <c r="P4" s="300"/>
      <c r="Q4" s="281"/>
    </row>
    <row r="5" spans="2:20" ht="39.950000000000003" customHeight="1" x14ac:dyDescent="0.2">
      <c r="B5" s="262"/>
      <c r="C5" s="270" t="s">
        <v>16</v>
      </c>
      <c r="D5" s="303" t="str">
        <f>'Kalkulace ceny'!D5</f>
        <v xml:space="preserve"> Celková cena za licence nezbytné pro plnění Díla - celkem</v>
      </c>
      <c r="E5" s="304"/>
      <c r="F5" s="305"/>
      <c r="G5" s="201" t="s">
        <v>32</v>
      </c>
      <c r="H5" s="172">
        <f>'Kalkulace ceny'!H5</f>
        <v>0</v>
      </c>
      <c r="I5" s="164" t="str">
        <f>'Kalkulace ceny'!I5</f>
        <v>licence</v>
      </c>
      <c r="J5" s="113">
        <f>'Kalkulace ceny'!J5</f>
        <v>0</v>
      </c>
      <c r="K5" s="114">
        <f>'Kalkulace ceny'!K5</f>
        <v>0</v>
      </c>
      <c r="L5" s="108">
        <f>'Kalkulace ceny'!L5</f>
        <v>0</v>
      </c>
      <c r="M5" s="108">
        <f>'Kalkulace ceny'!M5</f>
        <v>0</v>
      </c>
      <c r="N5" s="109">
        <f>'Kalkulace ceny'!N5</f>
        <v>1</v>
      </c>
      <c r="O5" s="153">
        <f>'Kalkulace ceny'!O5</f>
        <v>0</v>
      </c>
      <c r="P5" s="300"/>
      <c r="Q5" s="281"/>
    </row>
    <row r="6" spans="2:20" ht="24.95" customHeight="1" x14ac:dyDescent="0.2">
      <c r="B6" s="262"/>
      <c r="C6" s="271"/>
      <c r="D6" s="273" t="str">
        <f>'Kalkulace ceny'!D6</f>
        <v>Název licence II - krátký popis</v>
      </c>
      <c r="E6" s="273"/>
      <c r="F6" s="273"/>
      <c r="G6" s="115"/>
      <c r="H6" s="194">
        <f>'Kalkulace ceny'!H6</f>
        <v>0</v>
      </c>
      <c r="I6" s="165" t="str">
        <f>'Kalkulace ceny'!I6</f>
        <v>1 licence</v>
      </c>
      <c r="J6" s="274">
        <f>'Kalkulace ceny'!J6</f>
        <v>0</v>
      </c>
      <c r="K6" s="275"/>
      <c r="L6" s="275"/>
      <c r="M6" s="275"/>
      <c r="N6" s="276"/>
      <c r="O6" s="154">
        <f>'Kalkulace ceny'!O6</f>
        <v>0</v>
      </c>
      <c r="P6" s="300"/>
      <c r="Q6" s="281"/>
    </row>
    <row r="7" spans="2:20" ht="24.95" customHeight="1" x14ac:dyDescent="0.2">
      <c r="B7" s="262"/>
      <c r="C7" s="271"/>
      <c r="D7" s="273" t="str">
        <f>'Kalkulace ceny'!D7</f>
        <v>Název licence II - krátký popis</v>
      </c>
      <c r="E7" s="273"/>
      <c r="F7" s="273"/>
      <c r="G7" s="115"/>
      <c r="H7" s="194">
        <f>'Kalkulace ceny'!H7</f>
        <v>0</v>
      </c>
      <c r="I7" s="165" t="str">
        <f>'Kalkulace ceny'!I7</f>
        <v>1 licence</v>
      </c>
      <c r="J7" s="274">
        <f>'Kalkulace ceny'!J7</f>
        <v>0</v>
      </c>
      <c r="K7" s="275"/>
      <c r="L7" s="275"/>
      <c r="M7" s="275"/>
      <c r="N7" s="276"/>
      <c r="O7" s="154">
        <f>'Kalkulace ceny'!O7</f>
        <v>0</v>
      </c>
      <c r="P7" s="300"/>
      <c r="Q7" s="281"/>
    </row>
    <row r="8" spans="2:20" ht="24.95" customHeight="1" x14ac:dyDescent="0.2">
      <c r="B8" s="262"/>
      <c r="C8" s="271"/>
      <c r="D8" s="273" t="str">
        <f>'Kalkulace ceny'!D8</f>
        <v>Název licence III - krátký popis</v>
      </c>
      <c r="E8" s="273"/>
      <c r="F8" s="273"/>
      <c r="G8" s="115"/>
      <c r="H8" s="194">
        <f>'Kalkulace ceny'!H8</f>
        <v>0</v>
      </c>
      <c r="I8" s="165" t="str">
        <f>'Kalkulace ceny'!I8</f>
        <v>1 licence</v>
      </c>
      <c r="J8" s="274">
        <f>'Kalkulace ceny'!J8</f>
        <v>0</v>
      </c>
      <c r="K8" s="275"/>
      <c r="L8" s="275"/>
      <c r="M8" s="275"/>
      <c r="N8" s="276"/>
      <c r="O8" s="154">
        <f>'Kalkulace ceny'!O8</f>
        <v>0</v>
      </c>
      <c r="P8" s="300"/>
      <c r="Q8" s="281"/>
    </row>
    <row r="9" spans="2:20" ht="24.95" customHeight="1" x14ac:dyDescent="0.2">
      <c r="B9" s="262"/>
      <c r="C9" s="271"/>
      <c r="D9" s="273" t="str">
        <f>'Kalkulace ceny'!D9</f>
        <v>Název licence IV - krátký popis</v>
      </c>
      <c r="E9" s="273"/>
      <c r="F9" s="273"/>
      <c r="G9" s="115"/>
      <c r="H9" s="194">
        <f>'Kalkulace ceny'!H9</f>
        <v>0</v>
      </c>
      <c r="I9" s="165" t="str">
        <f>'Kalkulace ceny'!I9</f>
        <v>1 licence</v>
      </c>
      <c r="J9" s="274">
        <f>'Kalkulace ceny'!J9</f>
        <v>0</v>
      </c>
      <c r="K9" s="275"/>
      <c r="L9" s="275"/>
      <c r="M9" s="275"/>
      <c r="N9" s="276"/>
      <c r="O9" s="154">
        <f>'Kalkulace ceny'!O9</f>
        <v>0</v>
      </c>
      <c r="P9" s="300"/>
      <c r="Q9" s="281"/>
    </row>
    <row r="10" spans="2:20" ht="24.95" customHeight="1" thickBot="1" x14ac:dyDescent="0.25">
      <c r="B10" s="262"/>
      <c r="C10" s="272"/>
      <c r="D10" s="273" t="str">
        <f>'Kalkulace ceny'!D10</f>
        <v>Název licence V - krátký popis</v>
      </c>
      <c r="E10" s="273"/>
      <c r="F10" s="273"/>
      <c r="G10" s="116"/>
      <c r="H10" s="194">
        <f>'Kalkulace ceny'!H10</f>
        <v>0</v>
      </c>
      <c r="I10" s="165" t="str">
        <f>'Kalkulace ceny'!I10</f>
        <v>1 licence</v>
      </c>
      <c r="J10" s="274">
        <f>'Kalkulace ceny'!J10</f>
        <v>0</v>
      </c>
      <c r="K10" s="275"/>
      <c r="L10" s="275"/>
      <c r="M10" s="275"/>
      <c r="N10" s="276"/>
      <c r="O10" s="154">
        <f>'Kalkulace ceny'!O10</f>
        <v>0</v>
      </c>
      <c r="P10" s="301"/>
      <c r="Q10" s="298"/>
    </row>
    <row r="11" spans="2:20" ht="39.950000000000003" customHeight="1" x14ac:dyDescent="0.2">
      <c r="B11" s="277" t="str">
        <f>'Kalkulace ceny'!B11</f>
        <v>2.</v>
      </c>
      <c r="C11" s="294" t="str">
        <f>'Kalkulace ceny'!C11</f>
        <v>Celková cena za Maintenance k licencím nezbytným pro plnění Díla (39 měsíců)</v>
      </c>
      <c r="D11" s="295"/>
      <c r="E11" s="295"/>
      <c r="F11" s="295"/>
      <c r="G11" s="117" t="s">
        <v>20</v>
      </c>
      <c r="H11" s="173">
        <f>'Kalkulace ceny'!H11</f>
        <v>0</v>
      </c>
      <c r="I11" s="166" t="str">
        <f>'Kalkulace ceny'!I11</f>
        <v>maintenance</v>
      </c>
      <c r="J11" s="118">
        <f>'Kalkulace ceny'!J11</f>
        <v>1</v>
      </c>
      <c r="K11" s="119">
        <f>'Kalkulace ceny'!K11</f>
        <v>0</v>
      </c>
      <c r="L11" s="120">
        <f>'Kalkulace ceny'!L11</f>
        <v>0</v>
      </c>
      <c r="M11" s="120">
        <f>'Kalkulace ceny'!M11</f>
        <v>0</v>
      </c>
      <c r="N11" s="121">
        <f>'Kalkulace ceny'!N11</f>
        <v>1</v>
      </c>
      <c r="O11" s="155">
        <f>'Kalkulace ceny'!O11</f>
        <v>0</v>
      </c>
      <c r="P11" s="283">
        <f>'Kalkulace ceny'!P11</f>
        <v>0.2</v>
      </c>
      <c r="Q11" s="280">
        <f>'Kalkulace ceny'!Q11</f>
        <v>0</v>
      </c>
    </row>
    <row r="12" spans="2:20" ht="20.100000000000001" customHeight="1" x14ac:dyDescent="0.2">
      <c r="B12" s="262"/>
      <c r="C12" s="122"/>
      <c r="D12" s="279" t="str">
        <f>'Kalkulace ceny'!D12</f>
        <v>maintenance 1 licence za 1 měsíc</v>
      </c>
      <c r="E12" s="279"/>
      <c r="F12" s="123" t="str">
        <f>'Kalkulace ceny'!F12</f>
        <v>Název licence II - krátký popis</v>
      </c>
      <c r="G12" s="124"/>
      <c r="H12" s="195">
        <f>'Kalkulace ceny'!H12</f>
        <v>0</v>
      </c>
      <c r="I12" s="167" t="str">
        <f>'Kalkulace ceny'!I12</f>
        <v>1 měsíc</v>
      </c>
      <c r="J12" s="125" t="str">
        <f>'Kalkulace ceny'!J12</f>
        <v/>
      </c>
      <c r="K12" s="174" t="str">
        <f>'Kalkulace ceny'!K12</f>
        <v>licencí</v>
      </c>
      <c r="L12" s="126">
        <f>'Kalkulace ceny'!L12</f>
        <v>39</v>
      </c>
      <c r="M12" s="175" t="str">
        <f>'Kalkulace ceny'!M12</f>
        <v>měsíců</v>
      </c>
      <c r="N12" s="176"/>
      <c r="O12" s="156" t="str">
        <f>'Kalkulace ceny'!O12</f>
        <v/>
      </c>
      <c r="P12" s="284"/>
      <c r="Q12" s="281"/>
      <c r="T12" s="127"/>
    </row>
    <row r="13" spans="2:20" ht="20.100000000000001" customHeight="1" x14ac:dyDescent="0.2">
      <c r="B13" s="262"/>
      <c r="C13" s="122"/>
      <c r="D13" s="279" t="str">
        <f>'Kalkulace ceny'!D13</f>
        <v>maintenance 1 licence za 1 měsíc</v>
      </c>
      <c r="E13" s="279"/>
      <c r="F13" s="123" t="str">
        <f>'Kalkulace ceny'!F13</f>
        <v>Název licence II - krátký popis</v>
      </c>
      <c r="G13" s="124"/>
      <c r="H13" s="195">
        <f>'Kalkulace ceny'!H13</f>
        <v>0</v>
      </c>
      <c r="I13" s="167" t="str">
        <f>'Kalkulace ceny'!I13</f>
        <v>1 měsíc</v>
      </c>
      <c r="J13" s="125" t="str">
        <f>'Kalkulace ceny'!J13</f>
        <v/>
      </c>
      <c r="K13" s="174" t="str">
        <f>'Kalkulace ceny'!K13</f>
        <v>licencí</v>
      </c>
      <c r="L13" s="126">
        <f>'Kalkulace ceny'!L13</f>
        <v>39</v>
      </c>
      <c r="M13" s="175" t="str">
        <f>'Kalkulace ceny'!M13</f>
        <v>měsíců</v>
      </c>
      <c r="N13" s="176"/>
      <c r="O13" s="156" t="str">
        <f>'Kalkulace ceny'!O13</f>
        <v/>
      </c>
      <c r="P13" s="284"/>
      <c r="Q13" s="281"/>
    </row>
    <row r="14" spans="2:20" ht="20.100000000000001" customHeight="1" x14ac:dyDescent="0.2">
      <c r="B14" s="262"/>
      <c r="C14" s="122"/>
      <c r="D14" s="279" t="str">
        <f>'Kalkulace ceny'!D14</f>
        <v>maintenance 1 licence za 1 měsíc</v>
      </c>
      <c r="E14" s="279"/>
      <c r="F14" s="123" t="str">
        <f>'Kalkulace ceny'!F14</f>
        <v>Název licence III - krátký popis</v>
      </c>
      <c r="G14" s="124"/>
      <c r="H14" s="195">
        <f>'Kalkulace ceny'!H14</f>
        <v>0</v>
      </c>
      <c r="I14" s="167" t="str">
        <f>'Kalkulace ceny'!I14</f>
        <v>1 měsíc</v>
      </c>
      <c r="J14" s="125" t="str">
        <f>'Kalkulace ceny'!J14</f>
        <v/>
      </c>
      <c r="K14" s="174" t="str">
        <f>'Kalkulace ceny'!K14</f>
        <v>licencí</v>
      </c>
      <c r="L14" s="126">
        <f>'Kalkulace ceny'!L14</f>
        <v>39</v>
      </c>
      <c r="M14" s="175" t="str">
        <f>'Kalkulace ceny'!M14</f>
        <v>měsíců</v>
      </c>
      <c r="N14" s="176"/>
      <c r="O14" s="156" t="str">
        <f>'Kalkulace ceny'!O14</f>
        <v/>
      </c>
      <c r="P14" s="284"/>
      <c r="Q14" s="281"/>
    </row>
    <row r="15" spans="2:20" ht="20.100000000000001" customHeight="1" x14ac:dyDescent="0.2">
      <c r="B15" s="262"/>
      <c r="C15" s="122"/>
      <c r="D15" s="279" t="str">
        <f>'Kalkulace ceny'!D15</f>
        <v>maintenance 1 licence za 1 měsíc</v>
      </c>
      <c r="E15" s="279"/>
      <c r="F15" s="123" t="str">
        <f>'Kalkulace ceny'!F15</f>
        <v>Název licence IV - krátký popis</v>
      </c>
      <c r="G15" s="124"/>
      <c r="H15" s="195">
        <f>'Kalkulace ceny'!H15</f>
        <v>0</v>
      </c>
      <c r="I15" s="167" t="str">
        <f>'Kalkulace ceny'!I15</f>
        <v>1 měsíc</v>
      </c>
      <c r="J15" s="125" t="str">
        <f>'Kalkulace ceny'!J15</f>
        <v/>
      </c>
      <c r="K15" s="174" t="str">
        <f>'Kalkulace ceny'!K15</f>
        <v>licencí</v>
      </c>
      <c r="L15" s="126">
        <f>'Kalkulace ceny'!L15</f>
        <v>39</v>
      </c>
      <c r="M15" s="175" t="str">
        <f>'Kalkulace ceny'!M15</f>
        <v>měsíců</v>
      </c>
      <c r="N15" s="176"/>
      <c r="O15" s="156" t="str">
        <f>'Kalkulace ceny'!O15</f>
        <v/>
      </c>
      <c r="P15" s="284"/>
      <c r="Q15" s="281"/>
    </row>
    <row r="16" spans="2:20" ht="20.100000000000001" customHeight="1" thickBot="1" x14ac:dyDescent="0.25">
      <c r="B16" s="278"/>
      <c r="C16" s="128"/>
      <c r="D16" s="279" t="str">
        <f>'Kalkulace ceny'!D16</f>
        <v>maintenance 1 licence za 1 měsíc</v>
      </c>
      <c r="E16" s="279"/>
      <c r="F16" s="123" t="str">
        <f>'Kalkulace ceny'!F16</f>
        <v>Název licence V - krátký popis</v>
      </c>
      <c r="G16" s="124"/>
      <c r="H16" s="196">
        <f>'Kalkulace ceny'!H16</f>
        <v>0</v>
      </c>
      <c r="I16" s="168" t="str">
        <f>'Kalkulace ceny'!I16</f>
        <v>1 měsíc</v>
      </c>
      <c r="J16" s="125" t="str">
        <f>'Kalkulace ceny'!J16</f>
        <v/>
      </c>
      <c r="K16" s="174" t="str">
        <f>'Kalkulace ceny'!K16</f>
        <v>licencí</v>
      </c>
      <c r="L16" s="129">
        <f>'Kalkulace ceny'!L16</f>
        <v>39</v>
      </c>
      <c r="M16" s="177" t="str">
        <f>'Kalkulace ceny'!M16</f>
        <v>měsíců</v>
      </c>
      <c r="N16" s="178"/>
      <c r="O16" s="156" t="str">
        <f>'Kalkulace ceny'!O16</f>
        <v/>
      </c>
      <c r="P16" s="302"/>
      <c r="Q16" s="298"/>
    </row>
    <row r="17" spans="2:17" ht="39.950000000000003" customHeight="1" thickBot="1" x14ac:dyDescent="0.25">
      <c r="B17" s="130" t="str">
        <f>'Kalkulace ceny'!B17</f>
        <v>3.</v>
      </c>
      <c r="C17" s="294" t="str">
        <f>'Kalkulace ceny'!C17</f>
        <v>Podpora</v>
      </c>
      <c r="D17" s="295"/>
      <c r="E17" s="295"/>
      <c r="F17" s="295"/>
      <c r="G17" s="133" t="s">
        <v>33</v>
      </c>
      <c r="H17" s="197">
        <f>'Kalkulace ceny'!H17</f>
        <v>0</v>
      </c>
      <c r="I17" s="169" t="str">
        <f>'Kalkulace ceny'!I17</f>
        <v>1 měsíc</v>
      </c>
      <c r="J17" s="131">
        <f>'Kalkulace ceny'!J17</f>
        <v>0</v>
      </c>
      <c r="K17" s="179">
        <f>'Kalkulace ceny'!K17</f>
        <v>0</v>
      </c>
      <c r="L17" s="180">
        <f>'Kalkulace ceny'!L17</f>
        <v>39</v>
      </c>
      <c r="M17" s="180" t="str">
        <f>'Kalkulace ceny'!M17</f>
        <v>měsíců</v>
      </c>
      <c r="N17" s="181"/>
      <c r="O17" s="157">
        <f>'Kalkulace ceny'!O17</f>
        <v>0</v>
      </c>
      <c r="P17" s="150">
        <f>'Kalkulace ceny'!P17</f>
        <v>0.27</v>
      </c>
      <c r="Q17" s="132">
        <f>'Kalkulace ceny'!Q17</f>
        <v>0</v>
      </c>
    </row>
    <row r="18" spans="2:17" ht="39.950000000000003" customHeight="1" x14ac:dyDescent="0.2">
      <c r="B18" s="277" t="str">
        <f>'Kalkulace ceny'!B18</f>
        <v>4.</v>
      </c>
      <c r="C18" s="294" t="str">
        <f>'Kalkulace ceny'!C18</f>
        <v>Rozvoj, Školení a Služby Exitu</v>
      </c>
      <c r="D18" s="295"/>
      <c r="E18" s="295"/>
      <c r="F18" s="295"/>
      <c r="G18" s="133" t="s">
        <v>36</v>
      </c>
      <c r="H18" s="173">
        <f>'Kalkulace ceny'!H18</f>
        <v>0</v>
      </c>
      <c r="I18" s="166" t="str">
        <f>'Kalkulace ceny'!I18</f>
        <v>člověkohodina</v>
      </c>
      <c r="J18" s="118">
        <f>'Kalkulace ceny'!J18</f>
        <v>0</v>
      </c>
      <c r="K18" s="119">
        <f>'Kalkulace ceny'!K18</f>
        <v>0</v>
      </c>
      <c r="L18" s="183">
        <f>'Kalkulace ceny'!L18</f>
        <v>0</v>
      </c>
      <c r="M18" s="183">
        <f>'Kalkulace ceny'!M18</f>
        <v>0</v>
      </c>
      <c r="N18" s="184">
        <f>'Kalkulace ceny'!N18</f>
        <v>1</v>
      </c>
      <c r="O18" s="185">
        <f>'Kalkulace ceny'!O18</f>
        <v>0</v>
      </c>
      <c r="P18" s="283">
        <f>'Kalkulace ceny'!P18</f>
        <v>0.25</v>
      </c>
      <c r="Q18" s="280">
        <f>'Kalkulace ceny'!Q18</f>
        <v>0</v>
      </c>
    </row>
    <row r="19" spans="2:17" ht="20.100000000000001" customHeight="1" x14ac:dyDescent="0.2">
      <c r="B19" s="262"/>
      <c r="C19" s="286"/>
      <c r="D19" s="135" t="str">
        <f>'Kalkulace ceny'!D19</f>
        <v>4.1</v>
      </c>
      <c r="E19" s="290" t="str">
        <f>'Kalkulace ceny'!E19</f>
        <v>Senior projektový manager</v>
      </c>
      <c r="F19" s="291"/>
      <c r="G19" s="292"/>
      <c r="H19" s="198">
        <f>'Kalkulace ceny'!H19</f>
        <v>0</v>
      </c>
      <c r="I19" s="170" t="str">
        <f>'Kalkulace ceny'!I19</f>
        <v>člověkohodina</v>
      </c>
      <c r="J19" s="136">
        <f>'Kalkulace ceny'!J19</f>
        <v>0</v>
      </c>
      <c r="K19" s="137">
        <f>'Kalkulace ceny'!K19</f>
        <v>0</v>
      </c>
      <c r="L19" s="134">
        <f>'Kalkulace ceny'!L19</f>
        <v>0</v>
      </c>
      <c r="M19" s="138">
        <f>'Kalkulace ceny'!M19</f>
        <v>20</v>
      </c>
      <c r="N19" s="139">
        <f>'Kalkulace ceny'!N19</f>
        <v>0</v>
      </c>
      <c r="O19" s="158">
        <f>'Kalkulace ceny'!O19</f>
        <v>0</v>
      </c>
      <c r="P19" s="284"/>
      <c r="Q19" s="281"/>
    </row>
    <row r="20" spans="2:17" ht="20.100000000000001" customHeight="1" x14ac:dyDescent="0.2">
      <c r="B20" s="262"/>
      <c r="C20" s="287"/>
      <c r="D20" s="135" t="str">
        <f>'Kalkulace ceny'!D20</f>
        <v>4.2</v>
      </c>
      <c r="E20" s="290" t="str">
        <f>'Kalkulace ceny'!E20</f>
        <v>Senior programátor / vývojář</v>
      </c>
      <c r="F20" s="291"/>
      <c r="G20" s="293"/>
      <c r="H20" s="195">
        <f>'Kalkulace ceny'!H20</f>
        <v>0</v>
      </c>
      <c r="I20" s="170" t="str">
        <f>'Kalkulace ceny'!I20</f>
        <v>člověkohodina</v>
      </c>
      <c r="J20" s="136">
        <f>'Kalkulace ceny'!J20</f>
        <v>0</v>
      </c>
      <c r="K20" s="137">
        <f>'Kalkulace ceny'!K20</f>
        <v>0</v>
      </c>
      <c r="L20" s="140">
        <f>'Kalkulace ceny'!L20</f>
        <v>0</v>
      </c>
      <c r="M20" s="141">
        <f>'Kalkulace ceny'!M20</f>
        <v>160</v>
      </c>
      <c r="N20" s="142">
        <f>'Kalkulace ceny'!N20</f>
        <v>0</v>
      </c>
      <c r="O20" s="153">
        <f>'Kalkulace ceny'!O20</f>
        <v>0</v>
      </c>
      <c r="P20" s="284"/>
      <c r="Q20" s="281"/>
    </row>
    <row r="21" spans="2:17" ht="20.100000000000001" customHeight="1" x14ac:dyDescent="0.2">
      <c r="B21" s="262"/>
      <c r="C21" s="287"/>
      <c r="D21" s="135" t="str">
        <f>'Kalkulace ceny'!D21</f>
        <v>4.3</v>
      </c>
      <c r="E21" s="290" t="str">
        <f>'Kalkulace ceny'!E21</f>
        <v>Senior designer webového prostředí a stránek</v>
      </c>
      <c r="F21" s="291"/>
      <c r="G21" s="293"/>
      <c r="H21" s="195">
        <f>'Kalkulace ceny'!H21</f>
        <v>0</v>
      </c>
      <c r="I21" s="170" t="str">
        <f>'Kalkulace ceny'!I21</f>
        <v>člověkohodina</v>
      </c>
      <c r="J21" s="136">
        <f>'Kalkulace ceny'!J21</f>
        <v>0</v>
      </c>
      <c r="K21" s="137">
        <f>'Kalkulace ceny'!K21</f>
        <v>0</v>
      </c>
      <c r="L21" s="140">
        <f>'Kalkulace ceny'!L21</f>
        <v>0</v>
      </c>
      <c r="M21" s="141">
        <f>'Kalkulace ceny'!M21</f>
        <v>80</v>
      </c>
      <c r="N21" s="142">
        <f>'Kalkulace ceny'!N21</f>
        <v>0</v>
      </c>
      <c r="O21" s="153">
        <f>'Kalkulace ceny'!O21</f>
        <v>0</v>
      </c>
      <c r="P21" s="284"/>
      <c r="Q21" s="281"/>
    </row>
    <row r="22" spans="2:17" ht="20.100000000000001" customHeight="1" x14ac:dyDescent="0.2">
      <c r="B22" s="262"/>
      <c r="C22" s="288"/>
      <c r="D22" s="143" t="str">
        <f>'Kalkulace ceny'!D22</f>
        <v>4.4</v>
      </c>
      <c r="E22" s="296" t="str">
        <f>'Kalkulace ceny'!E22</f>
        <v>Senior SharePoint Specialista</v>
      </c>
      <c r="F22" s="296"/>
      <c r="G22" s="296"/>
      <c r="H22" s="195">
        <f>'Kalkulace ceny'!H22</f>
        <v>0</v>
      </c>
      <c r="I22" s="170" t="str">
        <f>'Kalkulace ceny'!I22</f>
        <v>člověkohodina</v>
      </c>
      <c r="J22" s="136">
        <f>'Kalkulace ceny'!J22</f>
        <v>0</v>
      </c>
      <c r="K22" s="137">
        <f>'Kalkulace ceny'!K22</f>
        <v>0</v>
      </c>
      <c r="L22" s="140">
        <f>'Kalkulace ceny'!L22</f>
        <v>0</v>
      </c>
      <c r="M22" s="141">
        <f>'Kalkulace ceny'!M22</f>
        <v>60</v>
      </c>
      <c r="N22" s="142">
        <f>'Kalkulace ceny'!N22</f>
        <v>0</v>
      </c>
      <c r="O22" s="153">
        <f>'Kalkulace ceny'!O22</f>
        <v>0</v>
      </c>
      <c r="P22" s="284"/>
      <c r="Q22" s="281"/>
    </row>
    <row r="23" spans="2:17" ht="20.100000000000001" customHeight="1" x14ac:dyDescent="0.2">
      <c r="B23" s="262"/>
      <c r="C23" s="288"/>
      <c r="D23" s="143" t="str">
        <f>'Kalkulace ceny'!D23</f>
        <v>4.5</v>
      </c>
      <c r="E23" s="296" t="str">
        <f>'Kalkulace ceny'!E23</f>
        <v xml:space="preserve">Školitel </v>
      </c>
      <c r="F23" s="296"/>
      <c r="G23" s="296"/>
      <c r="H23" s="195">
        <f>'Kalkulace ceny'!H23</f>
        <v>0</v>
      </c>
      <c r="I23" s="170" t="str">
        <f>'Kalkulace ceny'!I23</f>
        <v>člověkohodina</v>
      </c>
      <c r="J23" s="136">
        <f>'Kalkulace ceny'!J23</f>
        <v>0</v>
      </c>
      <c r="K23" s="137">
        <f>'Kalkulace ceny'!K23</f>
        <v>0</v>
      </c>
      <c r="L23" s="140">
        <f>'Kalkulace ceny'!L23</f>
        <v>0</v>
      </c>
      <c r="M23" s="141">
        <f>'Kalkulace ceny'!M23</f>
        <v>20</v>
      </c>
      <c r="N23" s="142">
        <f>'Kalkulace ceny'!N23</f>
        <v>0</v>
      </c>
      <c r="O23" s="153">
        <f>'Kalkulace ceny'!O23</f>
        <v>0</v>
      </c>
      <c r="P23" s="284"/>
      <c r="Q23" s="281"/>
    </row>
    <row r="24" spans="2:17" ht="20.100000000000001" customHeight="1" thickBot="1" x14ac:dyDescent="0.25">
      <c r="B24" s="312"/>
      <c r="C24" s="289"/>
      <c r="D24" s="186" t="str">
        <f>'Kalkulace ceny'!D24</f>
        <v>4.6</v>
      </c>
      <c r="E24" s="313" t="str">
        <f>'Kalkulace ceny'!E24</f>
        <v>Služby exitu</v>
      </c>
      <c r="F24" s="314"/>
      <c r="G24" s="315"/>
      <c r="H24" s="199">
        <f>'Kalkulace ceny'!H24</f>
        <v>0</v>
      </c>
      <c r="I24" s="187" t="str">
        <f>'Kalkulace ceny'!I24</f>
        <v>člověkohodina</v>
      </c>
      <c r="J24" s="188">
        <f>'Kalkulace ceny'!J24</f>
        <v>0</v>
      </c>
      <c r="K24" s="144">
        <f>'Kalkulace ceny'!K24</f>
        <v>0</v>
      </c>
      <c r="L24" s="189">
        <f>'Kalkulace ceny'!L24</f>
        <v>0</v>
      </c>
      <c r="M24" s="190">
        <f>'Kalkulace ceny'!M24</f>
        <v>60</v>
      </c>
      <c r="N24" s="191">
        <f>'Kalkulace ceny'!N24</f>
        <v>0</v>
      </c>
      <c r="O24" s="192">
        <f>'Kalkulace ceny'!O24</f>
        <v>0</v>
      </c>
      <c r="P24" s="285"/>
      <c r="Q24" s="282"/>
    </row>
    <row r="25" spans="2:17" ht="39.950000000000003" hidden="1" customHeight="1" thickTop="1" thickBot="1" x14ac:dyDescent="0.25">
      <c r="B25" s="316" t="str">
        <f>'Kalkulace ceny'!B26</f>
        <v>Výsledná hodnota (body)</v>
      </c>
      <c r="C25" s="317"/>
      <c r="D25" s="317"/>
      <c r="E25" s="317"/>
      <c r="F25" s="317"/>
      <c r="G25" s="317"/>
      <c r="H25" s="317"/>
      <c r="I25" s="145" t="str">
        <f>'Kalkulace ceny'!I26</f>
        <v>CELKEM</v>
      </c>
      <c r="J25" s="146">
        <f>'Kalkulace ceny'!J26</f>
        <v>0</v>
      </c>
      <c r="K25" s="146">
        <f>'Kalkulace ceny'!K26</f>
        <v>0</v>
      </c>
      <c r="L25" s="146">
        <f>'Kalkulace ceny'!L26</f>
        <v>0</v>
      </c>
      <c r="M25" s="146"/>
      <c r="N25" s="146">
        <f>'Kalkulace ceny'!N26</f>
        <v>0</v>
      </c>
      <c r="O25" s="306">
        <f>'Kalkulace ceny'!O26</f>
        <v>0</v>
      </c>
      <c r="P25" s="307">
        <f>'Kalkulace ceny'!P26</f>
        <v>0</v>
      </c>
      <c r="Q25" s="147">
        <f>'Kalkulace ceny'!Q26</f>
        <v>0</v>
      </c>
    </row>
    <row r="26" spans="2:17" ht="15" thickTop="1" x14ac:dyDescent="0.2">
      <c r="P26" s="148"/>
    </row>
    <row r="27" spans="2:17" ht="75" customHeight="1" x14ac:dyDescent="0.2">
      <c r="B27" s="200" t="str">
        <f>G5</f>
        <v>1)</v>
      </c>
      <c r="C27" s="308" t="s">
        <v>55</v>
      </c>
      <c r="D27" s="308"/>
      <c r="E27" s="308"/>
      <c r="F27" s="308"/>
      <c r="G27" s="308"/>
      <c r="H27" s="308"/>
      <c r="I27" s="308"/>
      <c r="J27" s="308"/>
      <c r="K27" s="308"/>
      <c r="L27" s="308"/>
      <c r="M27" s="308"/>
      <c r="N27" s="308"/>
      <c r="O27" s="309"/>
      <c r="P27" s="159"/>
      <c r="Q27" s="160"/>
    </row>
    <row r="28" spans="2:17" ht="75" customHeight="1" x14ac:dyDescent="0.2">
      <c r="B28" s="200" t="str">
        <f>G11</f>
        <v>2)</v>
      </c>
      <c r="C28" s="308" t="s">
        <v>51</v>
      </c>
      <c r="D28" s="308"/>
      <c r="E28" s="308"/>
      <c r="F28" s="308"/>
      <c r="G28" s="308"/>
      <c r="H28" s="308"/>
      <c r="I28" s="308"/>
      <c r="J28" s="308"/>
      <c r="K28" s="308"/>
      <c r="L28" s="308"/>
      <c r="M28" s="308"/>
      <c r="N28" s="308"/>
      <c r="O28" s="309"/>
      <c r="P28" s="159"/>
      <c r="Q28" s="160"/>
    </row>
    <row r="29" spans="2:17" ht="75" customHeight="1" x14ac:dyDescent="0.2">
      <c r="B29" s="200" t="str">
        <f>G17</f>
        <v>3)</v>
      </c>
      <c r="C29" s="308" t="s">
        <v>52</v>
      </c>
      <c r="D29" s="308"/>
      <c r="E29" s="308"/>
      <c r="F29" s="308"/>
      <c r="G29" s="308"/>
      <c r="H29" s="308"/>
      <c r="I29" s="308"/>
      <c r="J29" s="308"/>
      <c r="K29" s="308"/>
      <c r="L29" s="308"/>
      <c r="M29" s="308"/>
      <c r="N29" s="308"/>
      <c r="O29" s="309"/>
      <c r="P29" s="159"/>
      <c r="Q29" s="160"/>
    </row>
    <row r="30" spans="2:17" ht="75" customHeight="1" x14ac:dyDescent="0.2">
      <c r="B30" s="200" t="str">
        <f>G18</f>
        <v>4)</v>
      </c>
      <c r="C30" s="310" t="s">
        <v>53</v>
      </c>
      <c r="D30" s="310"/>
      <c r="E30" s="310"/>
      <c r="F30" s="310"/>
      <c r="G30" s="310"/>
      <c r="H30" s="310"/>
      <c r="I30" s="310"/>
      <c r="J30" s="310"/>
      <c r="K30" s="310"/>
      <c r="L30" s="310"/>
      <c r="M30" s="310"/>
      <c r="N30" s="310"/>
      <c r="O30" s="311"/>
      <c r="P30" s="159"/>
      <c r="Q30" s="160"/>
    </row>
  </sheetData>
  <sheetProtection selectLockedCells="1" selectUnlockedCells="1"/>
  <mergeCells count="46">
    <mergeCell ref="O25:P25"/>
    <mergeCell ref="C27:O27"/>
    <mergeCell ref="C30:O30"/>
    <mergeCell ref="C29:O29"/>
    <mergeCell ref="B18:B24"/>
    <mergeCell ref="E22:G22"/>
    <mergeCell ref="E24:G24"/>
    <mergeCell ref="B25:H25"/>
    <mergeCell ref="C28:O28"/>
    <mergeCell ref="Q3:Q10"/>
    <mergeCell ref="P3:P10"/>
    <mergeCell ref="Q11:Q16"/>
    <mergeCell ref="P11:P16"/>
    <mergeCell ref="D5:F5"/>
    <mergeCell ref="C11:F11"/>
    <mergeCell ref="D10:F10"/>
    <mergeCell ref="J10:N10"/>
    <mergeCell ref="J6:N6"/>
    <mergeCell ref="D7:F7"/>
    <mergeCell ref="J7:N7"/>
    <mergeCell ref="D8:F8"/>
    <mergeCell ref="Q18:Q24"/>
    <mergeCell ref="P18:P24"/>
    <mergeCell ref="D16:E16"/>
    <mergeCell ref="C19:C24"/>
    <mergeCell ref="E19:G19"/>
    <mergeCell ref="E20:G20"/>
    <mergeCell ref="E21:G21"/>
    <mergeCell ref="C18:F18"/>
    <mergeCell ref="E23:G23"/>
    <mergeCell ref="C17:F17"/>
    <mergeCell ref="B11:B16"/>
    <mergeCell ref="D12:E12"/>
    <mergeCell ref="D13:E13"/>
    <mergeCell ref="D14:E14"/>
    <mergeCell ref="D15:E15"/>
    <mergeCell ref="B2:G2"/>
    <mergeCell ref="J2:N2"/>
    <mergeCell ref="B3:B10"/>
    <mergeCell ref="C3:G3"/>
    <mergeCell ref="D4:G4"/>
    <mergeCell ref="C5:C10"/>
    <mergeCell ref="D6:F6"/>
    <mergeCell ref="J8:N8"/>
    <mergeCell ref="D9:F9"/>
    <mergeCell ref="J9:N9"/>
  </mergeCells>
  <pageMargins left="0.7" right="0.7" top="0.78740157499999996" bottom="0.78740157499999996" header="0.3" footer="0.3"/>
  <pageSetup paperSize="9" orientation="portrait" r:id="rId1"/>
  <ignoredErrors>
    <ignoredError sqref="N7:N10 J6 J7:L10 H24 D6 D7:F10 H5:H2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FEA04CFCADFD84C8156233CF9262596" ma:contentTypeVersion="12" ma:contentTypeDescription="Vytvoří nový dokument" ma:contentTypeScope="" ma:versionID="8c4f66fe540664110ac21b693114e9cf">
  <xsd:schema xmlns:xsd="http://www.w3.org/2001/XMLSchema" xmlns:xs="http://www.w3.org/2001/XMLSchema" xmlns:p="http://schemas.microsoft.com/office/2006/metadata/properties" xmlns:ns2="fc48d6f2-b6fe-47eb-b9c6-52bbd952ccfc" xmlns:ns3="61619f6b-88b0-4eb0-900a-97b92cb48dcd" targetNamespace="http://schemas.microsoft.com/office/2006/metadata/properties" ma:root="true" ma:fieldsID="fdfa21066ab4f8446adfc10aa5f9ff9f" ns2:_="" ns3:_="">
    <xsd:import namespace="fc48d6f2-b6fe-47eb-b9c6-52bbd952ccfc"/>
    <xsd:import namespace="61619f6b-88b0-4eb0-900a-97b92cb48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8d6f2-b6fe-47eb-b9c6-52bbd952c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dece7db-9186-42ea-9639-d7046e2b951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619f6b-88b0-4eb0-900a-97b92cb48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4792bb-a5ac-4945-804d-4fb5fc2f0eaa}" ma:internalName="TaxCatchAll" ma:showField="CatchAllData" ma:web="61619f6b-88b0-4eb0-900a-97b92cb48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619f6b-88b0-4eb0-900a-97b92cb48dcd" xsi:nil="true"/>
    <lcf76f155ced4ddcb4097134ff3c332f xmlns="fc48d6f2-b6fe-47eb-b9c6-52bbd952cc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F49329-1E90-4BAB-BA26-DA80AFC4B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8d6f2-b6fe-47eb-b9c6-52bbd952ccfc"/>
    <ds:schemaRef ds:uri="61619f6b-88b0-4eb0-900a-97b92cb48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832A85-44D7-4826-8906-A8E95EFB246F}">
  <ds:schemaRefs>
    <ds:schemaRef ds:uri="http://schemas.microsoft.com/sharepoint/v3/contenttype/forms"/>
  </ds:schemaRefs>
</ds:datastoreItem>
</file>

<file path=customXml/itemProps3.xml><?xml version="1.0" encoding="utf-8"?>
<ds:datastoreItem xmlns:ds="http://schemas.openxmlformats.org/officeDocument/2006/customXml" ds:itemID="{24B18164-1728-4FEB-B458-47676D341DA5}">
  <ds:schemaRefs>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61619f6b-88b0-4eb0-900a-97b92cb48dcd"/>
    <ds:schemaRef ds:uri="fc48d6f2-b6fe-47eb-b9c6-52bbd952ccf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Kalkulace ceny</vt:lpstr>
      <vt:lpstr>Příloha č. 4 Smlouvy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Tůma</dc:creator>
  <cp:keywords/>
  <dc:description/>
  <cp:lastModifiedBy>Jana Velická</cp:lastModifiedBy>
  <cp:revision/>
  <dcterms:created xsi:type="dcterms:W3CDTF">2025-02-07T12:37:35Z</dcterms:created>
  <dcterms:modified xsi:type="dcterms:W3CDTF">2025-12-30T07:53:43Z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0x0101003FEA04CFCADFD84C8156233CF9262596</vt:lpwstr>
  </property>
  <property fmtid="{D5CDD505-2E9C-101B-9397-08002B2CF9AE}" pid="3" name="MediaServiceImageTags">
    <vt:lpwstr/>
  </property>
</Properties>
</file>